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ПРАЙСЫ\"/>
    </mc:Choice>
  </mc:AlternateContent>
  <bookViews>
    <workbookView xWindow="0" yWindow="0" windowWidth="28800" windowHeight="12300" tabRatio="813" firstSheet="1" activeTab="1"/>
  </bookViews>
  <sheets>
    <sheet name="Title" sheetId="23" state="hidden" r:id="rId1"/>
    <sheet name="НЭВН" sheetId="3" r:id="rId2"/>
    <sheet name="НЭВН нап." sheetId="25" r:id="rId3"/>
    <sheet name="КЭВН" sheetId="47" r:id="rId4"/>
    <sheet name="ПЭВН" sheetId="24" r:id="rId5"/>
    <sheet name="ГПВН" sheetId="27" r:id="rId6"/>
    <sheet name="Конвекторы" sheetId="28" r:id="rId7"/>
    <sheet name="Тепл. пушки" sheetId="42" r:id="rId8"/>
    <sheet name="Котлы эл." sheetId="41" r:id="rId9"/>
    <sheet name="Печать Заказа" sheetId="4" state="hidden" r:id="rId10"/>
    <sheet name="Сток" sheetId="43" state="hidden" r:id="rId11"/>
    <sheet name="Значки" sheetId="37" state="hidden" r:id="rId12"/>
  </sheets>
  <definedNames>
    <definedName name="_2GO">#REF!</definedName>
    <definedName name="_xlnm._FilterDatabase" localSheetId="5" hidden="1">ГПВН!#REF!</definedName>
    <definedName name="_xlnm._FilterDatabase" localSheetId="6" hidden="1">Конвекторы!#REF!</definedName>
    <definedName name="_xlnm._FilterDatabase" localSheetId="8" hidden="1">'Котлы эл.'!#REF!</definedName>
    <definedName name="_xlnm._FilterDatabase" localSheetId="3" hidden="1">КЭВН!$A$5:$A$5</definedName>
    <definedName name="_xlnm._FilterDatabase" localSheetId="1" hidden="1">НЭВН!$A$5:$AE$234</definedName>
    <definedName name="_xlnm._FilterDatabase" localSheetId="2" hidden="1">'НЭВН нап.'!$A$7:$AA$7</definedName>
    <definedName name="_xlnm._FilterDatabase" localSheetId="9" hidden="1">'Печать Заказа'!$A$4:$U$2182</definedName>
    <definedName name="_xlnm._FilterDatabase" localSheetId="4" hidden="1">ПЭВН!#REF!</definedName>
    <definedName name="_xlnm._FilterDatabase" localSheetId="7" hidden="1">'Тепл. пушки'!#REF!</definedName>
    <definedName name="ARTFLOW">ПЭВН!$C$28</definedName>
    <definedName name="BALANCE">ПЭВН!$C$24</definedName>
    <definedName name="BASIC">ГПВН!$C$28</definedName>
    <definedName name="BAZOOKA">'Тепл. пушки'!$C$10</definedName>
    <definedName name="BRAVO">НЭВН!$C$16</definedName>
    <definedName name="BRAVO_Wi_Fi">НЭВН!$C$16</definedName>
    <definedName name="BRICK">'Тепл. пушки'!$C$15</definedName>
    <definedName name="CERAMIC">НЭВН!$C$76</definedName>
    <definedName name="CHAMPION_FLOOR___ER_F" localSheetId="3">КЭВН!#REF!</definedName>
    <definedName name="CHAMPION_FLOOR___ER_F">'НЭВН нап.'!#REF!</definedName>
    <definedName name="CHAMPION_TITANIUMHEAT">НЭВН!$C$172</definedName>
    <definedName name="CHAMPION_TITANIUMHEAT___ER" localSheetId="3">КЭВН!#REF!</definedName>
    <definedName name="CHAMPION_TITANIUMHEAT___ER">'НЭВН нап.'!$C$15</definedName>
    <definedName name="CHIEF">ПЭВН!$C$16</definedName>
    <definedName name="CITY">ПЭВН!$C$66</definedName>
    <definedName name="CLEVER">НЭВН!$C$235</definedName>
    <definedName name="COLORME" localSheetId="3">#REF!</definedName>
    <definedName name="COLORME">#REF!</definedName>
    <definedName name="COMBI_INOX___IRP__combi" localSheetId="3">КЭВН!$C$9</definedName>
    <definedName name="COMBI_INOX___IRP__combi">'НЭВН нап.'!#REF!</definedName>
    <definedName name="COMBI_INOX_PRO___IRP__combi__PRO" localSheetId="3">КЭВН!$C$5</definedName>
    <definedName name="COMBI_INOX_PRO___IRP__combi__PRO">'НЭВН нап.'!#REF!</definedName>
    <definedName name="CORUNNA">ПЭВН!$C$51</definedName>
    <definedName name="COSMO_E">Конвекторы!$C$20</definedName>
    <definedName name="Cube_Wi_Fi">#REF!</definedName>
    <definedName name="dLina_U">#REF!</definedName>
    <definedName name="DOUBLE">НЭВН!$C$85</definedName>
    <definedName name="DREAM">НЭВН!#REF!</definedName>
    <definedName name="DRIFT">НЭВН!$C$227</definedName>
    <definedName name="ECO" localSheetId="3">НЭВН!#REF!</definedName>
    <definedName name="ECO">НЭВН!#REF!</definedName>
    <definedName name="ECO_D">ГПВН!$C$56</definedName>
    <definedName name="ECO_GD">ГПВН!$C$50</definedName>
    <definedName name="ECO_PRO">ГПВН!$C$47</definedName>
    <definedName name="EDISSON_F_20_D__silver">ГПВН!$C$35</definedName>
    <definedName name="EDISSON_H_20_DL__сжиженный_газ">ГПВН!$C$46</definedName>
    <definedName name="EDISSON_S1000UB">#REF!</definedName>
    <definedName name="EDISSON_Viva_3500">#REF!</definedName>
    <definedName name="EMERALD">ГПВН!$C$6</definedName>
    <definedName name="ETALON_E1000UE">#REF!</definedName>
    <definedName name="ETALON_Y_10_I">'Печать Заказа'!$A$2035</definedName>
    <definedName name="ETERNA" localSheetId="8">НЭВН!#REF!</definedName>
    <definedName name="ETERNA" localSheetId="3">НЭВН!#REF!</definedName>
    <definedName name="ETERNA" localSheetId="7">НЭВН!#REF!</definedName>
    <definedName name="ETERNA">НЭВН!#REF!</definedName>
    <definedName name="EUROELITE" localSheetId="8">'Котлы эл.'!#REF!</definedName>
    <definedName name="EUROELITE">#REF!</definedName>
    <definedName name="FLAT">НЭВН!$C$92</definedName>
    <definedName name="Flat_Combi">КЭВН!$C$23</definedName>
    <definedName name="FLAT_PLUS___IF" localSheetId="8">НЭВН!#REF!</definedName>
    <definedName name="FLAT_PLUS___IF" localSheetId="3">НЭВН!#REF!</definedName>
    <definedName name="FLAT_PLUS___IF" localSheetId="7">НЭВН!#REF!</definedName>
    <definedName name="FLAT_PLUS___IF">НЭВН!#REF!</definedName>
    <definedName name="FLAT_PLUS_PRO___IF__pro_____НОВИНКА">НЭВН!$C$59</definedName>
    <definedName name="FOKUS">ПЭВН!$C$45</definedName>
    <definedName name="FRAME_E" localSheetId="7">'Тепл. пушки'!#REF!</definedName>
    <definedName name="FRAME_E">Конвекторы!$C$15</definedName>
    <definedName name="FRAME_E_Wi_Fi" localSheetId="7">'Тепл. пушки'!#REF!</definedName>
    <definedName name="FRAME_E_Wi_Fi">Конвекторы!$C$10</definedName>
    <definedName name="FRAME_M" localSheetId="7">'Тепл. пушки'!#REF!</definedName>
    <definedName name="FRAME_M">Конвекторы!$C$25</definedName>
    <definedName name="FUSION">НЭВН!$C$144</definedName>
    <definedName name="GARANTERM_Eco_30_V">#REF!</definedName>
    <definedName name="GARANTERM_GTI_30_V">#REF!</definedName>
    <definedName name="GARANTERM_GTN__30_V">#REF!</definedName>
    <definedName name="GARANTERM_GTR_30_V">#REF!</definedName>
    <definedName name="GIRO">НЭВН!$C$166</definedName>
    <definedName name="GRAND">ГПВН!$C$19</definedName>
    <definedName name="GRAND_ECO">ГПВН!$C$25</definedName>
    <definedName name="GRAND_PRO">ГПВН!$C$13</definedName>
    <definedName name="GRIZZLY">'Котлы эл.'!$C$9</definedName>
    <definedName name="Grizzly1">'Котлы эл.'!$C$9</definedName>
    <definedName name="HIT_PRO___H__pro_____НОВИНКА">НЭВН!$C$238</definedName>
    <definedName name="Hotty">ПЭВН!$C$48</definedName>
    <definedName name="ID_PRO" localSheetId="3">НЭВН!#REF!</definedName>
    <definedName name="ID_PRO">НЭВН!#REF!</definedName>
    <definedName name="ID_PRO_Wi_Fi">НЭВН!$C$6</definedName>
    <definedName name="IF_PRO_Wi_Fi">НЭВН!$C$23</definedName>
    <definedName name="INOX_CASK___IC_____НОВИНКА">НЭВН!$C$246</definedName>
    <definedName name="JAM">ПЭВН!$C$39</definedName>
    <definedName name="KING">НЭВН!$C$99</definedName>
    <definedName name="LUMMI" localSheetId="7">'Тепл. пушки'!#REF!</definedName>
    <definedName name="LUMMI">Конвекторы!$C$5</definedName>
    <definedName name="M_SMART___MS____НОВИНКА">НЭВН!$C$92</definedName>
    <definedName name="M_SMART_PRO___MS_PRO">НЭВН!$C$38</definedName>
    <definedName name="MINI">ПЭВН!$C$57</definedName>
    <definedName name="NOBEL___N">НЭВН!$C$260</definedName>
    <definedName name="NOVA____НОВИНКА">НЭВН!$C$151</definedName>
    <definedName name="OMNIA">НЭВН!$C$44</definedName>
    <definedName name="ONYX">ПЭВН!$C$33</definedName>
    <definedName name="OPTIMA">НЭВН!$C$32</definedName>
    <definedName name="OPTIMA_Wi_Fi">НЭВН!$C$32</definedName>
    <definedName name="ORIGIN">НЭВН!$C$185</definedName>
    <definedName name="PLAZMA">ГПВН!#REF!</definedName>
    <definedName name="PLUS">НЭВН!$C$252</definedName>
    <definedName name="POLO_1500M" localSheetId="7">'Тепл. пушки'!#REF!</definedName>
    <definedName name="POLO_1500M">Конвекторы!#REF!</definedName>
    <definedName name="POLO_2000M" localSheetId="7">'Тепл. пушки'!#REF!</definedName>
    <definedName name="POLO_2000M">Конвекторы!$C$48</definedName>
    <definedName name="PRONTO_Black" localSheetId="7">'Тепл. пушки'!#REF!</definedName>
    <definedName name="PRONTO_Black">Конвекторы!$C$40</definedName>
    <definedName name="PRONTO_White" localSheetId="7">'Тепл. пушки'!#REF!</definedName>
    <definedName name="PRONTO_White">Конвекторы!$C$44</definedName>
    <definedName name="PULSAR" localSheetId="3">НЭВН!#REF!</definedName>
    <definedName name="PULSAR">НЭВН!#REF!</definedName>
    <definedName name="RUBY">ПЭВН!$C$42</definedName>
    <definedName name="SAFEDRY____НОВИНКА">НЭВН!$C$126</definedName>
    <definedName name="SAFEDRY___ERD">НЭВН!$C$126</definedName>
    <definedName name="SENSOR">ГПВН!$C$16</definedName>
    <definedName name="SENSOR_ART">ГПВН!$C$9</definedName>
    <definedName name="SKYLINE">НЭВН!$C$219</definedName>
    <definedName name="SMART">НЭВН!$C$113</definedName>
    <definedName name="SMARTLINE">НЭВН!$C$204</definedName>
    <definedName name="SOLO">НЭВН!$C$119</definedName>
    <definedName name="SPACE">НЭВН!$C$200</definedName>
    <definedName name="SPORT">#REF!</definedName>
    <definedName name="SPOT_M">Конвекторы!$C$35</definedName>
    <definedName name="STELS" localSheetId="7">'Тепл. пушки'!#REF!</definedName>
    <definedName name="STELS">'Тепл. пушки'!$C$21</definedName>
    <definedName name="STORM">'Тепл. пушки'!$C$5</definedName>
    <definedName name="SURF__НОВИНКА">ПЭВН!$C$61</definedName>
    <definedName name="SURF_PLUS____НОВИНКА" localSheetId="3">ПЭВН!#REF!</definedName>
    <definedName name="SURF_PLUS____НОВИНКА">ПЭВН!#REF!</definedName>
    <definedName name="Tesla">'Котлы эл.'!$C$6</definedName>
    <definedName name="THERMEX_Bravo_30">#REF!</definedName>
    <definedName name="THERMEX_ER_100_F">'Печать Заказа'!#REF!</definedName>
    <definedName name="THERMEX_ESS_30_V_Silverheat">#REF!</definedName>
    <definedName name="THERMEX_G_28_D_Pearl_white">ГПВН!$C$24</definedName>
    <definedName name="THERMEX_GIRO_150">#REF!</definedName>
    <definedName name="THERMEX_H_10_O_над__11">'Печать Заказа'!$A$1944</definedName>
    <definedName name="THERMEX_IBL_10_U">НЭВН!$C$217</definedName>
    <definedName name="THERMEX_ID_30_V__pro">#REF!</definedName>
    <definedName name="THERMEX_IR_150_V" localSheetId="3">КЭВН!#REF!</definedName>
    <definedName name="THERMEX_IR_150_V">'НЭВН нап.'!$C$8</definedName>
    <definedName name="THERMEX_MK_50_H">НЭВН!$C$73</definedName>
    <definedName name="THERMEX_MS_30_V">#REF!</definedName>
    <definedName name="THERMEX_Optima_30">#REF!</definedName>
    <definedName name="THERMEX_Surf_Plus_4500">#REF!</definedName>
    <definedName name="THERMEX_Topflow_Pro_24000">ПЭВН!$C$9</definedName>
    <definedName name="THERMEX_Trend_4500">ПЭВН!$C$22</definedName>
    <definedName name="THERMEX_Trend_6000">ПЭВН!$C$23</definedName>
    <definedName name="TOPFLOW____НОВИНКА">ПЭВН!$C$10</definedName>
    <definedName name="TOPFLOW_PRO____НОВИНКА">ПЭВН!$C$6</definedName>
    <definedName name="TOR_M">Конвекторы!$C$30</definedName>
    <definedName name="TREND">ПЭВН!$C$20</definedName>
    <definedName name="URBAN">ПЭВН!$C$71</definedName>
    <definedName name="VEGA" localSheetId="3">Конвекторы!#REF!</definedName>
    <definedName name="VEGA" localSheetId="7">'Тепл. пушки'!#REF!</definedName>
    <definedName name="VEGA">Конвекторы!#REF!</definedName>
    <definedName name="VICTORY">НЭВН!$C$52</definedName>
    <definedName name="VIVA" localSheetId="3">ПЭВН!#REF!</definedName>
    <definedName name="VIVA">ПЭВН!#REF!</definedName>
    <definedName name="XANTUS" localSheetId="8">'Котлы эл.'!$C$9</definedName>
    <definedName name="XANTUS">#REF!</definedName>
    <definedName name="YOGA">ПЭВН!$C$54</definedName>
    <definedName name="Все_изменения">'Печать Заказа'!$L$4</definedName>
    <definedName name="Газовые_проточные_водонагреватели">#REF!</definedName>
    <definedName name="ГПВН">ГПВН!$C$5</definedName>
    <definedName name="Дымоход" localSheetId="8">'Котлы эл.'!#REF!</definedName>
    <definedName name="Дымоход">#REF!</definedName>
    <definedName name="Дымоход_коаксиальный_60_100_для_газового_котла_THERMEX" localSheetId="8">'Котлы эл.'!#REF!</definedName>
    <definedName name="Дымоход_коаксиальный_60_100_для_газового_котла_THERMEX">#REF!</definedName>
    <definedName name="_xlnm.Print_Titles" localSheetId="5">ГПВН!$1:$4</definedName>
    <definedName name="_xlnm.Print_Titles" localSheetId="6">Конвекторы!$1:$3</definedName>
    <definedName name="_xlnm.Print_Titles" localSheetId="8">'Котлы эл.'!$1:$4</definedName>
    <definedName name="_xlnm.Print_Titles" localSheetId="3">КЭВН!$1:$3</definedName>
    <definedName name="_xlnm.Print_Titles" localSheetId="1">НЭВН!$1:$4</definedName>
    <definedName name="_xlnm.Print_Titles" localSheetId="2">'НЭВН нап.'!$1:$4</definedName>
    <definedName name="_xlnm.Print_Titles" localSheetId="4">ПЭВН!$1:$4</definedName>
    <definedName name="_xlnm.Print_Titles" localSheetId="7">'Тепл. пушки'!$1:$4</definedName>
    <definedName name="Запчасти">#REF!</definedName>
    <definedName name="Запчасти_REDRING___распродажа" localSheetId="8">#REF!</definedName>
    <definedName name="Запчасти_REDRING___распродажа" localSheetId="3">#REF!</definedName>
    <definedName name="Запчасти_REDRING___распродажа" localSheetId="7">#REF!</definedName>
    <definedName name="Запчасти_REDRING___распродажа">#REF!</definedName>
    <definedName name="Изм.">'Печать Заказа'!$L$4</definedName>
    <definedName name="Клапан_предохранительный_THERMEX_1_2___7_бар__с_ручкой__блистер">#REF!</definedName>
    <definedName name="Конвекторы">Конвекторы!$C$10</definedName>
    <definedName name="Кран">ПЭВН!$C$38</definedName>
    <definedName name="Монтажные_наборы_для_НЭВН__ПЭВН">#REF!</definedName>
    <definedName name="Наименование">НЭВН!$D$60:$E$60</definedName>
    <definedName name="НЭВН">НЭВН!$C$5</definedName>
    <definedName name="_xlnm.Print_Area" localSheetId="0">Title!$A$1:$M$52</definedName>
    <definedName name="_xlnm.Print_Area" localSheetId="5">ГПВН!$B$1:$P$58</definedName>
    <definedName name="_xlnm.Print_Area" localSheetId="6">Конвекторы!$A$1:$P$51</definedName>
    <definedName name="_xlnm.Print_Area" localSheetId="8">'Котлы эл.'!$A$1:$P$19</definedName>
    <definedName name="_xlnm.Print_Area" localSheetId="3">КЭВН!$A$1:$P$35</definedName>
    <definedName name="_xlnm.Print_Area" localSheetId="1">НЭВН!$B$1:$P$267</definedName>
    <definedName name="_xlnm.Print_Area" localSheetId="2">'НЭВН нап.'!$A$1:$P$36</definedName>
    <definedName name="_xlnm.Print_Area" localSheetId="4">ПЭВН!$B$1:$P$80</definedName>
    <definedName name="_xlnm.Print_Area" localSheetId="7">'Тепл. пушки'!$B$1:$P$23</definedName>
    <definedName name="Печать_заказа">'Печать Заказа'!$A$2</definedName>
    <definedName name="Подводка_гибкая_для_воды_FF_1_2_THERMEX__0.5м">#REF!</definedName>
    <definedName name="Радиаторы_отопления">#REF!</definedName>
    <definedName name="распродажа">#REF!</definedName>
    <definedName name="Ремкомплект_THERMEX_">#REF!</definedName>
    <definedName name="Ремкомплект_THERMEX_0_7___1_3___М4_для_водонагревателя">#REF!</definedName>
    <definedName name="Сменные_картриджы_фильтров_для_защиты_от_накипи">#REF!</definedName>
    <definedName name="Старая_цена">'Печать Заказа'!$K$4</definedName>
    <definedName name="трех" localSheetId="3">НЭВН!#REF!</definedName>
    <definedName name="трех">НЭВН!#REF!</definedName>
    <definedName name="Трехходовой_клапан">#REF!</definedName>
    <definedName name="ТЭНы">#REF!</definedName>
    <definedName name="УЗО_THERMEX_16А_универсальное">#REF!</definedName>
    <definedName name="Фильтры_для_защиты_от_накипи">#REF!</definedName>
    <definedName name="Электрические_одноконтурные_котлы">'Котлы эл.'!$B$5</definedName>
  </definedNames>
  <calcPr calcId="162913" refMode="R1C1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4" l="1"/>
  <c r="H5" i="4"/>
  <c r="I5" i="4"/>
  <c r="G6" i="4"/>
  <c r="H6" i="4"/>
  <c r="I6" i="4"/>
  <c r="G7" i="4"/>
  <c r="H7" i="4"/>
  <c r="I7" i="4"/>
  <c r="G8" i="4"/>
  <c r="H8" i="4"/>
  <c r="I8" i="4"/>
  <c r="G9" i="4"/>
  <c r="H9" i="4"/>
  <c r="I9" i="4"/>
  <c r="G10" i="4"/>
  <c r="H10" i="4"/>
  <c r="I10" i="4"/>
  <c r="G11" i="4"/>
  <c r="H11" i="4"/>
  <c r="I11" i="4"/>
  <c r="G12" i="4"/>
  <c r="I12" i="4"/>
  <c r="G13" i="4"/>
  <c r="I13" i="4"/>
  <c r="G14" i="4"/>
  <c r="I14" i="4"/>
  <c r="G15" i="4"/>
  <c r="I15" i="4"/>
  <c r="G16" i="4"/>
  <c r="I16" i="4"/>
  <c r="G17" i="4"/>
  <c r="I17" i="4"/>
  <c r="G18" i="4"/>
  <c r="I18" i="4"/>
  <c r="G19" i="4"/>
  <c r="I19" i="4"/>
  <c r="G20" i="4"/>
  <c r="I20" i="4"/>
  <c r="G21" i="4"/>
  <c r="I21" i="4"/>
  <c r="G22" i="4"/>
  <c r="H22" i="4"/>
  <c r="I22" i="4"/>
  <c r="G23" i="4"/>
  <c r="H23" i="4"/>
  <c r="I23" i="4"/>
  <c r="G24" i="4"/>
  <c r="H24" i="4"/>
  <c r="I24" i="4"/>
  <c r="G25" i="4"/>
  <c r="H25" i="4"/>
  <c r="I25" i="4"/>
  <c r="G26" i="4"/>
  <c r="I26" i="4"/>
  <c r="G27" i="4"/>
  <c r="I27" i="4"/>
  <c r="G28" i="4"/>
  <c r="I28" i="4"/>
  <c r="G29" i="4"/>
  <c r="I29" i="4"/>
  <c r="G30" i="4"/>
  <c r="I30" i="4"/>
  <c r="G31" i="4"/>
  <c r="I31" i="4"/>
  <c r="G32" i="4"/>
  <c r="I32" i="4"/>
  <c r="G33" i="4"/>
  <c r="I33" i="4"/>
  <c r="G34" i="4"/>
  <c r="I34" i="4"/>
  <c r="G35" i="4"/>
  <c r="I35" i="4"/>
  <c r="G36" i="4"/>
  <c r="H36" i="4"/>
  <c r="I36" i="4"/>
  <c r="G37" i="4"/>
  <c r="H37" i="4"/>
  <c r="I37" i="4"/>
  <c r="G38" i="4"/>
  <c r="H38" i="4"/>
  <c r="I38" i="4"/>
  <c r="G39" i="4"/>
  <c r="H39" i="4"/>
  <c r="I39" i="4"/>
  <c r="G40" i="4"/>
  <c r="H40" i="4"/>
  <c r="I40" i="4"/>
  <c r="G41" i="4"/>
  <c r="H41" i="4"/>
  <c r="I41" i="4"/>
  <c r="G42" i="4"/>
  <c r="H42" i="4"/>
  <c r="I42" i="4"/>
  <c r="G43" i="4"/>
  <c r="H43" i="4"/>
  <c r="I43" i="4"/>
  <c r="G44" i="4"/>
  <c r="I44" i="4"/>
  <c r="G45" i="4"/>
  <c r="I45" i="4"/>
  <c r="G46" i="4"/>
  <c r="I46" i="4"/>
  <c r="G47" i="4"/>
  <c r="I47" i="4"/>
  <c r="G48" i="4"/>
  <c r="H48" i="4"/>
  <c r="I48" i="4"/>
  <c r="G49" i="4"/>
  <c r="H49" i="4"/>
  <c r="I49" i="4"/>
  <c r="G50" i="4"/>
  <c r="H50" i="4"/>
  <c r="I50" i="4"/>
  <c r="G55" i="4"/>
  <c r="H55" i="4"/>
  <c r="I55" i="4"/>
  <c r="G56" i="4"/>
  <c r="H56" i="4"/>
  <c r="I56" i="4"/>
  <c r="G57" i="4"/>
  <c r="H57" i="4"/>
  <c r="I57" i="4"/>
  <c r="G58" i="4"/>
  <c r="H58" i="4"/>
  <c r="I58" i="4"/>
  <c r="G59" i="4"/>
  <c r="H59" i="4"/>
  <c r="I59" i="4"/>
  <c r="G60" i="4"/>
  <c r="H60" i="4"/>
  <c r="I60" i="4"/>
  <c r="G61" i="4"/>
  <c r="H61" i="4"/>
  <c r="I61" i="4"/>
  <c r="G62" i="4"/>
  <c r="H62" i="4"/>
  <c r="I62" i="4"/>
  <c r="G63" i="4"/>
  <c r="H63" i="4"/>
  <c r="I63" i="4"/>
  <c r="G64" i="4"/>
  <c r="H64" i="4"/>
  <c r="I64" i="4"/>
  <c r="G65" i="4"/>
  <c r="H65" i="4"/>
  <c r="I65" i="4"/>
  <c r="G66" i="4"/>
  <c r="H66" i="4"/>
  <c r="I66" i="4"/>
  <c r="G67" i="4"/>
  <c r="H67" i="4"/>
  <c r="I67" i="4"/>
  <c r="G68" i="4"/>
  <c r="H68" i="4"/>
  <c r="I68" i="4"/>
  <c r="G69" i="4"/>
  <c r="H69" i="4"/>
  <c r="I69" i="4"/>
  <c r="G70" i="4"/>
  <c r="H70" i="4"/>
  <c r="I70" i="4"/>
  <c r="G71" i="4"/>
  <c r="H71" i="4"/>
  <c r="I71" i="4"/>
  <c r="G72" i="4"/>
  <c r="H72" i="4"/>
  <c r="I72" i="4"/>
  <c r="G73" i="4"/>
  <c r="H73" i="4"/>
  <c r="I73" i="4"/>
  <c r="G74" i="4"/>
  <c r="H74" i="4"/>
  <c r="I74" i="4"/>
  <c r="G75" i="4"/>
  <c r="H75" i="4"/>
  <c r="I75" i="4"/>
  <c r="G76" i="4"/>
  <c r="H76" i="4"/>
  <c r="I76" i="4"/>
  <c r="G77" i="4"/>
  <c r="H77" i="4"/>
  <c r="I77" i="4"/>
  <c r="G78" i="4"/>
  <c r="H78" i="4"/>
  <c r="I78" i="4"/>
  <c r="G79" i="4"/>
  <c r="H79" i="4"/>
  <c r="I79" i="4"/>
  <c r="G80" i="4"/>
  <c r="H80" i="4"/>
  <c r="I80" i="4"/>
  <c r="G81" i="4"/>
  <c r="I81" i="4"/>
  <c r="G82" i="4"/>
  <c r="I82" i="4"/>
  <c r="G83" i="4"/>
  <c r="I83" i="4"/>
  <c r="G84" i="4"/>
  <c r="I84" i="4"/>
  <c r="G85" i="4"/>
  <c r="I85" i="4"/>
  <c r="G86" i="4"/>
  <c r="I86" i="4"/>
  <c r="G87" i="4"/>
  <c r="I87" i="4"/>
  <c r="G88" i="4"/>
  <c r="H88" i="4"/>
  <c r="I88" i="4"/>
  <c r="G89" i="4"/>
  <c r="H89" i="4"/>
  <c r="I89" i="4"/>
  <c r="G90" i="4"/>
  <c r="H90" i="4"/>
  <c r="I90" i="4"/>
  <c r="G91" i="4"/>
  <c r="H91" i="4"/>
  <c r="I91" i="4"/>
  <c r="G92" i="4"/>
  <c r="I92" i="4"/>
  <c r="G93" i="4"/>
  <c r="I93" i="4"/>
  <c r="G94" i="4"/>
  <c r="I94" i="4"/>
  <c r="G95" i="4"/>
  <c r="H95" i="4"/>
  <c r="I95" i="4"/>
  <c r="G96" i="4"/>
  <c r="H96" i="4"/>
  <c r="I96" i="4"/>
  <c r="G97" i="4"/>
  <c r="H97" i="4"/>
  <c r="I97" i="4"/>
  <c r="G98" i="4"/>
  <c r="H98" i="4"/>
  <c r="I98" i="4"/>
  <c r="G99" i="4"/>
  <c r="I99" i="4"/>
  <c r="G100" i="4"/>
  <c r="I100" i="4"/>
  <c r="G101" i="4"/>
  <c r="I101" i="4"/>
  <c r="G102" i="4"/>
  <c r="I102" i="4"/>
  <c r="G103" i="4"/>
  <c r="I103" i="4"/>
  <c r="G104" i="4"/>
  <c r="H104" i="4"/>
  <c r="I104" i="4"/>
  <c r="G105" i="4"/>
  <c r="H105" i="4"/>
  <c r="G106" i="4"/>
  <c r="H106" i="4"/>
  <c r="G107" i="4"/>
  <c r="H107" i="4"/>
  <c r="G108" i="4"/>
  <c r="H108" i="4"/>
  <c r="G109" i="4"/>
  <c r="H109" i="4"/>
  <c r="G110" i="4"/>
  <c r="H110" i="4"/>
  <c r="G111" i="4"/>
  <c r="H111" i="4"/>
  <c r="G112" i="4"/>
  <c r="H112" i="4"/>
  <c r="G113" i="4"/>
  <c r="H113" i="4"/>
  <c r="G114" i="4"/>
  <c r="H114" i="4"/>
  <c r="G115" i="4"/>
  <c r="H115" i="4"/>
  <c r="G116" i="4"/>
  <c r="H116" i="4"/>
  <c r="G117" i="4"/>
  <c r="H117" i="4"/>
  <c r="I117" i="4"/>
  <c r="G118" i="4"/>
  <c r="H118" i="4"/>
  <c r="I118" i="4"/>
  <c r="G119" i="4"/>
  <c r="I119" i="4"/>
  <c r="G120" i="4"/>
  <c r="I120" i="4"/>
  <c r="G121" i="4"/>
  <c r="I121" i="4"/>
  <c r="G122" i="4"/>
  <c r="I122" i="4"/>
  <c r="G123" i="4"/>
  <c r="I123" i="4"/>
  <c r="G124" i="4"/>
  <c r="I124" i="4"/>
  <c r="G125" i="4"/>
  <c r="I125" i="4"/>
  <c r="G126" i="4"/>
  <c r="H126" i="4"/>
  <c r="I126" i="4"/>
  <c r="G127" i="4"/>
  <c r="I127" i="4"/>
  <c r="G128" i="4"/>
  <c r="I128" i="4"/>
  <c r="G129" i="4"/>
  <c r="H129" i="4"/>
  <c r="I129" i="4"/>
  <c r="G130" i="4"/>
  <c r="H130" i="4"/>
  <c r="I130" i="4"/>
  <c r="G131" i="4"/>
  <c r="H131" i="4"/>
  <c r="I131" i="4"/>
  <c r="G132" i="4"/>
  <c r="H132" i="4"/>
  <c r="I132" i="4"/>
  <c r="G133" i="4"/>
  <c r="H133" i="4"/>
  <c r="I133" i="4"/>
  <c r="G134" i="4"/>
  <c r="H134" i="4"/>
  <c r="I134" i="4"/>
  <c r="G135" i="4"/>
  <c r="H135" i="4"/>
  <c r="I135" i="4"/>
  <c r="G136" i="4"/>
  <c r="H136" i="4"/>
  <c r="I136" i="4"/>
  <c r="G137" i="4"/>
  <c r="H137" i="4"/>
  <c r="I137" i="4"/>
  <c r="G138" i="4"/>
  <c r="H138" i="4"/>
  <c r="I138" i="4"/>
  <c r="G139" i="4"/>
  <c r="H139" i="4"/>
  <c r="I139" i="4"/>
  <c r="G140" i="4"/>
  <c r="H140" i="4"/>
  <c r="I140" i="4"/>
  <c r="G141" i="4"/>
  <c r="I141" i="4"/>
  <c r="G142" i="4"/>
  <c r="I142" i="4"/>
  <c r="G143" i="4"/>
  <c r="I143" i="4"/>
  <c r="G144" i="4"/>
  <c r="I144" i="4"/>
  <c r="G145" i="4"/>
  <c r="H145" i="4"/>
  <c r="I145" i="4"/>
  <c r="G146" i="4"/>
  <c r="H146" i="4"/>
  <c r="I146" i="4"/>
  <c r="G147" i="4"/>
  <c r="H147" i="4"/>
  <c r="I147" i="4"/>
  <c r="G148" i="4"/>
  <c r="H148" i="4"/>
  <c r="I148" i="4"/>
  <c r="G149" i="4"/>
  <c r="H149" i="4"/>
  <c r="I149" i="4"/>
  <c r="G150" i="4"/>
  <c r="H150" i="4"/>
  <c r="I150" i="4"/>
  <c r="G151" i="4"/>
  <c r="H151" i="4"/>
  <c r="I151" i="4"/>
  <c r="G152" i="4"/>
  <c r="H152" i="4"/>
  <c r="I152" i="4"/>
  <c r="G153" i="4"/>
  <c r="H153" i="4"/>
  <c r="I153" i="4"/>
  <c r="G154" i="4"/>
  <c r="H154" i="4"/>
  <c r="I154" i="4"/>
  <c r="G155" i="4"/>
  <c r="H155" i="4"/>
  <c r="I155" i="4"/>
  <c r="G156" i="4"/>
  <c r="H156" i="4"/>
  <c r="I156" i="4"/>
  <c r="G157" i="4"/>
  <c r="H157" i="4"/>
  <c r="I157" i="4"/>
  <c r="G158" i="4"/>
  <c r="I158" i="4"/>
  <c r="G159" i="4"/>
  <c r="I159" i="4"/>
  <c r="G160" i="4"/>
  <c r="I160" i="4"/>
  <c r="G161" i="4"/>
  <c r="I161" i="4"/>
  <c r="G162" i="4"/>
  <c r="I162" i="4"/>
  <c r="G163" i="4"/>
  <c r="I163" i="4"/>
  <c r="G164" i="4"/>
  <c r="H164" i="4"/>
  <c r="I164" i="4"/>
  <c r="G165" i="4"/>
  <c r="H165" i="4"/>
  <c r="I165" i="4"/>
  <c r="G166" i="4"/>
  <c r="H166" i="4"/>
  <c r="I166" i="4"/>
  <c r="G167" i="4"/>
  <c r="H167" i="4"/>
  <c r="I167" i="4"/>
  <c r="G168" i="4"/>
  <c r="H168" i="4"/>
  <c r="I168" i="4"/>
  <c r="G169" i="4"/>
  <c r="H169" i="4"/>
  <c r="I169" i="4"/>
  <c r="G170" i="4"/>
  <c r="H170" i="4"/>
  <c r="I170" i="4"/>
  <c r="G171" i="4"/>
  <c r="H171" i="4"/>
  <c r="I171" i="4"/>
  <c r="G172" i="4"/>
  <c r="H172" i="4"/>
  <c r="I172" i="4"/>
  <c r="G173" i="4"/>
  <c r="H173" i="4"/>
  <c r="I173" i="4"/>
  <c r="G174" i="4"/>
  <c r="H174" i="4"/>
  <c r="I174" i="4"/>
  <c r="G175" i="4"/>
  <c r="H175" i="4"/>
  <c r="I175" i="4"/>
  <c r="G176" i="4"/>
  <c r="H176" i="4"/>
  <c r="I176" i="4"/>
  <c r="G177" i="4"/>
  <c r="H177" i="4"/>
  <c r="I177" i="4"/>
  <c r="G178" i="4"/>
  <c r="H178" i="4"/>
  <c r="I178" i="4"/>
  <c r="G179" i="4"/>
  <c r="H179" i="4"/>
  <c r="I179" i="4"/>
  <c r="G180" i="4"/>
  <c r="H180" i="4"/>
  <c r="I180" i="4"/>
  <c r="G181" i="4"/>
  <c r="H181" i="4"/>
  <c r="I181" i="4"/>
  <c r="G182" i="4"/>
  <c r="H182" i="4"/>
  <c r="I182" i="4"/>
  <c r="G183" i="4"/>
  <c r="H183" i="4"/>
  <c r="I183" i="4"/>
  <c r="G184" i="4"/>
  <c r="H184" i="4"/>
  <c r="I184" i="4"/>
  <c r="G185" i="4"/>
  <c r="H185" i="4"/>
  <c r="I185" i="4"/>
  <c r="G186" i="4"/>
  <c r="H186" i="4"/>
  <c r="I186" i="4"/>
  <c r="G187" i="4"/>
  <c r="H187" i="4"/>
  <c r="I187" i="4"/>
  <c r="G190" i="4"/>
  <c r="H190" i="4"/>
  <c r="I190" i="4"/>
  <c r="G191" i="4"/>
  <c r="H191" i="4"/>
  <c r="I191" i="4"/>
  <c r="G192" i="4"/>
  <c r="I192" i="4"/>
  <c r="G193" i="4"/>
  <c r="I193" i="4"/>
  <c r="G194" i="4"/>
  <c r="I194" i="4"/>
  <c r="G195" i="4"/>
  <c r="I195" i="4"/>
  <c r="G196" i="4"/>
  <c r="H196" i="4"/>
  <c r="I196" i="4"/>
  <c r="G197" i="4"/>
  <c r="H197" i="4"/>
  <c r="I197" i="4"/>
  <c r="G198" i="4"/>
  <c r="H198" i="4"/>
  <c r="I198" i="4"/>
  <c r="G199" i="4"/>
  <c r="H199" i="4"/>
  <c r="I199" i="4"/>
  <c r="G200" i="4"/>
  <c r="H200" i="4"/>
  <c r="I200" i="4"/>
  <c r="G201" i="4"/>
  <c r="H201" i="4"/>
  <c r="I201" i="4"/>
  <c r="G202" i="4"/>
  <c r="H202" i="4"/>
  <c r="I202" i="4"/>
  <c r="G203" i="4"/>
  <c r="H203" i="4"/>
  <c r="I203" i="4"/>
  <c r="G204" i="4"/>
  <c r="H204" i="4"/>
  <c r="I204" i="4"/>
  <c r="G205" i="4"/>
  <c r="H205" i="4"/>
  <c r="I205" i="4"/>
  <c r="G206" i="4"/>
  <c r="H206" i="4"/>
  <c r="I206" i="4"/>
  <c r="G207" i="4"/>
  <c r="H207" i="4"/>
  <c r="I207" i="4"/>
  <c r="G208" i="4"/>
  <c r="H208" i="4"/>
  <c r="I208" i="4"/>
  <c r="G209" i="4"/>
  <c r="H209" i="4"/>
  <c r="I209" i="4"/>
  <c r="G210" i="4"/>
  <c r="H210" i="4"/>
  <c r="I210" i="4"/>
  <c r="G211" i="4"/>
  <c r="H211" i="4"/>
  <c r="I211" i="4"/>
  <c r="G212" i="4"/>
  <c r="H212" i="4"/>
  <c r="I212" i="4"/>
  <c r="G213" i="4"/>
  <c r="H213" i="4"/>
  <c r="I213" i="4"/>
  <c r="G214" i="4"/>
  <c r="H214" i="4"/>
  <c r="I214" i="4"/>
  <c r="G215" i="4"/>
  <c r="I215" i="4"/>
  <c r="G216" i="4"/>
  <c r="I216" i="4"/>
  <c r="G217" i="4"/>
  <c r="I217" i="4"/>
  <c r="G218" i="4"/>
  <c r="I218" i="4"/>
  <c r="G219" i="4"/>
  <c r="I219" i="4"/>
  <c r="G220" i="4"/>
  <c r="I220" i="4"/>
  <c r="G221" i="4"/>
  <c r="H221" i="4"/>
  <c r="I221" i="4"/>
  <c r="G222" i="4"/>
  <c r="H222" i="4"/>
  <c r="I222" i="4"/>
  <c r="G223" i="4"/>
  <c r="H223" i="4"/>
  <c r="I223" i="4"/>
  <c r="G224" i="4"/>
  <c r="H224" i="4"/>
  <c r="I224" i="4"/>
  <c r="G225" i="4"/>
  <c r="H225" i="4"/>
  <c r="I225" i="4"/>
  <c r="G226" i="4"/>
  <c r="H226" i="4"/>
  <c r="I226" i="4"/>
  <c r="G227" i="4"/>
  <c r="H227" i="4"/>
  <c r="I227" i="4"/>
  <c r="G228" i="4"/>
  <c r="H228" i="4"/>
  <c r="I228" i="4"/>
  <c r="G229" i="4"/>
  <c r="H229" i="4"/>
  <c r="I229" i="4"/>
  <c r="G230" i="4"/>
  <c r="I230" i="4"/>
  <c r="G231" i="4"/>
  <c r="I231" i="4"/>
  <c r="G232" i="4"/>
  <c r="H232" i="4"/>
  <c r="I232" i="4"/>
  <c r="G233" i="4"/>
  <c r="H233" i="4"/>
  <c r="I233" i="4"/>
  <c r="G234" i="4"/>
  <c r="H234" i="4"/>
  <c r="I234" i="4"/>
  <c r="G235" i="4"/>
  <c r="H235" i="4"/>
  <c r="I235" i="4"/>
  <c r="G236" i="4"/>
  <c r="H236" i="4"/>
  <c r="I236" i="4"/>
  <c r="G237" i="4"/>
  <c r="H237" i="4"/>
  <c r="I237" i="4"/>
  <c r="G238" i="4"/>
  <c r="H238" i="4"/>
  <c r="I238" i="4"/>
  <c r="G239" i="4"/>
  <c r="H239" i="4"/>
  <c r="I239" i="4"/>
  <c r="G240" i="4"/>
  <c r="H240" i="4"/>
  <c r="I240" i="4"/>
  <c r="G241" i="4"/>
  <c r="H241" i="4"/>
  <c r="I241" i="4"/>
  <c r="G242" i="4"/>
  <c r="H242" i="4"/>
  <c r="I242" i="4"/>
  <c r="G243" i="4"/>
  <c r="H243" i="4"/>
  <c r="I243" i="4"/>
  <c r="G244" i="4"/>
  <c r="H244" i="4"/>
  <c r="I244" i="4"/>
  <c r="G245" i="4"/>
  <c r="H245" i="4"/>
  <c r="I245" i="4"/>
  <c r="G246" i="4"/>
  <c r="H246" i="4"/>
  <c r="I246" i="4"/>
  <c r="G247" i="4"/>
  <c r="H247" i="4"/>
  <c r="I247" i="4"/>
  <c r="G248" i="4"/>
  <c r="H248" i="4"/>
  <c r="I248" i="4"/>
  <c r="G249" i="4"/>
  <c r="H249" i="4"/>
  <c r="I249" i="4"/>
  <c r="I250" i="4"/>
  <c r="I251" i="4"/>
  <c r="I252" i="4"/>
  <c r="I253" i="4"/>
  <c r="I254" i="4"/>
  <c r="G255" i="4"/>
  <c r="H255" i="4"/>
  <c r="I255" i="4"/>
  <c r="G256" i="4"/>
  <c r="H256" i="4"/>
  <c r="I256" i="4"/>
  <c r="G257" i="4"/>
  <c r="H257" i="4"/>
  <c r="I257" i="4"/>
  <c r="G258" i="4"/>
  <c r="H258" i="4"/>
  <c r="I258" i="4"/>
  <c r="G259" i="4"/>
  <c r="H259" i="4"/>
  <c r="I259" i="4"/>
  <c r="G260" i="4"/>
  <c r="H260" i="4"/>
  <c r="I260" i="4"/>
  <c r="G261" i="4"/>
  <c r="H261" i="4"/>
  <c r="I261" i="4"/>
  <c r="G262" i="4"/>
  <c r="H262" i="4"/>
  <c r="I262" i="4"/>
  <c r="G263" i="4"/>
  <c r="H263" i="4"/>
  <c r="I263" i="4"/>
  <c r="G264" i="4"/>
  <c r="H264" i="4"/>
  <c r="I264" i="4"/>
  <c r="G265" i="4"/>
  <c r="H265" i="4"/>
  <c r="I265" i="4"/>
  <c r="G266" i="4"/>
  <c r="H266" i="4"/>
  <c r="I266" i="4"/>
  <c r="G267" i="4"/>
  <c r="H267" i="4"/>
  <c r="I267" i="4"/>
  <c r="G268" i="4"/>
  <c r="H268" i="4"/>
  <c r="I268" i="4"/>
  <c r="G269" i="4"/>
  <c r="H269" i="4"/>
  <c r="I269" i="4"/>
  <c r="G270" i="4"/>
  <c r="H270" i="4"/>
  <c r="I270" i="4"/>
  <c r="G271" i="4"/>
  <c r="H271" i="4"/>
  <c r="I271" i="4"/>
  <c r="G272" i="4"/>
  <c r="H272" i="4"/>
  <c r="I272" i="4"/>
  <c r="G273" i="4"/>
  <c r="H273" i="4"/>
  <c r="I273" i="4"/>
  <c r="G274" i="4"/>
  <c r="H274" i="4"/>
  <c r="I274" i="4"/>
  <c r="G275" i="4"/>
  <c r="H275" i="4"/>
  <c r="I275" i="4"/>
  <c r="G276" i="4"/>
  <c r="H276" i="4"/>
  <c r="I276" i="4"/>
  <c r="G277" i="4"/>
  <c r="H277" i="4"/>
  <c r="I277" i="4"/>
  <c r="G278" i="4"/>
  <c r="H278" i="4"/>
  <c r="I278" i="4"/>
  <c r="G279" i="4"/>
  <c r="H279" i="4"/>
  <c r="I279" i="4"/>
  <c r="G280" i="4"/>
  <c r="H280" i="4"/>
  <c r="I280" i="4"/>
  <c r="G281" i="4"/>
  <c r="H281" i="4"/>
  <c r="I281" i="4"/>
  <c r="G282" i="4"/>
  <c r="H282" i="4"/>
  <c r="I282" i="4"/>
  <c r="G283" i="4"/>
  <c r="H283" i="4"/>
  <c r="I283" i="4"/>
  <c r="G284" i="4"/>
  <c r="H284" i="4"/>
  <c r="I284" i="4"/>
  <c r="G285" i="4"/>
  <c r="H285" i="4"/>
  <c r="I285" i="4"/>
  <c r="G286" i="4"/>
  <c r="H286" i="4"/>
  <c r="I286" i="4"/>
  <c r="G287" i="4"/>
  <c r="H287" i="4"/>
  <c r="I287" i="4"/>
  <c r="G288" i="4"/>
  <c r="H288" i="4"/>
  <c r="I288" i="4"/>
  <c r="G289" i="4"/>
  <c r="H289" i="4"/>
  <c r="I289" i="4"/>
  <c r="G290" i="4"/>
  <c r="H290" i="4"/>
  <c r="I290" i="4"/>
  <c r="G291" i="4"/>
  <c r="H291" i="4"/>
  <c r="I291" i="4"/>
  <c r="G292" i="4"/>
  <c r="H292" i="4"/>
  <c r="I292" i="4"/>
  <c r="G293" i="4"/>
  <c r="H293" i="4"/>
  <c r="I293" i="4"/>
  <c r="G294" i="4"/>
  <c r="H294" i="4"/>
  <c r="I294" i="4"/>
  <c r="G295" i="4"/>
  <c r="H295" i="4"/>
  <c r="I295" i="4"/>
  <c r="G296" i="4"/>
  <c r="H296" i="4"/>
  <c r="I296" i="4"/>
  <c r="G297" i="4"/>
  <c r="H297" i="4"/>
  <c r="I297" i="4"/>
  <c r="G298" i="4"/>
  <c r="H298" i="4"/>
  <c r="I298" i="4"/>
  <c r="I299" i="4"/>
  <c r="G300" i="4"/>
  <c r="H300" i="4"/>
  <c r="I300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H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H327" i="4"/>
  <c r="G328" i="4"/>
  <c r="H328" i="4"/>
  <c r="G329" i="4"/>
  <c r="H329" i="4"/>
  <c r="G330" i="4"/>
  <c r="H330" i="4"/>
  <c r="G331" i="4"/>
  <c r="H331" i="4"/>
  <c r="G332" i="4"/>
  <c r="H332" i="4"/>
  <c r="G333" i="4"/>
  <c r="H333" i="4"/>
  <c r="G334" i="4"/>
  <c r="H334" i="4"/>
  <c r="G335" i="4"/>
  <c r="G336" i="4"/>
  <c r="I336" i="4"/>
  <c r="G337" i="4"/>
  <c r="I337" i="4"/>
  <c r="G338" i="4"/>
  <c r="I338" i="4"/>
  <c r="G339" i="4"/>
  <c r="I339" i="4"/>
  <c r="G340" i="4"/>
  <c r="I340" i="4"/>
  <c r="G341" i="4"/>
  <c r="I341" i="4"/>
  <c r="G342" i="4"/>
  <c r="I342" i="4"/>
  <c r="G343" i="4"/>
  <c r="I343" i="4"/>
  <c r="G344" i="4"/>
  <c r="I344" i="4"/>
  <c r="G345" i="4"/>
  <c r="I345" i="4"/>
  <c r="G346" i="4"/>
  <c r="I346" i="4"/>
  <c r="G347" i="4"/>
  <c r="I347" i="4"/>
  <c r="G348" i="4"/>
  <c r="I348" i="4"/>
  <c r="G349" i="4"/>
  <c r="I349" i="4"/>
  <c r="G350" i="4"/>
  <c r="I350" i="4"/>
  <c r="G351" i="4"/>
  <c r="I351" i="4"/>
  <c r="G352" i="4"/>
  <c r="I352" i="4"/>
  <c r="G353" i="4"/>
  <c r="I353" i="4"/>
  <c r="G354" i="4"/>
  <c r="I354" i="4"/>
  <c r="G355" i="4"/>
  <c r="I355" i="4"/>
  <c r="G356" i="4"/>
  <c r="I356" i="4"/>
  <c r="G357" i="4"/>
  <c r="I357" i="4"/>
  <c r="G358" i="4"/>
  <c r="I358" i="4"/>
  <c r="G359" i="4"/>
  <c r="I359" i="4"/>
  <c r="G360" i="4"/>
  <c r="I360" i="4"/>
  <c r="G361" i="4"/>
  <c r="I361" i="4"/>
  <c r="G362" i="4"/>
  <c r="I362" i="4"/>
  <c r="G363" i="4"/>
  <c r="I363" i="4"/>
  <c r="G364" i="4"/>
  <c r="I364" i="4"/>
  <c r="G365" i="4"/>
  <c r="I365" i="4"/>
  <c r="G366" i="4"/>
  <c r="I366" i="4"/>
  <c r="G367" i="4"/>
  <c r="I367" i="4"/>
  <c r="G368" i="4"/>
  <c r="I368" i="4"/>
  <c r="G369" i="4"/>
  <c r="I369" i="4"/>
  <c r="G370" i="4"/>
  <c r="I370" i="4"/>
  <c r="G371" i="4"/>
  <c r="I371" i="4"/>
  <c r="G372" i="4"/>
  <c r="I372" i="4"/>
  <c r="G373" i="4"/>
  <c r="I373" i="4"/>
  <c r="G374" i="4"/>
  <c r="I374" i="4"/>
  <c r="G375" i="4"/>
  <c r="I375" i="4"/>
  <c r="G376" i="4"/>
  <c r="I376" i="4"/>
  <c r="G377" i="4"/>
  <c r="I377" i="4"/>
  <c r="G378" i="4"/>
  <c r="I378" i="4"/>
  <c r="G379" i="4"/>
  <c r="I379" i="4"/>
  <c r="G380" i="4"/>
  <c r="I380" i="4"/>
  <c r="G381" i="4"/>
  <c r="I381" i="4"/>
  <c r="G382" i="4"/>
  <c r="I382" i="4"/>
  <c r="G383" i="4"/>
  <c r="I383" i="4"/>
  <c r="G384" i="4"/>
  <c r="I384" i="4"/>
  <c r="G385" i="4"/>
  <c r="I385" i="4"/>
  <c r="G386" i="4"/>
  <c r="I386" i="4"/>
  <c r="G387" i="4"/>
  <c r="I387" i="4"/>
  <c r="G388" i="4"/>
  <c r="I388" i="4"/>
  <c r="G389" i="4"/>
  <c r="I389" i="4"/>
  <c r="G390" i="4"/>
  <c r="I390" i="4"/>
  <c r="G391" i="4"/>
  <c r="I391" i="4"/>
  <c r="G392" i="4"/>
  <c r="I392" i="4"/>
  <c r="G393" i="4"/>
  <c r="I393" i="4"/>
  <c r="G394" i="4"/>
  <c r="I394" i="4"/>
  <c r="G395" i="4"/>
  <c r="I395" i="4"/>
  <c r="G396" i="4"/>
  <c r="I396" i="4"/>
  <c r="G397" i="4"/>
  <c r="I397" i="4"/>
  <c r="G398" i="4"/>
  <c r="I398" i="4"/>
  <c r="G399" i="4"/>
  <c r="I399" i="4"/>
  <c r="G400" i="4"/>
  <c r="I400" i="4"/>
  <c r="G401" i="4"/>
  <c r="I401" i="4"/>
  <c r="G402" i="4"/>
  <c r="I402" i="4"/>
  <c r="G403" i="4"/>
  <c r="I403" i="4"/>
  <c r="G404" i="4"/>
  <c r="I404" i="4"/>
  <c r="G405" i="4"/>
  <c r="I405" i="4"/>
  <c r="G406" i="4"/>
  <c r="I406" i="4"/>
  <c r="G407" i="4"/>
  <c r="I407" i="4"/>
  <c r="G408" i="4"/>
  <c r="G409" i="4"/>
  <c r="I409" i="4"/>
  <c r="G410" i="4"/>
  <c r="I410" i="4"/>
  <c r="G411" i="4"/>
  <c r="I411" i="4"/>
  <c r="G412" i="4"/>
  <c r="I412" i="4"/>
  <c r="G413" i="4"/>
  <c r="I413" i="4"/>
  <c r="G414" i="4"/>
  <c r="I414" i="4"/>
  <c r="G415" i="4"/>
  <c r="I415" i="4"/>
  <c r="G416" i="4"/>
  <c r="I416" i="4"/>
  <c r="G417" i="4"/>
  <c r="I417" i="4"/>
  <c r="G418" i="4"/>
  <c r="I418" i="4"/>
  <c r="G419" i="4"/>
  <c r="I419" i="4"/>
  <c r="G420" i="4"/>
  <c r="I420" i="4"/>
  <c r="G421" i="4"/>
  <c r="I421" i="4"/>
  <c r="G422" i="4"/>
  <c r="I422" i="4"/>
  <c r="G423" i="4"/>
  <c r="I423" i="4"/>
  <c r="G424" i="4"/>
  <c r="I424" i="4"/>
  <c r="G425" i="4"/>
  <c r="I425" i="4"/>
  <c r="G426" i="4"/>
  <c r="I426" i="4"/>
  <c r="G427" i="4"/>
  <c r="I427" i="4"/>
  <c r="G428" i="4"/>
  <c r="I428" i="4"/>
  <c r="G429" i="4"/>
  <c r="I429" i="4"/>
  <c r="G430" i="4"/>
  <c r="I430" i="4"/>
  <c r="G431" i="4"/>
  <c r="I431" i="4"/>
  <c r="G432" i="4"/>
  <c r="I432" i="4"/>
  <c r="G433" i="4"/>
  <c r="I433" i="4"/>
  <c r="G434" i="4"/>
  <c r="I434" i="4"/>
  <c r="G435" i="4"/>
  <c r="I435" i="4"/>
  <c r="G436" i="4"/>
  <c r="I436" i="4"/>
  <c r="G437" i="4"/>
  <c r="I437" i="4"/>
  <c r="G438" i="4"/>
  <c r="I438" i="4"/>
  <c r="G439" i="4"/>
  <c r="I439" i="4"/>
  <c r="G440" i="4"/>
  <c r="I440" i="4"/>
  <c r="G441" i="4"/>
  <c r="I441" i="4"/>
  <c r="G442" i="4"/>
  <c r="I442" i="4"/>
  <c r="G443" i="4"/>
  <c r="I443" i="4"/>
  <c r="G444" i="4"/>
  <c r="I444" i="4"/>
  <c r="G445" i="4"/>
  <c r="I445" i="4"/>
  <c r="G446" i="4"/>
  <c r="I446" i="4"/>
  <c r="G447" i="4"/>
  <c r="I447" i="4"/>
  <c r="G448" i="4"/>
  <c r="I448" i="4"/>
  <c r="G449" i="4"/>
  <c r="I449" i="4"/>
  <c r="G450" i="4"/>
  <c r="I450" i="4"/>
  <c r="G451" i="4"/>
  <c r="I451" i="4"/>
  <c r="G452" i="4"/>
  <c r="I452" i="4"/>
  <c r="G453" i="4"/>
  <c r="I453" i="4"/>
  <c r="G454" i="4"/>
  <c r="I454" i="4"/>
  <c r="G455" i="4"/>
  <c r="I455" i="4"/>
  <c r="G456" i="4"/>
  <c r="I456" i="4"/>
  <c r="G457" i="4"/>
  <c r="I457" i="4"/>
  <c r="G458" i="4"/>
  <c r="I458" i="4"/>
  <c r="G459" i="4"/>
  <c r="I459" i="4"/>
  <c r="G460" i="4"/>
  <c r="I460" i="4"/>
  <c r="G461" i="4"/>
  <c r="I461" i="4"/>
  <c r="G462" i="4"/>
  <c r="I462" i="4"/>
  <c r="G463" i="4"/>
  <c r="I463" i="4"/>
  <c r="G464" i="4"/>
  <c r="I464" i="4"/>
  <c r="G465" i="4"/>
  <c r="I465" i="4"/>
  <c r="G466" i="4"/>
  <c r="I466" i="4"/>
  <c r="G467" i="4"/>
  <c r="I467" i="4"/>
  <c r="G468" i="4"/>
  <c r="I468" i="4"/>
  <c r="G469" i="4"/>
  <c r="I469" i="4"/>
  <c r="G470" i="4"/>
  <c r="I470" i="4"/>
  <c r="G471" i="4"/>
  <c r="I471" i="4"/>
  <c r="G472" i="4"/>
  <c r="I472" i="4"/>
  <c r="G473" i="4"/>
  <c r="I473" i="4"/>
  <c r="G474" i="4"/>
  <c r="I474" i="4"/>
  <c r="G475" i="4"/>
  <c r="I475" i="4"/>
  <c r="G476" i="4"/>
  <c r="I476" i="4"/>
  <c r="G477" i="4"/>
  <c r="I477" i="4"/>
  <c r="G478" i="4"/>
  <c r="I478" i="4"/>
  <c r="G479" i="4"/>
  <c r="I479" i="4"/>
  <c r="G480" i="4"/>
  <c r="I480" i="4"/>
  <c r="G481" i="4"/>
  <c r="I481" i="4"/>
  <c r="G482" i="4"/>
  <c r="I482" i="4"/>
  <c r="G483" i="4"/>
  <c r="I483" i="4"/>
  <c r="G484" i="4"/>
  <c r="I484" i="4"/>
  <c r="G485" i="4"/>
  <c r="I485" i="4"/>
  <c r="G486" i="4"/>
  <c r="I486" i="4"/>
  <c r="G487" i="4"/>
  <c r="I487" i="4"/>
  <c r="G488" i="4"/>
  <c r="I488" i="4"/>
  <c r="G489" i="4"/>
  <c r="I489" i="4"/>
  <c r="G490" i="4"/>
  <c r="I490" i="4"/>
  <c r="G491" i="4"/>
  <c r="I491" i="4"/>
  <c r="G492" i="4"/>
  <c r="I492" i="4"/>
  <c r="G493" i="4"/>
  <c r="I493" i="4"/>
  <c r="G494" i="4"/>
  <c r="I494" i="4"/>
  <c r="G495" i="4"/>
  <c r="I495" i="4"/>
  <c r="G496" i="4"/>
  <c r="I496" i="4"/>
  <c r="G497" i="4"/>
  <c r="I497" i="4"/>
  <c r="G498" i="4"/>
  <c r="I498" i="4"/>
  <c r="G499" i="4"/>
  <c r="I499" i="4"/>
  <c r="G500" i="4"/>
  <c r="I500" i="4"/>
  <c r="G501" i="4"/>
  <c r="I501" i="4"/>
  <c r="G502" i="4"/>
  <c r="I502" i="4"/>
  <c r="G503" i="4"/>
  <c r="I503" i="4"/>
  <c r="G504" i="4"/>
  <c r="I504" i="4"/>
  <c r="G505" i="4"/>
  <c r="I505" i="4"/>
  <c r="G506" i="4"/>
  <c r="I506" i="4"/>
  <c r="G507" i="4"/>
  <c r="I507" i="4"/>
  <c r="G508" i="4"/>
  <c r="I508" i="4"/>
  <c r="G509" i="4"/>
  <c r="I509" i="4"/>
  <c r="G510" i="4"/>
  <c r="I510" i="4"/>
  <c r="G511" i="4"/>
  <c r="I511" i="4"/>
  <c r="G512" i="4"/>
  <c r="I512" i="4"/>
  <c r="G513" i="4"/>
  <c r="I513" i="4"/>
  <c r="G514" i="4"/>
  <c r="I514" i="4"/>
  <c r="G515" i="4"/>
  <c r="I515" i="4"/>
  <c r="G516" i="4"/>
  <c r="I516" i="4"/>
  <c r="G517" i="4"/>
  <c r="I517" i="4"/>
  <c r="G518" i="4"/>
  <c r="I518" i="4"/>
  <c r="G519" i="4"/>
  <c r="I519" i="4"/>
  <c r="G520" i="4"/>
  <c r="I520" i="4"/>
  <c r="G521" i="4"/>
  <c r="I521" i="4"/>
  <c r="G522" i="4"/>
  <c r="I522" i="4"/>
  <c r="G523" i="4"/>
  <c r="I523" i="4"/>
  <c r="G524" i="4"/>
  <c r="I524" i="4"/>
  <c r="G525" i="4"/>
  <c r="I525" i="4"/>
  <c r="G526" i="4"/>
  <c r="I526" i="4"/>
  <c r="G527" i="4"/>
  <c r="I527" i="4"/>
  <c r="G528" i="4"/>
  <c r="I528" i="4"/>
  <c r="G529" i="4"/>
  <c r="I529" i="4"/>
  <c r="G530" i="4"/>
  <c r="I530" i="4"/>
  <c r="G531" i="4"/>
  <c r="I531" i="4"/>
  <c r="G532" i="4"/>
  <c r="I532" i="4"/>
  <c r="G533" i="4"/>
  <c r="I533" i="4"/>
  <c r="G534" i="4"/>
  <c r="I534" i="4"/>
  <c r="G535" i="4"/>
  <c r="I535" i="4"/>
  <c r="G536" i="4"/>
  <c r="I536" i="4"/>
  <c r="G537" i="4"/>
  <c r="I537" i="4"/>
  <c r="G538" i="4"/>
  <c r="I538" i="4"/>
  <c r="G539" i="4"/>
  <c r="I539" i="4"/>
  <c r="G540" i="4"/>
  <c r="I540" i="4"/>
  <c r="G541" i="4"/>
  <c r="I541" i="4"/>
  <c r="G542" i="4"/>
  <c r="I542" i="4"/>
  <c r="G543" i="4"/>
  <c r="I543" i="4"/>
  <c r="G544" i="4"/>
  <c r="G545" i="4"/>
  <c r="G546" i="4"/>
  <c r="I546" i="4"/>
  <c r="G547" i="4"/>
  <c r="G548" i="4"/>
  <c r="I548" i="4"/>
  <c r="G549" i="4"/>
  <c r="I549" i="4"/>
  <c r="G550" i="4"/>
  <c r="I550" i="4"/>
  <c r="G551" i="4"/>
  <c r="I551" i="4"/>
  <c r="G552" i="4"/>
  <c r="I552" i="4"/>
  <c r="G553" i="4"/>
  <c r="I553" i="4"/>
  <c r="G554" i="4"/>
  <c r="I554" i="4"/>
  <c r="G555" i="4"/>
  <c r="I555" i="4"/>
  <c r="G556" i="4"/>
  <c r="I556" i="4"/>
  <c r="G557" i="4"/>
  <c r="I557" i="4"/>
  <c r="G558" i="4"/>
  <c r="I558" i="4"/>
  <c r="G559" i="4"/>
  <c r="I559" i="4"/>
  <c r="G560" i="4"/>
  <c r="I560" i="4"/>
  <c r="G561" i="4"/>
  <c r="I561" i="4"/>
  <c r="G562" i="4"/>
  <c r="I562" i="4"/>
  <c r="G563" i="4"/>
  <c r="I563" i="4"/>
  <c r="G564" i="4"/>
  <c r="I564" i="4"/>
  <c r="G565" i="4"/>
  <c r="I565" i="4"/>
  <c r="G566" i="4"/>
  <c r="I566" i="4"/>
  <c r="G567" i="4"/>
  <c r="I567" i="4"/>
  <c r="G568" i="4"/>
  <c r="I568" i="4"/>
  <c r="G569" i="4"/>
  <c r="I569" i="4"/>
  <c r="G570" i="4"/>
  <c r="I570" i="4"/>
  <c r="G571" i="4"/>
  <c r="I571" i="4"/>
  <c r="G572" i="4"/>
  <c r="I572" i="4"/>
  <c r="G573" i="4"/>
  <c r="I573" i="4"/>
  <c r="G574" i="4"/>
  <c r="I574" i="4"/>
  <c r="G575" i="4"/>
  <c r="I575" i="4"/>
  <c r="G576" i="4"/>
  <c r="I576" i="4"/>
  <c r="G577" i="4"/>
  <c r="I577" i="4"/>
  <c r="G578" i="4"/>
  <c r="I578" i="4"/>
  <c r="G579" i="4"/>
  <c r="I579" i="4"/>
  <c r="G580" i="4"/>
  <c r="I580" i="4"/>
  <c r="G581" i="4"/>
  <c r="I581" i="4"/>
  <c r="G582" i="4"/>
  <c r="I582" i="4"/>
  <c r="G583" i="4"/>
  <c r="I583" i="4"/>
  <c r="G584" i="4"/>
  <c r="I584" i="4"/>
  <c r="G585" i="4"/>
  <c r="I585" i="4"/>
  <c r="G586" i="4"/>
  <c r="I586" i="4"/>
  <c r="G587" i="4"/>
  <c r="I587" i="4"/>
  <c r="G588" i="4"/>
  <c r="I588" i="4"/>
  <c r="G589" i="4"/>
  <c r="I589" i="4"/>
  <c r="G590" i="4"/>
  <c r="I590" i="4"/>
  <c r="G591" i="4"/>
  <c r="I591" i="4"/>
  <c r="G592" i="4"/>
  <c r="I592" i="4"/>
  <c r="G593" i="4"/>
  <c r="I593" i="4"/>
  <c r="G594" i="4"/>
  <c r="I594" i="4"/>
  <c r="G595" i="4"/>
  <c r="I595" i="4"/>
  <c r="G596" i="4"/>
  <c r="I596" i="4"/>
  <c r="G597" i="4"/>
  <c r="I597" i="4"/>
  <c r="G598" i="4"/>
  <c r="I598" i="4"/>
  <c r="G599" i="4"/>
  <c r="I599" i="4"/>
  <c r="G600" i="4"/>
  <c r="I600" i="4"/>
  <c r="G601" i="4"/>
  <c r="I601" i="4"/>
  <c r="G602" i="4"/>
  <c r="I602" i="4"/>
  <c r="G603" i="4"/>
  <c r="I603" i="4"/>
  <c r="G604" i="4"/>
  <c r="I604" i="4"/>
  <c r="G605" i="4"/>
  <c r="I605" i="4"/>
  <c r="G606" i="4"/>
  <c r="I606" i="4"/>
  <c r="G607" i="4"/>
  <c r="I607" i="4"/>
  <c r="G608" i="4"/>
  <c r="I608" i="4"/>
  <c r="G609" i="4"/>
  <c r="I609" i="4"/>
  <c r="G610" i="4"/>
  <c r="I610" i="4"/>
  <c r="G611" i="4"/>
  <c r="I611" i="4"/>
  <c r="G612" i="4"/>
  <c r="I612" i="4"/>
  <c r="G613" i="4"/>
  <c r="I613" i="4"/>
  <c r="G614" i="4"/>
  <c r="I614" i="4"/>
  <c r="G615" i="4"/>
  <c r="I615" i="4"/>
  <c r="G616" i="4"/>
  <c r="I616" i="4"/>
  <c r="G617" i="4"/>
  <c r="I617" i="4"/>
  <c r="G618" i="4"/>
  <c r="I618" i="4"/>
  <c r="G619" i="4"/>
  <c r="I619" i="4"/>
  <c r="G620" i="4"/>
  <c r="I620" i="4"/>
  <c r="G621" i="4"/>
  <c r="I621" i="4"/>
  <c r="G622" i="4"/>
  <c r="I622" i="4"/>
  <c r="G623" i="4"/>
  <c r="I623" i="4"/>
  <c r="G624" i="4"/>
  <c r="I624" i="4"/>
  <c r="G625" i="4"/>
  <c r="I625" i="4"/>
  <c r="G626" i="4"/>
  <c r="I626" i="4"/>
  <c r="G627" i="4"/>
  <c r="I627" i="4"/>
  <c r="G628" i="4"/>
  <c r="I628" i="4"/>
  <c r="G629" i="4"/>
  <c r="I629" i="4"/>
  <c r="G630" i="4"/>
  <c r="I630" i="4"/>
  <c r="G631" i="4"/>
  <c r="I631" i="4"/>
  <c r="G632" i="4"/>
  <c r="I632" i="4"/>
  <c r="G633" i="4"/>
  <c r="I633" i="4"/>
  <c r="G634" i="4"/>
  <c r="I634" i="4"/>
  <c r="G635" i="4"/>
  <c r="I635" i="4"/>
  <c r="G636" i="4"/>
  <c r="I636" i="4"/>
  <c r="G637" i="4"/>
  <c r="I637" i="4"/>
  <c r="G638" i="4"/>
  <c r="I638" i="4"/>
  <c r="G639" i="4"/>
  <c r="I639" i="4"/>
  <c r="G640" i="4"/>
  <c r="I640" i="4"/>
  <c r="G641" i="4"/>
  <c r="I641" i="4"/>
  <c r="G642" i="4"/>
  <c r="I642" i="4"/>
  <c r="G643" i="4"/>
  <c r="I643" i="4"/>
  <c r="G644" i="4"/>
  <c r="I644" i="4"/>
  <c r="G645" i="4"/>
  <c r="I645" i="4"/>
  <c r="G646" i="4"/>
  <c r="I646" i="4"/>
  <c r="G647" i="4"/>
  <c r="I647" i="4"/>
  <c r="G648" i="4"/>
  <c r="I648" i="4"/>
  <c r="G649" i="4"/>
  <c r="I649" i="4"/>
  <c r="G650" i="4"/>
  <c r="I650" i="4"/>
  <c r="G651" i="4"/>
  <c r="I651" i="4"/>
  <c r="G652" i="4"/>
  <c r="I652" i="4"/>
  <c r="G653" i="4"/>
  <c r="I653" i="4"/>
  <c r="G654" i="4"/>
  <c r="I654" i="4"/>
  <c r="G655" i="4"/>
  <c r="I655" i="4"/>
  <c r="G656" i="4"/>
  <c r="I656" i="4"/>
  <c r="G657" i="4"/>
  <c r="I657" i="4"/>
  <c r="G658" i="4"/>
  <c r="I658" i="4"/>
  <c r="G659" i="4"/>
  <c r="I659" i="4"/>
  <c r="G660" i="4"/>
  <c r="I660" i="4"/>
  <c r="G661" i="4"/>
  <c r="I661" i="4"/>
  <c r="G662" i="4"/>
  <c r="I662" i="4"/>
  <c r="G663" i="4"/>
  <c r="I663" i="4"/>
  <c r="G664" i="4"/>
  <c r="I664" i="4"/>
  <c r="G665" i="4"/>
  <c r="I665" i="4"/>
  <c r="G666" i="4"/>
  <c r="I666" i="4"/>
  <c r="G667" i="4"/>
  <c r="I667" i="4"/>
  <c r="G668" i="4"/>
  <c r="I668" i="4"/>
  <c r="G669" i="4"/>
  <c r="I669" i="4"/>
  <c r="G670" i="4"/>
  <c r="I670" i="4"/>
  <c r="G671" i="4"/>
  <c r="I671" i="4"/>
  <c r="G672" i="4"/>
  <c r="I672" i="4"/>
  <c r="G673" i="4"/>
  <c r="I673" i="4"/>
  <c r="G674" i="4"/>
  <c r="I674" i="4"/>
  <c r="G675" i="4"/>
  <c r="I675" i="4"/>
  <c r="G676" i="4"/>
  <c r="I676" i="4"/>
  <c r="G677" i="4"/>
  <c r="I677" i="4"/>
  <c r="G678" i="4"/>
  <c r="I678" i="4"/>
  <c r="G679" i="4"/>
  <c r="I679" i="4"/>
  <c r="G680" i="4"/>
  <c r="I680" i="4"/>
  <c r="G681" i="4"/>
  <c r="I681" i="4"/>
  <c r="G682" i="4"/>
  <c r="I682" i="4"/>
  <c r="G683" i="4"/>
  <c r="I683" i="4"/>
  <c r="G684" i="4"/>
  <c r="I684" i="4"/>
  <c r="G685" i="4"/>
  <c r="I685" i="4"/>
  <c r="G686" i="4"/>
  <c r="I686" i="4"/>
  <c r="G687" i="4"/>
  <c r="I687" i="4"/>
  <c r="G688" i="4"/>
  <c r="I688" i="4"/>
  <c r="G689" i="4"/>
  <c r="I689" i="4"/>
  <c r="G690" i="4"/>
  <c r="I690" i="4"/>
  <c r="G691" i="4"/>
  <c r="I691" i="4"/>
  <c r="G692" i="4"/>
  <c r="I692" i="4"/>
  <c r="G693" i="4"/>
  <c r="I693" i="4"/>
  <c r="G694" i="4"/>
  <c r="I694" i="4"/>
  <c r="G695" i="4"/>
  <c r="I695" i="4"/>
  <c r="G696" i="4"/>
  <c r="I696" i="4"/>
  <c r="G697" i="4"/>
  <c r="I697" i="4"/>
  <c r="G698" i="4"/>
  <c r="I698" i="4"/>
  <c r="G699" i="4"/>
  <c r="I699" i="4"/>
  <c r="G700" i="4"/>
  <c r="I700" i="4"/>
  <c r="G701" i="4"/>
  <c r="I701" i="4"/>
  <c r="G702" i="4"/>
  <c r="I702" i="4"/>
  <c r="G703" i="4"/>
  <c r="I703" i="4"/>
  <c r="G704" i="4"/>
  <c r="I704" i="4"/>
  <c r="G705" i="4"/>
  <c r="I705" i="4"/>
  <c r="G706" i="4"/>
  <c r="I706" i="4"/>
  <c r="G707" i="4"/>
  <c r="I707" i="4"/>
  <c r="G708" i="4"/>
  <c r="I708" i="4"/>
  <c r="G709" i="4"/>
  <c r="I709" i="4"/>
  <c r="G710" i="4"/>
  <c r="I710" i="4"/>
  <c r="G711" i="4"/>
  <c r="I711" i="4"/>
  <c r="G712" i="4"/>
  <c r="I712" i="4"/>
  <c r="G713" i="4"/>
  <c r="I713" i="4"/>
  <c r="G714" i="4"/>
  <c r="I714" i="4"/>
  <c r="G715" i="4"/>
  <c r="I715" i="4"/>
  <c r="G716" i="4"/>
  <c r="I716" i="4"/>
  <c r="G717" i="4"/>
  <c r="I717" i="4"/>
  <c r="G718" i="4"/>
  <c r="I718" i="4"/>
  <c r="G719" i="4"/>
  <c r="I719" i="4"/>
  <c r="G720" i="4"/>
  <c r="I720" i="4"/>
  <c r="G721" i="4"/>
  <c r="I721" i="4"/>
  <c r="G722" i="4"/>
  <c r="I722" i="4"/>
  <c r="G723" i="4"/>
  <c r="I723" i="4"/>
  <c r="G724" i="4"/>
  <c r="I724" i="4"/>
  <c r="G725" i="4"/>
  <c r="I725" i="4"/>
  <c r="G726" i="4"/>
  <c r="I726" i="4"/>
  <c r="G727" i="4"/>
  <c r="I727" i="4"/>
  <c r="G728" i="4"/>
  <c r="I728" i="4"/>
  <c r="G729" i="4"/>
  <c r="I729" i="4"/>
  <c r="G730" i="4"/>
  <c r="I730" i="4"/>
  <c r="G731" i="4"/>
  <c r="I731" i="4"/>
  <c r="G732" i="4"/>
  <c r="I732" i="4"/>
  <c r="G733" i="4"/>
  <c r="I733" i="4"/>
  <c r="G734" i="4"/>
  <c r="I734" i="4"/>
  <c r="G735" i="4"/>
  <c r="I735" i="4"/>
  <c r="G736" i="4"/>
  <c r="I736" i="4"/>
  <c r="G737" i="4"/>
  <c r="I737" i="4"/>
  <c r="G738" i="4"/>
  <c r="I738" i="4"/>
  <c r="G739" i="4"/>
  <c r="I739" i="4"/>
  <c r="G740" i="4"/>
  <c r="I740" i="4"/>
  <c r="G741" i="4"/>
  <c r="I741" i="4"/>
  <c r="G742" i="4"/>
  <c r="I742" i="4"/>
  <c r="G743" i="4"/>
  <c r="I743" i="4"/>
  <c r="G744" i="4"/>
  <c r="I744" i="4"/>
  <c r="G745" i="4"/>
  <c r="I745" i="4"/>
  <c r="G746" i="4"/>
  <c r="I746" i="4"/>
  <c r="G747" i="4"/>
  <c r="I747" i="4"/>
  <c r="G748" i="4"/>
  <c r="I748" i="4"/>
  <c r="G749" i="4"/>
  <c r="I749" i="4"/>
  <c r="G750" i="4"/>
  <c r="I750" i="4"/>
  <c r="G751" i="4"/>
  <c r="I751" i="4"/>
  <c r="G752" i="4"/>
  <c r="I752" i="4"/>
  <c r="G753" i="4"/>
  <c r="I753" i="4"/>
  <c r="G754" i="4"/>
  <c r="I754" i="4"/>
  <c r="G755" i="4"/>
  <c r="I755" i="4"/>
  <c r="G756" i="4"/>
  <c r="I756" i="4"/>
  <c r="G757" i="4"/>
  <c r="I757" i="4"/>
  <c r="G758" i="4"/>
  <c r="I758" i="4"/>
  <c r="G759" i="4"/>
  <c r="I759" i="4"/>
  <c r="G760" i="4"/>
  <c r="I760" i="4"/>
  <c r="G761" i="4"/>
  <c r="I761" i="4"/>
  <c r="G762" i="4"/>
  <c r="I762" i="4"/>
  <c r="G763" i="4"/>
  <c r="I763" i="4"/>
  <c r="G764" i="4"/>
  <c r="I764" i="4"/>
  <c r="G765" i="4"/>
  <c r="I765" i="4"/>
  <c r="G766" i="4"/>
  <c r="I766" i="4"/>
  <c r="G767" i="4"/>
  <c r="I767" i="4"/>
  <c r="G768" i="4"/>
  <c r="I768" i="4"/>
  <c r="G769" i="4"/>
  <c r="I769" i="4"/>
  <c r="G770" i="4"/>
  <c r="I770" i="4"/>
  <c r="G771" i="4"/>
  <c r="I771" i="4"/>
  <c r="G772" i="4"/>
  <c r="I772" i="4"/>
  <c r="G773" i="4"/>
  <c r="I773" i="4"/>
  <c r="G774" i="4"/>
  <c r="I774" i="4"/>
  <c r="G775" i="4"/>
  <c r="I775" i="4"/>
  <c r="G776" i="4"/>
  <c r="I776" i="4"/>
  <c r="G777" i="4"/>
  <c r="I777" i="4"/>
  <c r="G778" i="4"/>
  <c r="I778" i="4"/>
  <c r="G779" i="4"/>
  <c r="I779" i="4"/>
  <c r="G780" i="4"/>
  <c r="I780" i="4"/>
  <c r="G781" i="4"/>
  <c r="I781" i="4"/>
  <c r="G782" i="4"/>
  <c r="I782" i="4"/>
  <c r="G783" i="4"/>
  <c r="I783" i="4"/>
  <c r="G784" i="4"/>
  <c r="I784" i="4"/>
  <c r="G785" i="4"/>
  <c r="I785" i="4"/>
  <c r="G786" i="4"/>
  <c r="I786" i="4"/>
  <c r="G787" i="4"/>
  <c r="I787" i="4"/>
  <c r="G788" i="4"/>
  <c r="I788" i="4"/>
  <c r="G789" i="4"/>
  <c r="I789" i="4"/>
  <c r="G790" i="4"/>
  <c r="I790" i="4"/>
  <c r="G791" i="4"/>
  <c r="I791" i="4"/>
  <c r="G792" i="4"/>
  <c r="I792" i="4"/>
  <c r="G793" i="4"/>
  <c r="I793" i="4"/>
  <c r="G794" i="4"/>
  <c r="I794" i="4"/>
  <c r="G795" i="4"/>
  <c r="I795" i="4"/>
  <c r="G796" i="4"/>
  <c r="I796" i="4"/>
  <c r="G797" i="4"/>
  <c r="I797" i="4"/>
  <c r="G798" i="4"/>
  <c r="I798" i="4"/>
  <c r="G799" i="4"/>
  <c r="I799" i="4"/>
  <c r="G800" i="4"/>
  <c r="I800" i="4"/>
  <c r="G801" i="4"/>
  <c r="I801" i="4"/>
  <c r="G802" i="4"/>
  <c r="I802" i="4"/>
  <c r="G803" i="4"/>
  <c r="I803" i="4"/>
  <c r="G804" i="4"/>
  <c r="I804" i="4"/>
  <c r="G805" i="4"/>
  <c r="I805" i="4"/>
  <c r="G806" i="4"/>
  <c r="I806" i="4"/>
  <c r="G807" i="4"/>
  <c r="I807" i="4"/>
  <c r="G808" i="4"/>
  <c r="I808" i="4"/>
  <c r="G809" i="4"/>
  <c r="I809" i="4"/>
  <c r="G810" i="4"/>
  <c r="I810" i="4"/>
  <c r="G811" i="4"/>
  <c r="I811" i="4"/>
  <c r="G812" i="4"/>
  <c r="I812" i="4"/>
  <c r="G813" i="4"/>
  <c r="I813" i="4"/>
  <c r="G814" i="4"/>
  <c r="I814" i="4"/>
  <c r="G815" i="4"/>
  <c r="I815" i="4"/>
  <c r="G816" i="4"/>
  <c r="I816" i="4"/>
  <c r="G817" i="4"/>
  <c r="I817" i="4"/>
  <c r="G818" i="4"/>
  <c r="I818" i="4"/>
  <c r="G819" i="4"/>
  <c r="I819" i="4"/>
  <c r="G820" i="4"/>
  <c r="I820" i="4"/>
  <c r="G821" i="4"/>
  <c r="I821" i="4"/>
  <c r="G822" i="4"/>
  <c r="I822" i="4"/>
  <c r="G823" i="4"/>
  <c r="I823" i="4"/>
  <c r="G824" i="4"/>
  <c r="I824" i="4"/>
  <c r="G825" i="4"/>
  <c r="I825" i="4"/>
  <c r="G826" i="4"/>
  <c r="I826" i="4"/>
  <c r="G827" i="4"/>
  <c r="I827" i="4"/>
  <c r="G828" i="4"/>
  <c r="I828" i="4"/>
  <c r="G829" i="4"/>
  <c r="I829" i="4"/>
  <c r="G830" i="4"/>
  <c r="I830" i="4"/>
  <c r="G831" i="4"/>
  <c r="I831" i="4"/>
  <c r="G832" i="4"/>
  <c r="I832" i="4"/>
  <c r="G833" i="4"/>
  <c r="I833" i="4"/>
  <c r="G834" i="4"/>
  <c r="I834" i="4"/>
  <c r="G835" i="4"/>
  <c r="I835" i="4"/>
  <c r="G836" i="4"/>
  <c r="G837" i="4"/>
  <c r="G838" i="4"/>
  <c r="G839" i="4"/>
  <c r="G840" i="4"/>
  <c r="I840" i="4"/>
  <c r="G841" i="4"/>
  <c r="G842" i="4"/>
  <c r="G843" i="4"/>
  <c r="I843" i="4"/>
  <c r="G844" i="4"/>
  <c r="I844" i="4"/>
  <c r="G845" i="4"/>
  <c r="I845" i="4"/>
  <c r="G846" i="4"/>
  <c r="I846" i="4"/>
  <c r="G847" i="4"/>
  <c r="I847" i="4"/>
  <c r="G848" i="4"/>
  <c r="I848" i="4"/>
  <c r="G849" i="4"/>
  <c r="I849" i="4"/>
  <c r="G850" i="4"/>
  <c r="I850" i="4"/>
  <c r="G851" i="4"/>
  <c r="I851" i="4"/>
  <c r="G852" i="4"/>
  <c r="I852" i="4"/>
  <c r="G853" i="4"/>
  <c r="I853" i="4"/>
  <c r="G854" i="4"/>
  <c r="I854" i="4"/>
  <c r="G855" i="4"/>
  <c r="I855" i="4"/>
  <c r="G856" i="4"/>
  <c r="I856" i="4"/>
  <c r="G857" i="4"/>
  <c r="I857" i="4"/>
  <c r="G858" i="4"/>
  <c r="I858" i="4"/>
  <c r="G859" i="4"/>
  <c r="I859" i="4"/>
  <c r="G860" i="4"/>
  <c r="I860" i="4"/>
  <c r="G861" i="4"/>
  <c r="I861" i="4"/>
  <c r="G862" i="4"/>
  <c r="I862" i="4"/>
  <c r="G863" i="4"/>
  <c r="G864" i="4"/>
  <c r="I864" i="4"/>
  <c r="G865" i="4"/>
  <c r="I865" i="4"/>
  <c r="G866" i="4"/>
  <c r="I866" i="4"/>
  <c r="G867" i="4"/>
  <c r="I867" i="4"/>
  <c r="G868" i="4"/>
  <c r="I868" i="4"/>
  <c r="G869" i="4"/>
  <c r="I869" i="4"/>
  <c r="G870" i="4"/>
  <c r="I870" i="4"/>
  <c r="G871" i="4"/>
  <c r="I871" i="4"/>
  <c r="G872" i="4"/>
  <c r="I872" i="4"/>
  <c r="G873" i="4"/>
  <c r="I873" i="4"/>
  <c r="G874" i="4"/>
  <c r="I874" i="4"/>
  <c r="G875" i="4"/>
  <c r="I875" i="4"/>
  <c r="G876" i="4"/>
  <c r="I876" i="4"/>
  <c r="G877" i="4"/>
  <c r="I877" i="4"/>
  <c r="G878" i="4"/>
  <c r="I878" i="4"/>
  <c r="G879" i="4"/>
  <c r="I879" i="4"/>
  <c r="G880" i="4"/>
  <c r="I880" i="4"/>
  <c r="G881" i="4"/>
  <c r="I881" i="4"/>
  <c r="G882" i="4"/>
  <c r="I882" i="4"/>
  <c r="G883" i="4"/>
  <c r="I883" i="4"/>
  <c r="G884" i="4"/>
  <c r="I884" i="4"/>
  <c r="G885" i="4"/>
  <c r="I885" i="4"/>
  <c r="G886" i="4"/>
  <c r="I886" i="4"/>
  <c r="G887" i="4"/>
  <c r="I887" i="4"/>
  <c r="G888" i="4"/>
  <c r="I888" i="4"/>
  <c r="G889" i="4"/>
  <c r="I889" i="4"/>
  <c r="G890" i="4"/>
  <c r="I890" i="4"/>
  <c r="G891" i="4"/>
  <c r="I891" i="4"/>
  <c r="G892" i="4"/>
  <c r="I892" i="4"/>
  <c r="G893" i="4"/>
  <c r="I893" i="4"/>
  <c r="G894" i="4"/>
  <c r="I894" i="4"/>
  <c r="G895" i="4"/>
  <c r="I895" i="4"/>
  <c r="G896" i="4"/>
  <c r="I896" i="4"/>
  <c r="G897" i="4"/>
  <c r="I897" i="4"/>
  <c r="G898" i="4"/>
  <c r="I898" i="4"/>
  <c r="G899" i="4"/>
  <c r="I899" i="4"/>
  <c r="G900" i="4"/>
  <c r="I900" i="4"/>
  <c r="G901" i="4"/>
  <c r="I901" i="4"/>
  <c r="G902" i="4"/>
  <c r="I902" i="4"/>
  <c r="G903" i="4"/>
  <c r="I903" i="4"/>
  <c r="G904" i="4"/>
  <c r="I904" i="4"/>
  <c r="G905" i="4"/>
  <c r="I905" i="4"/>
  <c r="G906" i="4"/>
  <c r="I906" i="4"/>
  <c r="G907" i="4"/>
  <c r="I907" i="4"/>
  <c r="G908" i="4"/>
  <c r="I908" i="4"/>
  <c r="G909" i="4"/>
  <c r="I909" i="4"/>
  <c r="G910" i="4"/>
  <c r="I910" i="4"/>
  <c r="G911" i="4"/>
  <c r="I911" i="4"/>
  <c r="G912" i="4"/>
  <c r="I912" i="4"/>
  <c r="G913" i="4"/>
  <c r="I913" i="4"/>
  <c r="G914" i="4"/>
  <c r="I914" i="4"/>
  <c r="G915" i="4"/>
  <c r="I915" i="4"/>
  <c r="G916" i="4"/>
  <c r="I916" i="4"/>
  <c r="G917" i="4"/>
  <c r="I917" i="4"/>
  <c r="G918" i="4"/>
  <c r="I918" i="4"/>
  <c r="G919" i="4"/>
  <c r="I919" i="4"/>
  <c r="G920" i="4"/>
  <c r="I920" i="4"/>
  <c r="G921" i="4"/>
  <c r="I921" i="4"/>
  <c r="G922" i="4"/>
  <c r="I922" i="4"/>
  <c r="G923" i="4"/>
  <c r="I923" i="4"/>
  <c r="G924" i="4"/>
  <c r="I924" i="4"/>
  <c r="G925" i="4"/>
  <c r="I925" i="4"/>
  <c r="G926" i="4"/>
  <c r="I926" i="4"/>
  <c r="G927" i="4"/>
  <c r="I927" i="4"/>
  <c r="G928" i="4"/>
  <c r="I928" i="4"/>
  <c r="G929" i="4"/>
  <c r="I929" i="4"/>
  <c r="G930" i="4"/>
  <c r="I930" i="4"/>
  <c r="G931" i="4"/>
  <c r="I931" i="4"/>
  <c r="G932" i="4"/>
  <c r="I932" i="4"/>
  <c r="G933" i="4"/>
  <c r="I933" i="4"/>
  <c r="G934" i="4"/>
  <c r="I934" i="4"/>
  <c r="G935" i="4"/>
  <c r="I935" i="4"/>
  <c r="G936" i="4"/>
  <c r="I936" i="4"/>
  <c r="G937" i="4"/>
  <c r="I937" i="4"/>
  <c r="G938" i="4"/>
  <c r="I938" i="4"/>
  <c r="G939" i="4"/>
  <c r="I939" i="4"/>
  <c r="G940" i="4"/>
  <c r="I940" i="4"/>
  <c r="G941" i="4"/>
  <c r="I941" i="4"/>
  <c r="G942" i="4"/>
  <c r="I942" i="4"/>
  <c r="G943" i="4"/>
  <c r="I943" i="4"/>
  <c r="G944" i="4"/>
  <c r="I944" i="4"/>
  <c r="G945" i="4"/>
  <c r="I945" i="4"/>
  <c r="G946" i="4"/>
  <c r="I946" i="4"/>
  <c r="G947" i="4"/>
  <c r="I947" i="4"/>
  <c r="G948" i="4"/>
  <c r="I948" i="4"/>
  <c r="G949" i="4"/>
  <c r="I949" i="4"/>
  <c r="G950" i="4"/>
  <c r="I950" i="4"/>
  <c r="G951" i="4"/>
  <c r="I951" i="4"/>
  <c r="G952" i="4"/>
  <c r="I952" i="4"/>
  <c r="G953" i="4"/>
  <c r="I953" i="4"/>
  <c r="G954" i="4"/>
  <c r="I954" i="4"/>
  <c r="G955" i="4"/>
  <c r="I955" i="4"/>
  <c r="G956" i="4"/>
  <c r="I956" i="4"/>
  <c r="G957" i="4"/>
  <c r="I957" i="4"/>
  <c r="G958" i="4"/>
  <c r="I958" i="4"/>
  <c r="G959" i="4"/>
  <c r="I959" i="4"/>
  <c r="G960" i="4"/>
  <c r="I960" i="4"/>
  <c r="G961" i="4"/>
  <c r="I961" i="4"/>
  <c r="G962" i="4"/>
  <c r="I962" i="4"/>
  <c r="G963" i="4"/>
  <c r="I963" i="4"/>
  <c r="G964" i="4"/>
  <c r="I964" i="4"/>
  <c r="G965" i="4"/>
  <c r="I965" i="4"/>
  <c r="G966" i="4"/>
  <c r="I966" i="4"/>
  <c r="G967" i="4"/>
  <c r="I967" i="4"/>
  <c r="G968" i="4"/>
  <c r="I968" i="4"/>
  <c r="G969" i="4"/>
  <c r="I969" i="4"/>
  <c r="G970" i="4"/>
  <c r="I970" i="4"/>
  <c r="G971" i="4"/>
  <c r="I971" i="4"/>
  <c r="G972" i="4"/>
  <c r="I972" i="4"/>
  <c r="G973" i="4"/>
  <c r="I973" i="4"/>
  <c r="G974" i="4"/>
  <c r="I974" i="4"/>
  <c r="G975" i="4"/>
  <c r="I975" i="4"/>
  <c r="G976" i="4"/>
  <c r="I976" i="4"/>
  <c r="G977" i="4"/>
  <c r="I977" i="4"/>
  <c r="G978" i="4"/>
  <c r="I978" i="4"/>
  <c r="G979" i="4"/>
  <c r="I979" i="4"/>
  <c r="G980" i="4"/>
  <c r="I980" i="4"/>
  <c r="G981" i="4"/>
  <c r="I981" i="4"/>
  <c r="G982" i="4"/>
  <c r="I982" i="4"/>
  <c r="G983" i="4"/>
  <c r="I983" i="4"/>
  <c r="G984" i="4"/>
  <c r="I984" i="4"/>
  <c r="G985" i="4"/>
  <c r="I985" i="4"/>
  <c r="G986" i="4"/>
  <c r="I986" i="4"/>
  <c r="G987" i="4"/>
  <c r="I987" i="4"/>
  <c r="G988" i="4"/>
  <c r="I988" i="4"/>
  <c r="G989" i="4"/>
  <c r="I989" i="4"/>
  <c r="G990" i="4"/>
  <c r="I990" i="4"/>
  <c r="G991" i="4"/>
  <c r="I991" i="4"/>
  <c r="G992" i="4"/>
  <c r="I992" i="4"/>
  <c r="G993" i="4"/>
  <c r="I993" i="4"/>
  <c r="G994" i="4"/>
  <c r="I994" i="4"/>
  <c r="G995" i="4"/>
  <c r="I995" i="4"/>
  <c r="G996" i="4"/>
  <c r="I996" i="4"/>
  <c r="G997" i="4"/>
  <c r="I997" i="4"/>
  <c r="G998" i="4"/>
  <c r="I998" i="4"/>
  <c r="G999" i="4"/>
  <c r="I999" i="4"/>
  <c r="G1000" i="4"/>
  <c r="I1000" i="4"/>
  <c r="G1001" i="4"/>
  <c r="I1001" i="4"/>
  <c r="G1002" i="4"/>
  <c r="I1002" i="4"/>
  <c r="G1003" i="4"/>
  <c r="I1003" i="4"/>
  <c r="G1004" i="4"/>
  <c r="I1004" i="4"/>
  <c r="G1005" i="4"/>
  <c r="I1005" i="4"/>
  <c r="G1006" i="4"/>
  <c r="I1006" i="4"/>
  <c r="G1007" i="4"/>
  <c r="I1007" i="4"/>
  <c r="G1008" i="4"/>
  <c r="I1008" i="4"/>
  <c r="G1009" i="4"/>
  <c r="I1009" i="4"/>
  <c r="G1010" i="4"/>
  <c r="I1010" i="4"/>
  <c r="G1011" i="4"/>
  <c r="I1011" i="4"/>
  <c r="G1012" i="4"/>
  <c r="I1012" i="4"/>
  <c r="G1013" i="4"/>
  <c r="I1013" i="4"/>
  <c r="G1014" i="4"/>
  <c r="I1014" i="4"/>
  <c r="G1015" i="4"/>
  <c r="I1015" i="4"/>
  <c r="G1016" i="4"/>
  <c r="I1016" i="4"/>
  <c r="G1017" i="4"/>
  <c r="I1017" i="4"/>
  <c r="G1018" i="4"/>
  <c r="I1018" i="4"/>
  <c r="G1019" i="4"/>
  <c r="I1019" i="4"/>
  <c r="G1020" i="4"/>
  <c r="I1020" i="4"/>
  <c r="G1021" i="4"/>
  <c r="I1021" i="4"/>
  <c r="G1022" i="4"/>
  <c r="I1022" i="4"/>
  <c r="G1023" i="4"/>
  <c r="I1023" i="4"/>
  <c r="G1024" i="4"/>
  <c r="I1024" i="4"/>
  <c r="G1025" i="4"/>
  <c r="I1025" i="4"/>
  <c r="G1026" i="4"/>
  <c r="I1026" i="4"/>
  <c r="G1027" i="4"/>
  <c r="I1027" i="4"/>
  <c r="G1028" i="4"/>
  <c r="I1028" i="4"/>
  <c r="G1029" i="4"/>
  <c r="I1029" i="4"/>
  <c r="G1030" i="4"/>
  <c r="I1030" i="4"/>
  <c r="G1031" i="4"/>
  <c r="I1031" i="4"/>
  <c r="G1032" i="4"/>
  <c r="I1032" i="4"/>
  <c r="G1033" i="4"/>
  <c r="I1033" i="4"/>
  <c r="G1034" i="4"/>
  <c r="I1034" i="4"/>
  <c r="G1035" i="4"/>
  <c r="I1035" i="4"/>
  <c r="G1036" i="4"/>
  <c r="I1036" i="4"/>
  <c r="G1037" i="4"/>
  <c r="I1037" i="4"/>
  <c r="G1038" i="4"/>
  <c r="I1038" i="4"/>
  <c r="G1039" i="4"/>
  <c r="I1039" i="4"/>
  <c r="G1040" i="4"/>
  <c r="I1040" i="4"/>
  <c r="G1041" i="4"/>
  <c r="I1041" i="4"/>
  <c r="G1042" i="4"/>
  <c r="I1042" i="4"/>
  <c r="G1043" i="4"/>
  <c r="I1043" i="4"/>
  <c r="G1044" i="4"/>
  <c r="I1044" i="4"/>
  <c r="G1045" i="4"/>
  <c r="I1045" i="4"/>
  <c r="G1046" i="4"/>
  <c r="I1046" i="4"/>
  <c r="G1047" i="4"/>
  <c r="I1047" i="4"/>
  <c r="G1048" i="4"/>
  <c r="I1048" i="4"/>
  <c r="G1049" i="4"/>
  <c r="I1049" i="4"/>
  <c r="G1050" i="4"/>
  <c r="I1050" i="4"/>
  <c r="G1051" i="4"/>
  <c r="I1051" i="4"/>
  <c r="G1052" i="4"/>
  <c r="I1052" i="4"/>
  <c r="G1053" i="4"/>
  <c r="I1053" i="4"/>
  <c r="G1054" i="4"/>
  <c r="I1054" i="4"/>
  <c r="G1055" i="4"/>
  <c r="I1055" i="4"/>
  <c r="G1056" i="4"/>
  <c r="I1056" i="4"/>
  <c r="G1057" i="4"/>
  <c r="I1057" i="4"/>
  <c r="G1058" i="4"/>
  <c r="I1058" i="4"/>
  <c r="G1059" i="4"/>
  <c r="I1059" i="4"/>
  <c r="G1060" i="4"/>
  <c r="I1060" i="4"/>
  <c r="G1061" i="4"/>
  <c r="I1061" i="4"/>
  <c r="G1062" i="4"/>
  <c r="I1062" i="4"/>
  <c r="G1063" i="4"/>
  <c r="I1063" i="4"/>
  <c r="G1064" i="4"/>
  <c r="I1064" i="4"/>
  <c r="G1065" i="4"/>
  <c r="I1065" i="4"/>
  <c r="G1066" i="4"/>
  <c r="I1066" i="4"/>
  <c r="G1067" i="4"/>
  <c r="I1067" i="4"/>
  <c r="G1068" i="4"/>
  <c r="I1068" i="4"/>
  <c r="G1069" i="4"/>
  <c r="I1069" i="4"/>
  <c r="G1070" i="4"/>
  <c r="I1070" i="4"/>
  <c r="G1071" i="4"/>
  <c r="I1071" i="4"/>
  <c r="G1072" i="4"/>
  <c r="I1072" i="4"/>
  <c r="G1073" i="4"/>
  <c r="I1073" i="4"/>
  <c r="G1074" i="4"/>
  <c r="I1074" i="4"/>
  <c r="G1075" i="4"/>
  <c r="I1075" i="4"/>
  <c r="G1076" i="4"/>
  <c r="I1076" i="4"/>
  <c r="G1077" i="4"/>
  <c r="I1077" i="4"/>
  <c r="G1078" i="4"/>
  <c r="I1078" i="4"/>
  <c r="G1079" i="4"/>
  <c r="I1079" i="4"/>
  <c r="G1080" i="4"/>
  <c r="I1080" i="4"/>
  <c r="G1081" i="4"/>
  <c r="I1081" i="4"/>
  <c r="G1082" i="4"/>
  <c r="I1082" i="4"/>
  <c r="G1083" i="4"/>
  <c r="I1083" i="4"/>
  <c r="G1084" i="4"/>
  <c r="I1084" i="4"/>
  <c r="G1085" i="4"/>
  <c r="I1085" i="4"/>
  <c r="G1086" i="4"/>
  <c r="I1086" i="4"/>
  <c r="G1087" i="4"/>
  <c r="I1087" i="4"/>
  <c r="G1088" i="4"/>
  <c r="I1088" i="4"/>
  <c r="G1089" i="4"/>
  <c r="I1089" i="4"/>
  <c r="G1090" i="4"/>
  <c r="I1090" i="4"/>
  <c r="G1091" i="4"/>
  <c r="I1091" i="4"/>
  <c r="G1092" i="4"/>
  <c r="I1092" i="4"/>
  <c r="G1093" i="4"/>
  <c r="I1093" i="4"/>
  <c r="G1094" i="4"/>
  <c r="I1094" i="4"/>
  <c r="G1095" i="4"/>
  <c r="I1095" i="4"/>
  <c r="G1096" i="4"/>
  <c r="I1096" i="4"/>
  <c r="G1097" i="4"/>
  <c r="I1097" i="4"/>
  <c r="G1098" i="4"/>
  <c r="I1098" i="4"/>
  <c r="G1099" i="4"/>
  <c r="I1099" i="4"/>
  <c r="G1100" i="4"/>
  <c r="I1100" i="4"/>
  <c r="G1101" i="4"/>
  <c r="I1101" i="4"/>
  <c r="G1102" i="4"/>
  <c r="I1102" i="4"/>
  <c r="G1103" i="4"/>
  <c r="I1103" i="4"/>
  <c r="G1104" i="4"/>
  <c r="I1104" i="4"/>
  <c r="G1105" i="4"/>
  <c r="I1105" i="4"/>
  <c r="G1106" i="4"/>
  <c r="I1106" i="4"/>
  <c r="G1107" i="4"/>
  <c r="I1107" i="4"/>
  <c r="G1108" i="4"/>
  <c r="I1108" i="4"/>
  <c r="G1109" i="4"/>
  <c r="I1109" i="4"/>
  <c r="G1110" i="4"/>
  <c r="I1110" i="4"/>
  <c r="G1111" i="4"/>
  <c r="I1111" i="4"/>
  <c r="G1112" i="4"/>
  <c r="I1112" i="4"/>
  <c r="G1113" i="4"/>
  <c r="I1113" i="4"/>
  <c r="G1114" i="4"/>
  <c r="I1114" i="4"/>
  <c r="G1115" i="4"/>
  <c r="I1115" i="4"/>
  <c r="G1116" i="4"/>
  <c r="I1116" i="4"/>
  <c r="G1117" i="4"/>
  <c r="I1117" i="4"/>
  <c r="G1118" i="4"/>
  <c r="I1118" i="4"/>
  <c r="G1119" i="4"/>
  <c r="I1119" i="4"/>
  <c r="G1120" i="4"/>
  <c r="I1120" i="4"/>
  <c r="G1121" i="4"/>
  <c r="I1121" i="4"/>
  <c r="G1122" i="4"/>
  <c r="I1122" i="4"/>
  <c r="G1123" i="4"/>
  <c r="I1123" i="4"/>
  <c r="G1124" i="4"/>
  <c r="I1124" i="4"/>
  <c r="G1125" i="4"/>
  <c r="I1125" i="4"/>
  <c r="G1126" i="4"/>
  <c r="I1126" i="4"/>
  <c r="G1127" i="4"/>
  <c r="I1127" i="4"/>
  <c r="G1128" i="4"/>
  <c r="I1128" i="4"/>
  <c r="G1129" i="4"/>
  <c r="I1129" i="4"/>
  <c r="G1130" i="4"/>
  <c r="I1130" i="4"/>
  <c r="G1131" i="4"/>
  <c r="I1131" i="4"/>
  <c r="G1132" i="4"/>
  <c r="I1132" i="4"/>
  <c r="G1133" i="4"/>
  <c r="I1133" i="4"/>
  <c r="G1134" i="4"/>
  <c r="I1134" i="4"/>
  <c r="G1135" i="4"/>
  <c r="I1135" i="4"/>
  <c r="G1136" i="4"/>
  <c r="I1136" i="4"/>
  <c r="G1137" i="4"/>
  <c r="I1137" i="4"/>
  <c r="G1138" i="4"/>
  <c r="I1138" i="4"/>
  <c r="G1139" i="4"/>
  <c r="I1139" i="4"/>
  <c r="G1140" i="4"/>
  <c r="I1140" i="4"/>
  <c r="G1141" i="4"/>
  <c r="I1141" i="4"/>
  <c r="G1142" i="4"/>
  <c r="I1142" i="4"/>
  <c r="G1143" i="4"/>
  <c r="I1143" i="4"/>
  <c r="G1144" i="4"/>
  <c r="I1144" i="4"/>
  <c r="G1145" i="4"/>
  <c r="I1145" i="4"/>
  <c r="G1146" i="4"/>
  <c r="I1146" i="4"/>
  <c r="G1147" i="4"/>
  <c r="I1147" i="4"/>
  <c r="G1148" i="4"/>
  <c r="I1148" i="4"/>
  <c r="G1149" i="4"/>
  <c r="I1149" i="4"/>
  <c r="G1150" i="4"/>
  <c r="I1150" i="4"/>
  <c r="G1151" i="4"/>
  <c r="I1151" i="4"/>
  <c r="G1152" i="4"/>
  <c r="I1152" i="4"/>
  <c r="G1153" i="4"/>
  <c r="I1153" i="4"/>
  <c r="G1154" i="4"/>
  <c r="I1154" i="4"/>
  <c r="G1155" i="4"/>
  <c r="I1155" i="4"/>
  <c r="G1156" i="4"/>
  <c r="I1156" i="4"/>
  <c r="G1157" i="4"/>
  <c r="I1157" i="4"/>
  <c r="G1158" i="4"/>
  <c r="I1158" i="4"/>
  <c r="G1159" i="4"/>
  <c r="I1159" i="4"/>
  <c r="G1160" i="4"/>
  <c r="I1160" i="4"/>
  <c r="G1161" i="4"/>
  <c r="I1161" i="4"/>
  <c r="G1162" i="4"/>
  <c r="I1162" i="4"/>
  <c r="G1163" i="4"/>
  <c r="I1163" i="4"/>
  <c r="G1164" i="4"/>
  <c r="I1164" i="4"/>
  <c r="G1165" i="4"/>
  <c r="I1165" i="4"/>
  <c r="G1166" i="4"/>
  <c r="I1166" i="4"/>
  <c r="G1167" i="4"/>
  <c r="I1167" i="4"/>
  <c r="G1168" i="4"/>
  <c r="I1168" i="4"/>
  <c r="G1169" i="4"/>
  <c r="I1169" i="4"/>
  <c r="G1170" i="4"/>
  <c r="I1170" i="4"/>
  <c r="G1171" i="4"/>
  <c r="I1171" i="4"/>
  <c r="G1172" i="4"/>
  <c r="I1172" i="4"/>
  <c r="G1173" i="4"/>
  <c r="I1173" i="4"/>
  <c r="G1174" i="4"/>
  <c r="I1174" i="4"/>
  <c r="G1175" i="4"/>
  <c r="I1175" i="4"/>
  <c r="G1176" i="4"/>
  <c r="I1176" i="4"/>
  <c r="G1177" i="4"/>
  <c r="I1177" i="4"/>
  <c r="G1178" i="4"/>
  <c r="I1178" i="4"/>
  <c r="G1179" i="4"/>
  <c r="I1179" i="4"/>
  <c r="G1180" i="4"/>
  <c r="I1180" i="4"/>
  <c r="G1181" i="4"/>
  <c r="I1181" i="4"/>
  <c r="G1182" i="4"/>
  <c r="I1182" i="4"/>
  <c r="G1183" i="4"/>
  <c r="I1183" i="4"/>
  <c r="G1184" i="4"/>
  <c r="I1184" i="4"/>
  <c r="G1185" i="4"/>
  <c r="I1185" i="4"/>
  <c r="G1186" i="4"/>
  <c r="I1186" i="4"/>
  <c r="G1187" i="4"/>
  <c r="I1187" i="4"/>
  <c r="G1188" i="4"/>
  <c r="I1188" i="4"/>
  <c r="G1189" i="4"/>
  <c r="I1189" i="4"/>
  <c r="G1190" i="4"/>
  <c r="I1190" i="4"/>
  <c r="G1191" i="4"/>
  <c r="I1191" i="4"/>
  <c r="G1192" i="4"/>
  <c r="I1192" i="4"/>
  <c r="G1193" i="4"/>
  <c r="I1193" i="4"/>
  <c r="G1194" i="4"/>
  <c r="I1194" i="4"/>
  <c r="G1195" i="4"/>
  <c r="I1195" i="4"/>
  <c r="G1196" i="4"/>
  <c r="I1196" i="4"/>
  <c r="G1197" i="4"/>
  <c r="I1197" i="4"/>
  <c r="G1198" i="4"/>
  <c r="I1198" i="4"/>
  <c r="G1199" i="4"/>
  <c r="I1199" i="4"/>
  <c r="G1200" i="4"/>
  <c r="I1200" i="4"/>
  <c r="G1201" i="4"/>
  <c r="I1201" i="4"/>
  <c r="G1202" i="4"/>
  <c r="I1202" i="4"/>
  <c r="G1203" i="4"/>
  <c r="I1203" i="4"/>
  <c r="G1204" i="4"/>
  <c r="I1204" i="4"/>
  <c r="G1205" i="4"/>
  <c r="I1205" i="4"/>
  <c r="G1206" i="4"/>
  <c r="I1206" i="4"/>
  <c r="G1207" i="4"/>
  <c r="I1207" i="4"/>
  <c r="G1208" i="4"/>
  <c r="I1208" i="4"/>
  <c r="G1209" i="4"/>
  <c r="I1209" i="4"/>
  <c r="G1210" i="4"/>
  <c r="I1210" i="4"/>
  <c r="G1211" i="4"/>
  <c r="I1211" i="4"/>
  <c r="G1212" i="4"/>
  <c r="I1212" i="4"/>
  <c r="G1213" i="4"/>
  <c r="I1213" i="4"/>
  <c r="G1214" i="4"/>
  <c r="I1214" i="4"/>
  <c r="G1215" i="4"/>
  <c r="I1215" i="4"/>
  <c r="G1216" i="4"/>
  <c r="I1216" i="4"/>
  <c r="G1217" i="4"/>
  <c r="I1217" i="4"/>
  <c r="G1218" i="4"/>
  <c r="I1218" i="4"/>
  <c r="G1219" i="4"/>
  <c r="I1219" i="4"/>
  <c r="G1220" i="4"/>
  <c r="I1220" i="4"/>
  <c r="G1221" i="4"/>
  <c r="I1221" i="4"/>
  <c r="G1222" i="4"/>
  <c r="I1222" i="4"/>
  <c r="G1223" i="4"/>
  <c r="I1223" i="4"/>
  <c r="G1224" i="4"/>
  <c r="I1224" i="4"/>
  <c r="G1225" i="4"/>
  <c r="I1225" i="4"/>
  <c r="G1226" i="4"/>
  <c r="I1226" i="4"/>
  <c r="G1227" i="4"/>
  <c r="I1227" i="4"/>
  <c r="G1228" i="4"/>
  <c r="I1228" i="4"/>
  <c r="G1229" i="4"/>
  <c r="I1229" i="4"/>
  <c r="G1230" i="4"/>
  <c r="I1230" i="4"/>
  <c r="G1231" i="4"/>
  <c r="I1231" i="4"/>
  <c r="G1232" i="4"/>
  <c r="I1232" i="4"/>
  <c r="G1233" i="4"/>
  <c r="I1233" i="4"/>
  <c r="G1234" i="4"/>
  <c r="I1234" i="4"/>
  <c r="G1235" i="4"/>
  <c r="I1235" i="4"/>
  <c r="G1236" i="4"/>
  <c r="I1236" i="4"/>
  <c r="G1237" i="4"/>
  <c r="I1237" i="4"/>
  <c r="G1238" i="4"/>
  <c r="I1238" i="4"/>
  <c r="G1239" i="4"/>
  <c r="I1239" i="4"/>
  <c r="G1240" i="4"/>
  <c r="I1240" i="4"/>
  <c r="G1241" i="4"/>
  <c r="I1241" i="4"/>
  <c r="G1242" i="4"/>
  <c r="I1242" i="4"/>
  <c r="G1243" i="4"/>
  <c r="I1243" i="4"/>
  <c r="G1244" i="4"/>
  <c r="I1244" i="4"/>
  <c r="G1245" i="4"/>
  <c r="I1245" i="4"/>
  <c r="G1246" i="4"/>
  <c r="I1246" i="4"/>
  <c r="G1247" i="4"/>
  <c r="I1247" i="4"/>
  <c r="G1248" i="4"/>
  <c r="I1248" i="4"/>
  <c r="G1249" i="4"/>
  <c r="I1249" i="4"/>
  <c r="G1250" i="4"/>
  <c r="I1250" i="4"/>
  <c r="G1251" i="4"/>
  <c r="I1251" i="4"/>
  <c r="G1252" i="4"/>
  <c r="I1252" i="4"/>
  <c r="G1253" i="4"/>
  <c r="I1253" i="4"/>
  <c r="G1254" i="4"/>
  <c r="I1254" i="4"/>
  <c r="G1255" i="4"/>
  <c r="I1255" i="4"/>
  <c r="G1256" i="4"/>
  <c r="I1256" i="4"/>
  <c r="G1257" i="4"/>
  <c r="I1257" i="4"/>
  <c r="G1258" i="4"/>
  <c r="I1258" i="4"/>
  <c r="G1259" i="4"/>
  <c r="I1259" i="4"/>
  <c r="G1260" i="4"/>
  <c r="I1260" i="4"/>
  <c r="G1261" i="4"/>
  <c r="I1261" i="4"/>
  <c r="G1262" i="4"/>
  <c r="I1262" i="4"/>
  <c r="G1263" i="4"/>
  <c r="I1263" i="4"/>
  <c r="G1264" i="4"/>
  <c r="I1264" i="4"/>
  <c r="G1265" i="4"/>
  <c r="I1265" i="4"/>
  <c r="G1266" i="4"/>
  <c r="I1266" i="4"/>
  <c r="G1267" i="4"/>
  <c r="I1267" i="4"/>
  <c r="G1268" i="4"/>
  <c r="I1268" i="4"/>
  <c r="G1269" i="4"/>
  <c r="I1269" i="4"/>
  <c r="G1270" i="4"/>
  <c r="I1270" i="4"/>
  <c r="G1271" i="4"/>
  <c r="I1271" i="4"/>
  <c r="G1272" i="4"/>
  <c r="I1272" i="4"/>
  <c r="G1273" i="4"/>
  <c r="I1273" i="4"/>
  <c r="G1274" i="4"/>
  <c r="I1274" i="4"/>
  <c r="G1275" i="4"/>
  <c r="I1275" i="4"/>
  <c r="G1276" i="4"/>
  <c r="I1276" i="4"/>
  <c r="G1277" i="4"/>
  <c r="I1277" i="4"/>
  <c r="G1278" i="4"/>
  <c r="I1278" i="4"/>
  <c r="G1279" i="4"/>
  <c r="I1279" i="4"/>
  <c r="G1280" i="4"/>
  <c r="I1280" i="4"/>
  <c r="G1281" i="4"/>
  <c r="I1281" i="4"/>
  <c r="G1282" i="4"/>
  <c r="I1282" i="4"/>
  <c r="G1283" i="4"/>
  <c r="I1283" i="4"/>
  <c r="G1284" i="4"/>
  <c r="I1284" i="4"/>
  <c r="G1285" i="4"/>
  <c r="I1285" i="4"/>
  <c r="G1286" i="4"/>
  <c r="I1286" i="4"/>
  <c r="G1287" i="4"/>
  <c r="I1287" i="4"/>
  <c r="G1288" i="4"/>
  <c r="I1288" i="4"/>
  <c r="G1289" i="4"/>
  <c r="I1289" i="4"/>
  <c r="G1290" i="4"/>
  <c r="I1290" i="4"/>
  <c r="G1291" i="4"/>
  <c r="I1291" i="4"/>
  <c r="G1292" i="4"/>
  <c r="I1292" i="4"/>
  <c r="G1293" i="4"/>
  <c r="I1293" i="4"/>
  <c r="G1294" i="4"/>
  <c r="I1294" i="4"/>
  <c r="G1295" i="4"/>
  <c r="I1295" i="4"/>
  <c r="G1296" i="4"/>
  <c r="I1296" i="4"/>
  <c r="G1297" i="4"/>
  <c r="I1297" i="4"/>
  <c r="G1298" i="4"/>
  <c r="I1298" i="4"/>
  <c r="G1299" i="4"/>
  <c r="I1299" i="4"/>
  <c r="G1300" i="4"/>
  <c r="I1300" i="4"/>
  <c r="G1301" i="4"/>
  <c r="I1301" i="4"/>
  <c r="G1302" i="4"/>
  <c r="I1302" i="4"/>
  <c r="G1303" i="4"/>
  <c r="I1303" i="4"/>
  <c r="G1304" i="4"/>
  <c r="I1304" i="4"/>
  <c r="G1305" i="4"/>
  <c r="I1305" i="4"/>
  <c r="G1306" i="4"/>
  <c r="I1306" i="4"/>
  <c r="G1307" i="4"/>
  <c r="I1307" i="4"/>
  <c r="G1308" i="4"/>
  <c r="I1308" i="4"/>
  <c r="G1309" i="4"/>
  <c r="I1309" i="4"/>
  <c r="G1310" i="4"/>
  <c r="I1310" i="4"/>
  <c r="G1311" i="4"/>
  <c r="I1311" i="4"/>
  <c r="G1312" i="4"/>
  <c r="I1312" i="4"/>
  <c r="G1313" i="4"/>
  <c r="I1313" i="4"/>
  <c r="G1314" i="4"/>
  <c r="I1314" i="4"/>
  <c r="G1315" i="4"/>
  <c r="I1315" i="4"/>
  <c r="G1316" i="4"/>
  <c r="I1316" i="4"/>
  <c r="G1317" i="4"/>
  <c r="I1317" i="4"/>
  <c r="G1318" i="4"/>
  <c r="I1318" i="4"/>
  <c r="G1319" i="4"/>
  <c r="I1319" i="4"/>
  <c r="G1320" i="4"/>
  <c r="I1320" i="4"/>
  <c r="G1321" i="4"/>
  <c r="I1321" i="4"/>
  <c r="G1322" i="4"/>
  <c r="I1322" i="4"/>
  <c r="G1323" i="4"/>
  <c r="I1323" i="4"/>
  <c r="G1324" i="4"/>
  <c r="I1324" i="4"/>
  <c r="G1325" i="4"/>
  <c r="I1325" i="4"/>
  <c r="G1326" i="4"/>
  <c r="I1326" i="4"/>
  <c r="G1327" i="4"/>
  <c r="I1327" i="4"/>
  <c r="G1328" i="4"/>
  <c r="I1328" i="4"/>
  <c r="G1329" i="4"/>
  <c r="I1329" i="4"/>
  <c r="G1330" i="4"/>
  <c r="I1330" i="4"/>
  <c r="G1331" i="4"/>
  <c r="I1331" i="4"/>
  <c r="G1332" i="4"/>
  <c r="I1332" i="4"/>
  <c r="G1333" i="4"/>
  <c r="I1333" i="4"/>
  <c r="G1334" i="4"/>
  <c r="I1334" i="4"/>
  <c r="G1335" i="4"/>
  <c r="I1335" i="4"/>
  <c r="G1336" i="4"/>
  <c r="I1336" i="4"/>
  <c r="G1337" i="4"/>
  <c r="I1337" i="4"/>
  <c r="G1338" i="4"/>
  <c r="I1338" i="4"/>
  <c r="G1339" i="4"/>
  <c r="I1339" i="4"/>
  <c r="G1340" i="4"/>
  <c r="I1340" i="4"/>
  <c r="G1341" i="4"/>
  <c r="I1341" i="4"/>
  <c r="G1342" i="4"/>
  <c r="I1342" i="4"/>
  <c r="G1343" i="4"/>
  <c r="I1343" i="4"/>
  <c r="G1344" i="4"/>
  <c r="I1344" i="4"/>
  <c r="G1345" i="4"/>
  <c r="I1345" i="4"/>
  <c r="G1346" i="4"/>
  <c r="I1346" i="4"/>
  <c r="G1347" i="4"/>
  <c r="I1347" i="4"/>
  <c r="G1348" i="4"/>
  <c r="I1348" i="4"/>
  <c r="G1349" i="4"/>
  <c r="I1349" i="4"/>
  <c r="G1350" i="4"/>
  <c r="I1350" i="4"/>
  <c r="G1351" i="4"/>
  <c r="I1351" i="4"/>
  <c r="G1352" i="4"/>
  <c r="I1352" i="4"/>
  <c r="G1353" i="4"/>
  <c r="I1353" i="4"/>
  <c r="G1354" i="4"/>
  <c r="I1354" i="4"/>
  <c r="G1355" i="4"/>
  <c r="I1355" i="4"/>
  <c r="G1356" i="4"/>
  <c r="I1356" i="4"/>
  <c r="G1357" i="4"/>
  <c r="I1357" i="4"/>
  <c r="G1358" i="4"/>
  <c r="I1358" i="4"/>
  <c r="G1359" i="4"/>
  <c r="I1359" i="4"/>
  <c r="G1360" i="4"/>
  <c r="I1360" i="4"/>
  <c r="G1361" i="4"/>
  <c r="I1361" i="4"/>
  <c r="G1362" i="4"/>
  <c r="I1362" i="4"/>
  <c r="G1363" i="4"/>
  <c r="I1363" i="4"/>
  <c r="G1364" i="4"/>
  <c r="I1364" i="4"/>
  <c r="G1365" i="4"/>
  <c r="I1365" i="4"/>
  <c r="G1366" i="4"/>
  <c r="I1366" i="4"/>
  <c r="G1367" i="4"/>
  <c r="I1367" i="4"/>
  <c r="G1368" i="4"/>
  <c r="I1368" i="4"/>
  <c r="G1369" i="4"/>
  <c r="I1369" i="4"/>
  <c r="G1370" i="4"/>
  <c r="I1370" i="4"/>
  <c r="G1371" i="4"/>
  <c r="I1371" i="4"/>
  <c r="G1372" i="4"/>
  <c r="I1372" i="4"/>
  <c r="G1373" i="4"/>
  <c r="I1373" i="4"/>
  <c r="G1374" i="4"/>
  <c r="I1374" i="4"/>
  <c r="G1375" i="4"/>
  <c r="I1375" i="4"/>
  <c r="G1376" i="4"/>
  <c r="I1376" i="4"/>
  <c r="G1377" i="4"/>
  <c r="I1377" i="4"/>
  <c r="G1378" i="4"/>
  <c r="I1378" i="4"/>
  <c r="G1379" i="4"/>
  <c r="I1379" i="4"/>
  <c r="G1380" i="4"/>
  <c r="I1380" i="4"/>
  <c r="G1381" i="4"/>
  <c r="I1381" i="4"/>
  <c r="G1382" i="4"/>
  <c r="I1382" i="4"/>
  <c r="G1383" i="4"/>
  <c r="I1383" i="4"/>
  <c r="G1384" i="4"/>
  <c r="I1384" i="4"/>
  <c r="G1385" i="4"/>
  <c r="I1385" i="4"/>
  <c r="G1386" i="4"/>
  <c r="I1386" i="4"/>
  <c r="G1387" i="4"/>
  <c r="I1387" i="4"/>
  <c r="G1388" i="4"/>
  <c r="I1388" i="4"/>
  <c r="G1389" i="4"/>
  <c r="I1389" i="4"/>
  <c r="G1390" i="4"/>
  <c r="I1390" i="4"/>
  <c r="G1391" i="4"/>
  <c r="I1391" i="4"/>
  <c r="G1392" i="4"/>
  <c r="I1392" i="4"/>
  <c r="G1393" i="4"/>
  <c r="I1393" i="4"/>
  <c r="G1394" i="4"/>
  <c r="I1394" i="4"/>
  <c r="G1395" i="4"/>
  <c r="I1395" i="4"/>
  <c r="G1396" i="4"/>
  <c r="I1396" i="4"/>
  <c r="G1397" i="4"/>
  <c r="I1397" i="4"/>
  <c r="G1398" i="4"/>
  <c r="I1398" i="4"/>
  <c r="G1399" i="4"/>
  <c r="I1399" i="4"/>
  <c r="G1400" i="4"/>
  <c r="I1400" i="4"/>
  <c r="G1401" i="4"/>
  <c r="I1401" i="4"/>
  <c r="G1402" i="4"/>
  <c r="I1402" i="4"/>
  <c r="G1403" i="4"/>
  <c r="I1403" i="4"/>
  <c r="G1404" i="4"/>
  <c r="I1404" i="4"/>
  <c r="G1405" i="4"/>
  <c r="I1405" i="4"/>
  <c r="G1406" i="4"/>
  <c r="I1406" i="4"/>
  <c r="G1407" i="4"/>
  <c r="I1407" i="4"/>
  <c r="G1408" i="4"/>
  <c r="I1408" i="4"/>
  <c r="G1409" i="4"/>
  <c r="I1409" i="4"/>
  <c r="G1410" i="4"/>
  <c r="I1410" i="4"/>
  <c r="G1411" i="4"/>
  <c r="I1411" i="4"/>
  <c r="G1412" i="4"/>
  <c r="I1412" i="4"/>
  <c r="G1413" i="4"/>
  <c r="I1413" i="4"/>
  <c r="G1414" i="4"/>
  <c r="I1414" i="4"/>
  <c r="G1415" i="4"/>
  <c r="I1415" i="4"/>
  <c r="G1416" i="4"/>
  <c r="I1416" i="4"/>
  <c r="G1417" i="4"/>
  <c r="I1417" i="4"/>
  <c r="G1418" i="4"/>
  <c r="I1418" i="4"/>
  <c r="G1419" i="4"/>
  <c r="I1419" i="4"/>
  <c r="G1420" i="4"/>
  <c r="I1420" i="4"/>
  <c r="G1421" i="4"/>
  <c r="I1421" i="4"/>
  <c r="G1422" i="4"/>
  <c r="I1422" i="4"/>
  <c r="G1423" i="4"/>
  <c r="I1423" i="4"/>
  <c r="G1424" i="4"/>
  <c r="I1424" i="4"/>
  <c r="G1425" i="4"/>
  <c r="I1425" i="4"/>
  <c r="G1426" i="4"/>
  <c r="I1426" i="4"/>
  <c r="G1427" i="4"/>
  <c r="I1427" i="4"/>
  <c r="G1428" i="4"/>
  <c r="I1428" i="4"/>
  <c r="G1429" i="4"/>
  <c r="I1429" i="4"/>
  <c r="G1430" i="4"/>
  <c r="I1430" i="4"/>
  <c r="G1431" i="4"/>
  <c r="I1431" i="4"/>
  <c r="G1432" i="4"/>
  <c r="I1432" i="4"/>
  <c r="G1433" i="4"/>
  <c r="I1433" i="4"/>
  <c r="G1434" i="4"/>
  <c r="I1434" i="4"/>
  <c r="G1435" i="4"/>
  <c r="I1435" i="4"/>
  <c r="G1436" i="4"/>
  <c r="I1436" i="4"/>
  <c r="G1437" i="4"/>
  <c r="I1437" i="4"/>
  <c r="G1438" i="4"/>
  <c r="I1438" i="4"/>
  <c r="G1439" i="4"/>
  <c r="I1439" i="4"/>
  <c r="G1440" i="4"/>
  <c r="I1440" i="4"/>
  <c r="G1441" i="4"/>
  <c r="I1441" i="4"/>
  <c r="G1442" i="4"/>
  <c r="I1442" i="4"/>
  <c r="G1443" i="4"/>
  <c r="I1443" i="4"/>
  <c r="G1444" i="4"/>
  <c r="I1444" i="4"/>
  <c r="G1445" i="4"/>
  <c r="I1445" i="4"/>
  <c r="G1446" i="4"/>
  <c r="I1446" i="4"/>
  <c r="G1447" i="4"/>
  <c r="I1447" i="4"/>
  <c r="G1448" i="4"/>
  <c r="I1448" i="4"/>
  <c r="G1449" i="4"/>
  <c r="I1449" i="4"/>
  <c r="G1450" i="4"/>
  <c r="I1450" i="4"/>
  <c r="G1451" i="4"/>
  <c r="I1451" i="4"/>
  <c r="G1452" i="4"/>
  <c r="I1452" i="4"/>
  <c r="G1453" i="4"/>
  <c r="I1453" i="4"/>
  <c r="G1454" i="4"/>
  <c r="I1454" i="4"/>
  <c r="G1455" i="4"/>
  <c r="I1455" i="4"/>
  <c r="G1456" i="4"/>
  <c r="I1456" i="4"/>
  <c r="G1457" i="4"/>
  <c r="I1457" i="4"/>
  <c r="G1458" i="4"/>
  <c r="I1458" i="4"/>
  <c r="G1459" i="4"/>
  <c r="I1459" i="4"/>
  <c r="G1460" i="4"/>
  <c r="I1460" i="4"/>
  <c r="G1461" i="4"/>
  <c r="I1461" i="4"/>
  <c r="G1462" i="4"/>
  <c r="I1462" i="4"/>
  <c r="G1463" i="4"/>
  <c r="I1463" i="4"/>
  <c r="G1464" i="4"/>
  <c r="I1464" i="4"/>
  <c r="G1465" i="4"/>
  <c r="I1465" i="4"/>
  <c r="G1466" i="4"/>
  <c r="I1466" i="4"/>
  <c r="G1467" i="4"/>
  <c r="I1467" i="4"/>
  <c r="G1468" i="4"/>
  <c r="I1468" i="4"/>
  <c r="G1469" i="4"/>
  <c r="I1469" i="4"/>
  <c r="G1470" i="4"/>
  <c r="I1470" i="4"/>
  <c r="G1471" i="4"/>
  <c r="I1471" i="4"/>
  <c r="G1472" i="4"/>
  <c r="I1472" i="4"/>
  <c r="G1473" i="4"/>
  <c r="I1473" i="4"/>
  <c r="G1474" i="4"/>
  <c r="I1474" i="4"/>
  <c r="G1475" i="4"/>
  <c r="I1475" i="4"/>
  <c r="G1476" i="4"/>
  <c r="I1476" i="4"/>
  <c r="G1477" i="4"/>
  <c r="I1477" i="4"/>
  <c r="G1478" i="4"/>
  <c r="I1478" i="4"/>
  <c r="G1479" i="4"/>
  <c r="I1479" i="4"/>
  <c r="G1480" i="4"/>
  <c r="I1480" i="4"/>
  <c r="G1481" i="4"/>
  <c r="I1481" i="4"/>
  <c r="G1482" i="4"/>
  <c r="I1482" i="4"/>
  <c r="G1483" i="4"/>
  <c r="I1483" i="4"/>
  <c r="G1484" i="4"/>
  <c r="I1484" i="4"/>
  <c r="G1485" i="4"/>
  <c r="I1485" i="4"/>
  <c r="G1486" i="4"/>
  <c r="I1486" i="4"/>
  <c r="G1487" i="4"/>
  <c r="I1487" i="4"/>
  <c r="G1488" i="4"/>
  <c r="I1488" i="4"/>
  <c r="G1489" i="4"/>
  <c r="I1489" i="4"/>
  <c r="G1490" i="4"/>
  <c r="I1490" i="4"/>
  <c r="G1491" i="4"/>
  <c r="I1491" i="4"/>
  <c r="G1492" i="4"/>
  <c r="I1492" i="4"/>
  <c r="G1493" i="4"/>
  <c r="I1493" i="4"/>
  <c r="G1494" i="4"/>
  <c r="I1494" i="4"/>
  <c r="G1495" i="4"/>
  <c r="I1495" i="4"/>
  <c r="G1496" i="4"/>
  <c r="I1496" i="4"/>
  <c r="G1497" i="4"/>
  <c r="I1497" i="4"/>
  <c r="G1498" i="4"/>
  <c r="I1498" i="4"/>
  <c r="G1499" i="4"/>
  <c r="I1499" i="4"/>
  <c r="G1500" i="4"/>
  <c r="I1500" i="4"/>
  <c r="G1501" i="4"/>
  <c r="I1501" i="4"/>
  <c r="G1502" i="4"/>
  <c r="I1502" i="4"/>
  <c r="G1503" i="4"/>
  <c r="I1503" i="4"/>
  <c r="G1504" i="4"/>
  <c r="I1504" i="4"/>
  <c r="G1505" i="4"/>
  <c r="I1505" i="4"/>
  <c r="G1506" i="4"/>
  <c r="I1506" i="4"/>
  <c r="G1507" i="4"/>
  <c r="I1507" i="4"/>
  <c r="G1508" i="4"/>
  <c r="I1508" i="4"/>
  <c r="G1509" i="4"/>
  <c r="I1509" i="4"/>
  <c r="G1510" i="4"/>
  <c r="I1510" i="4"/>
  <c r="G1511" i="4"/>
  <c r="I1511" i="4"/>
  <c r="G1512" i="4"/>
  <c r="I1512" i="4"/>
  <c r="G1513" i="4"/>
  <c r="I1513" i="4"/>
  <c r="G1514" i="4"/>
  <c r="I1514" i="4"/>
  <c r="G1515" i="4"/>
  <c r="I1515" i="4"/>
  <c r="G1516" i="4"/>
  <c r="I1516" i="4"/>
  <c r="G1517" i="4"/>
  <c r="I1517" i="4"/>
  <c r="G1518" i="4"/>
  <c r="I1518" i="4"/>
  <c r="G1519" i="4"/>
  <c r="I1519" i="4"/>
  <c r="G1520" i="4"/>
  <c r="I1520" i="4"/>
  <c r="G1521" i="4"/>
  <c r="I1521" i="4"/>
  <c r="G1522" i="4"/>
  <c r="I1522" i="4"/>
  <c r="G1523" i="4"/>
  <c r="I1523" i="4"/>
  <c r="G1524" i="4"/>
  <c r="I1524" i="4"/>
  <c r="G1525" i="4"/>
  <c r="I1525" i="4"/>
  <c r="G1526" i="4"/>
  <c r="I1526" i="4"/>
  <c r="G1527" i="4"/>
  <c r="I1527" i="4"/>
  <c r="G1528" i="4"/>
  <c r="I1528" i="4"/>
  <c r="G1529" i="4"/>
  <c r="I1529" i="4"/>
  <c r="G1530" i="4"/>
  <c r="I1530" i="4"/>
  <c r="G1531" i="4"/>
  <c r="I1531" i="4"/>
  <c r="G1532" i="4"/>
  <c r="I1532" i="4"/>
  <c r="G1533" i="4"/>
  <c r="I1533" i="4"/>
  <c r="G1534" i="4"/>
  <c r="I1534" i="4"/>
  <c r="G1535" i="4"/>
  <c r="I1535" i="4"/>
  <c r="G1536" i="4"/>
  <c r="I1536" i="4"/>
  <c r="G1537" i="4"/>
  <c r="I1537" i="4"/>
  <c r="G1538" i="4"/>
  <c r="I1538" i="4"/>
  <c r="G1539" i="4"/>
  <c r="I1539" i="4"/>
  <c r="G1540" i="4"/>
  <c r="I1540" i="4"/>
  <c r="G1541" i="4"/>
  <c r="I1541" i="4"/>
  <c r="G1542" i="4"/>
  <c r="I1542" i="4"/>
  <c r="G1543" i="4"/>
  <c r="I1543" i="4"/>
  <c r="G1544" i="4"/>
  <c r="I1544" i="4"/>
  <c r="G1545" i="4"/>
  <c r="I1545" i="4"/>
  <c r="G1546" i="4"/>
  <c r="I1546" i="4"/>
  <c r="G1547" i="4"/>
  <c r="I1547" i="4"/>
  <c r="G1548" i="4"/>
  <c r="I1548" i="4"/>
  <c r="G1549" i="4"/>
  <c r="I1549" i="4"/>
  <c r="G1550" i="4"/>
  <c r="I1550" i="4"/>
  <c r="G1551" i="4"/>
  <c r="I1551" i="4"/>
  <c r="G1552" i="4"/>
  <c r="I1552" i="4"/>
  <c r="G1553" i="4"/>
  <c r="I1553" i="4"/>
  <c r="G1554" i="4"/>
  <c r="I1554" i="4"/>
  <c r="G1555" i="4"/>
  <c r="I1555" i="4"/>
  <c r="G1556" i="4"/>
  <c r="I1556" i="4"/>
  <c r="G1557" i="4"/>
  <c r="I1557" i="4"/>
  <c r="G1558" i="4"/>
  <c r="I1558" i="4"/>
  <c r="G1559" i="4"/>
  <c r="I1559" i="4"/>
  <c r="G1560" i="4"/>
  <c r="I1560" i="4"/>
  <c r="G1561" i="4"/>
  <c r="I1561" i="4"/>
  <c r="G1562" i="4"/>
  <c r="I1562" i="4"/>
  <c r="G1563" i="4"/>
  <c r="I1563" i="4"/>
  <c r="G1564" i="4"/>
  <c r="I1564" i="4"/>
  <c r="G1565" i="4"/>
  <c r="I1565" i="4"/>
  <c r="G1566" i="4"/>
  <c r="I1566" i="4"/>
  <c r="G1567" i="4"/>
  <c r="I1567" i="4"/>
  <c r="G1568" i="4"/>
  <c r="I1568" i="4"/>
  <c r="G1569" i="4"/>
  <c r="I1569" i="4"/>
  <c r="G1570" i="4"/>
  <c r="I1570" i="4"/>
  <c r="G1571" i="4"/>
  <c r="I1571" i="4"/>
  <c r="G1572" i="4"/>
  <c r="I1572" i="4"/>
  <c r="G1573" i="4"/>
  <c r="I1573" i="4"/>
  <c r="G1574" i="4"/>
  <c r="I1574" i="4"/>
  <c r="G1575" i="4"/>
  <c r="I1575" i="4"/>
  <c r="G1576" i="4"/>
  <c r="I1576" i="4"/>
  <c r="G1577" i="4"/>
  <c r="I1577" i="4"/>
  <c r="G1578" i="4"/>
  <c r="I1578" i="4"/>
  <c r="G1579" i="4"/>
  <c r="I1579" i="4"/>
  <c r="G1580" i="4"/>
  <c r="I1580" i="4"/>
  <c r="G1581" i="4"/>
  <c r="I1581" i="4"/>
  <c r="G1582" i="4"/>
  <c r="I1582" i="4"/>
  <c r="G1583" i="4"/>
  <c r="I1583" i="4"/>
  <c r="G1584" i="4"/>
  <c r="I1584" i="4"/>
  <c r="G1585" i="4"/>
  <c r="I1585" i="4"/>
  <c r="G1586" i="4"/>
  <c r="I1586" i="4"/>
  <c r="G1587" i="4"/>
  <c r="I1587" i="4"/>
  <c r="G1588" i="4"/>
  <c r="I1588" i="4"/>
  <c r="G1589" i="4"/>
  <c r="I1589" i="4"/>
  <c r="G1590" i="4"/>
  <c r="I1590" i="4"/>
  <c r="G1591" i="4"/>
  <c r="I1591" i="4"/>
  <c r="G1592" i="4"/>
  <c r="I1592" i="4"/>
  <c r="G1593" i="4"/>
  <c r="I1593" i="4"/>
  <c r="G1594" i="4"/>
  <c r="I1594" i="4"/>
  <c r="G1595" i="4"/>
  <c r="I1595" i="4"/>
  <c r="G1596" i="4"/>
  <c r="I1596" i="4"/>
  <c r="G1597" i="4"/>
  <c r="I1597" i="4"/>
  <c r="G1598" i="4"/>
  <c r="I1598" i="4"/>
  <c r="G1599" i="4"/>
  <c r="I1599" i="4"/>
  <c r="G1600" i="4"/>
  <c r="I1600" i="4"/>
  <c r="G1601" i="4"/>
  <c r="I1601" i="4"/>
  <c r="G1602" i="4"/>
  <c r="I1602" i="4"/>
  <c r="G1603" i="4"/>
  <c r="I1603" i="4"/>
  <c r="G1604" i="4"/>
  <c r="I1604" i="4"/>
  <c r="G1605" i="4"/>
  <c r="I1605" i="4"/>
  <c r="G1606" i="4"/>
  <c r="I1606" i="4"/>
  <c r="G1607" i="4"/>
  <c r="I1607" i="4"/>
  <c r="G1608" i="4"/>
  <c r="I1608" i="4"/>
  <c r="G1609" i="4"/>
  <c r="I1609" i="4"/>
  <c r="G1610" i="4"/>
  <c r="I1610" i="4"/>
  <c r="G1611" i="4"/>
  <c r="I1611" i="4"/>
  <c r="G1612" i="4"/>
  <c r="I1612" i="4"/>
  <c r="G1613" i="4"/>
  <c r="I1613" i="4"/>
  <c r="G1614" i="4"/>
  <c r="I1614" i="4"/>
  <c r="G1615" i="4"/>
  <c r="I1615" i="4"/>
  <c r="G1616" i="4"/>
  <c r="I1616" i="4"/>
  <c r="G1617" i="4"/>
  <c r="I1617" i="4"/>
  <c r="G1618" i="4"/>
  <c r="I1618" i="4"/>
  <c r="G1619" i="4"/>
  <c r="I1619" i="4"/>
  <c r="G1620" i="4"/>
  <c r="I1620" i="4"/>
  <c r="G1621" i="4"/>
  <c r="I1621" i="4"/>
  <c r="G1622" i="4"/>
  <c r="I1622" i="4"/>
  <c r="G1623" i="4"/>
  <c r="I1623" i="4"/>
  <c r="G1624" i="4"/>
  <c r="I1624" i="4"/>
  <c r="G1625" i="4"/>
  <c r="I1625" i="4"/>
  <c r="G1626" i="4"/>
  <c r="I1626" i="4"/>
  <c r="G1627" i="4"/>
  <c r="I1627" i="4"/>
  <c r="G1628" i="4"/>
  <c r="I1628" i="4"/>
  <c r="G1629" i="4"/>
  <c r="I1629" i="4"/>
  <c r="G1630" i="4"/>
  <c r="I1630" i="4"/>
  <c r="G1631" i="4"/>
  <c r="I1631" i="4"/>
  <c r="G1632" i="4"/>
  <c r="I1632" i="4"/>
  <c r="G1633" i="4"/>
  <c r="I1633" i="4"/>
  <c r="G1634" i="4"/>
  <c r="I1634" i="4"/>
  <c r="G1635" i="4"/>
  <c r="I1635" i="4"/>
  <c r="G1636" i="4"/>
  <c r="I1636" i="4"/>
  <c r="G1637" i="4"/>
  <c r="I1637" i="4"/>
  <c r="G1638" i="4"/>
  <c r="I1638" i="4"/>
  <c r="G1639" i="4"/>
  <c r="I1639" i="4"/>
  <c r="G1640" i="4"/>
  <c r="I1640" i="4"/>
  <c r="G1641" i="4"/>
  <c r="I1641" i="4"/>
  <c r="G1642" i="4"/>
  <c r="I1642" i="4"/>
  <c r="G1643" i="4"/>
  <c r="I1643" i="4"/>
  <c r="G1644" i="4"/>
  <c r="I1644" i="4"/>
  <c r="G1645" i="4"/>
  <c r="I1645" i="4"/>
  <c r="G1646" i="4"/>
  <c r="I1646" i="4"/>
  <c r="G1647" i="4"/>
  <c r="I1647" i="4"/>
  <c r="G1648" i="4"/>
  <c r="I1648" i="4"/>
  <c r="G1649" i="4"/>
  <c r="I1649" i="4"/>
  <c r="G1650" i="4"/>
  <c r="I1650" i="4"/>
  <c r="G1651" i="4"/>
  <c r="I1651" i="4"/>
  <c r="G1652" i="4"/>
  <c r="I1652" i="4"/>
  <c r="G1653" i="4"/>
  <c r="I1653" i="4"/>
  <c r="G1654" i="4"/>
  <c r="I1654" i="4"/>
  <c r="G1655" i="4"/>
  <c r="I1655" i="4"/>
  <c r="G1656" i="4"/>
  <c r="I1656" i="4"/>
  <c r="G1657" i="4"/>
  <c r="I1657" i="4"/>
  <c r="G1658" i="4"/>
  <c r="I1658" i="4"/>
  <c r="G1659" i="4"/>
  <c r="I1659" i="4"/>
  <c r="G1660" i="4"/>
  <c r="I1660" i="4"/>
  <c r="G1661" i="4"/>
  <c r="I1661" i="4"/>
  <c r="G1662" i="4"/>
  <c r="I1662" i="4"/>
  <c r="G1663" i="4"/>
  <c r="I1663" i="4"/>
  <c r="G1664" i="4"/>
  <c r="I1664" i="4"/>
  <c r="G1665" i="4"/>
  <c r="I1665" i="4"/>
  <c r="G1666" i="4"/>
  <c r="I1666" i="4"/>
  <c r="G1667" i="4"/>
  <c r="I1667" i="4"/>
  <c r="G1668" i="4"/>
  <c r="I1668" i="4"/>
  <c r="G1669" i="4"/>
  <c r="I1669" i="4"/>
  <c r="G1670" i="4"/>
  <c r="I1670" i="4"/>
  <c r="G1671" i="4"/>
  <c r="I1671" i="4"/>
  <c r="G1672" i="4"/>
  <c r="I1672" i="4"/>
  <c r="G1673" i="4"/>
  <c r="I1673" i="4"/>
  <c r="G1674" i="4"/>
  <c r="I1674" i="4"/>
  <c r="G1675" i="4"/>
  <c r="I1675" i="4"/>
  <c r="G1676" i="4"/>
  <c r="I1676" i="4"/>
  <c r="G1677" i="4"/>
  <c r="I1677" i="4"/>
  <c r="G1678" i="4"/>
  <c r="I1678" i="4"/>
  <c r="G1679" i="4"/>
  <c r="I1679" i="4"/>
  <c r="G1680" i="4"/>
  <c r="I1680" i="4"/>
  <c r="G1681" i="4"/>
  <c r="I1681" i="4"/>
  <c r="G1682" i="4"/>
  <c r="I1682" i="4"/>
  <c r="G1683" i="4"/>
  <c r="I1683" i="4"/>
  <c r="G1684" i="4"/>
  <c r="I1684" i="4"/>
  <c r="G1685" i="4"/>
  <c r="I1685" i="4"/>
  <c r="G1686" i="4"/>
  <c r="I1686" i="4"/>
  <c r="G1687" i="4"/>
  <c r="I1687" i="4"/>
  <c r="G1688" i="4"/>
  <c r="I1688" i="4"/>
  <c r="G1689" i="4"/>
  <c r="I1689" i="4"/>
  <c r="G1690" i="4"/>
  <c r="I1690" i="4"/>
  <c r="G1691" i="4"/>
  <c r="I1691" i="4"/>
  <c r="G1692" i="4"/>
  <c r="I1692" i="4"/>
  <c r="G1693" i="4"/>
  <c r="I1693" i="4"/>
  <c r="G1694" i="4"/>
  <c r="I1694" i="4"/>
  <c r="G1695" i="4"/>
  <c r="I1695" i="4"/>
  <c r="G1696" i="4"/>
  <c r="I1696" i="4"/>
  <c r="G1697" i="4"/>
  <c r="I1697" i="4"/>
  <c r="G1698" i="4"/>
  <c r="I1698" i="4"/>
  <c r="G1699" i="4"/>
  <c r="I1699" i="4"/>
  <c r="G1700" i="4"/>
  <c r="I1700" i="4"/>
  <c r="G1701" i="4"/>
  <c r="I1701" i="4"/>
  <c r="G1702" i="4"/>
  <c r="I1702" i="4"/>
  <c r="G1703" i="4"/>
  <c r="I1703" i="4"/>
  <c r="G1704" i="4"/>
  <c r="I1704" i="4"/>
  <c r="G1705" i="4"/>
  <c r="I1705" i="4"/>
  <c r="G1706" i="4"/>
  <c r="I1706" i="4"/>
  <c r="G1707" i="4"/>
  <c r="I1707" i="4"/>
  <c r="G1708" i="4"/>
  <c r="I1708" i="4"/>
  <c r="G1709" i="4"/>
  <c r="I1709" i="4"/>
  <c r="G1710" i="4"/>
  <c r="I1710" i="4"/>
  <c r="G1711" i="4"/>
  <c r="I1711" i="4"/>
  <c r="G1712" i="4"/>
  <c r="I1712" i="4"/>
  <c r="G1713" i="4"/>
  <c r="I1713" i="4"/>
  <c r="G1714" i="4"/>
  <c r="I1714" i="4"/>
  <c r="G1715" i="4"/>
  <c r="I1715" i="4"/>
  <c r="G1716" i="4"/>
  <c r="I1716" i="4"/>
  <c r="G1717" i="4"/>
  <c r="I1717" i="4"/>
  <c r="G1718" i="4"/>
  <c r="I1718" i="4"/>
  <c r="G1719" i="4"/>
  <c r="I1719" i="4"/>
  <c r="G1720" i="4"/>
  <c r="I1720" i="4"/>
  <c r="G1721" i="4"/>
  <c r="I1721" i="4"/>
  <c r="G1722" i="4"/>
  <c r="I1722" i="4"/>
  <c r="G1723" i="4"/>
  <c r="I1723" i="4"/>
  <c r="G1724" i="4"/>
  <c r="I1724" i="4"/>
  <c r="G1725" i="4"/>
  <c r="I1725" i="4"/>
  <c r="G1726" i="4"/>
  <c r="I1726" i="4"/>
  <c r="G1727" i="4"/>
  <c r="I1727" i="4"/>
  <c r="G1728" i="4"/>
  <c r="I1728" i="4"/>
  <c r="G1729" i="4"/>
  <c r="I1729" i="4"/>
  <c r="G1730" i="4"/>
  <c r="I1730" i="4"/>
  <c r="G1731" i="4"/>
  <c r="I1731" i="4"/>
  <c r="G1732" i="4"/>
  <c r="I1732" i="4"/>
  <c r="G1733" i="4"/>
  <c r="I1733" i="4"/>
  <c r="G1734" i="4"/>
  <c r="I1734" i="4"/>
  <c r="G1735" i="4"/>
  <c r="I1735" i="4"/>
  <c r="G1736" i="4"/>
  <c r="I1736" i="4"/>
  <c r="G1737" i="4"/>
  <c r="I1737" i="4"/>
  <c r="G1738" i="4"/>
  <c r="I1738" i="4"/>
  <c r="G1739" i="4"/>
  <c r="I1739" i="4"/>
  <c r="G1740" i="4"/>
  <c r="I1740" i="4"/>
  <c r="G1741" i="4"/>
  <c r="I1741" i="4"/>
  <c r="G1742" i="4"/>
  <c r="I1742" i="4"/>
  <c r="G1743" i="4"/>
  <c r="I1743" i="4"/>
  <c r="G1744" i="4"/>
  <c r="I1744" i="4"/>
  <c r="G1745" i="4"/>
  <c r="I1745" i="4"/>
  <c r="G1746" i="4"/>
  <c r="I1746" i="4"/>
  <c r="G1747" i="4"/>
  <c r="I1747" i="4"/>
  <c r="G1748" i="4"/>
  <c r="I1748" i="4"/>
  <c r="G1749" i="4"/>
  <c r="I1749" i="4"/>
  <c r="G1750" i="4"/>
  <c r="I1750" i="4"/>
  <c r="G1751" i="4"/>
  <c r="I1751" i="4"/>
  <c r="G1752" i="4"/>
  <c r="I1752" i="4"/>
  <c r="G1753" i="4"/>
  <c r="I1753" i="4"/>
  <c r="G1754" i="4"/>
  <c r="I1754" i="4"/>
  <c r="G1755" i="4"/>
  <c r="I1755" i="4"/>
  <c r="G1756" i="4"/>
  <c r="I1756" i="4"/>
  <c r="G1757" i="4"/>
  <c r="I1757" i="4"/>
  <c r="G1758" i="4"/>
  <c r="I1758" i="4"/>
  <c r="G1759" i="4"/>
  <c r="I1759" i="4"/>
  <c r="G1760" i="4"/>
  <c r="I1760" i="4"/>
  <c r="G1761" i="4"/>
  <c r="I1761" i="4"/>
  <c r="G1762" i="4"/>
  <c r="I1762" i="4"/>
  <c r="G1763" i="4"/>
  <c r="I1763" i="4"/>
  <c r="G1764" i="4"/>
  <c r="I1764" i="4"/>
  <c r="G1765" i="4"/>
  <c r="I1765" i="4"/>
  <c r="G1766" i="4"/>
  <c r="I1766" i="4"/>
  <c r="G1767" i="4"/>
  <c r="I1767" i="4"/>
  <c r="G1768" i="4"/>
  <c r="I1768" i="4"/>
  <c r="G1769" i="4"/>
  <c r="I1769" i="4"/>
  <c r="G1770" i="4"/>
  <c r="I1770" i="4"/>
  <c r="G1771" i="4"/>
  <c r="I1771" i="4"/>
  <c r="G1772" i="4"/>
  <c r="I1772" i="4"/>
  <c r="G1773" i="4"/>
  <c r="I1773" i="4"/>
  <c r="G1774" i="4"/>
  <c r="I1774" i="4"/>
  <c r="G1775" i="4"/>
  <c r="I1775" i="4"/>
  <c r="G1776" i="4"/>
  <c r="I1776" i="4"/>
  <c r="G1777" i="4"/>
  <c r="I1777" i="4"/>
  <c r="G1778" i="4"/>
  <c r="I1778" i="4"/>
  <c r="G1779" i="4"/>
  <c r="I1779" i="4"/>
  <c r="G1780" i="4"/>
  <c r="I1780" i="4"/>
  <c r="G1781" i="4"/>
  <c r="I1781" i="4"/>
  <c r="G1782" i="4"/>
  <c r="I1782" i="4"/>
  <c r="G1783" i="4"/>
  <c r="I1783" i="4"/>
  <c r="G1784" i="4"/>
  <c r="I1784" i="4"/>
  <c r="G1785" i="4"/>
  <c r="I1785" i="4"/>
  <c r="G1786" i="4"/>
  <c r="I1786" i="4"/>
  <c r="G1787" i="4"/>
  <c r="I1787" i="4"/>
  <c r="G1788" i="4"/>
  <c r="I1788" i="4"/>
  <c r="G1789" i="4"/>
  <c r="I1789" i="4"/>
  <c r="G1790" i="4"/>
  <c r="I1790" i="4"/>
  <c r="G1791" i="4"/>
  <c r="I1791" i="4"/>
  <c r="G1792" i="4"/>
  <c r="I1792" i="4"/>
  <c r="G1793" i="4"/>
  <c r="I1793" i="4"/>
  <c r="G1794" i="4"/>
  <c r="I1794" i="4"/>
  <c r="G1795" i="4"/>
  <c r="I1795" i="4"/>
  <c r="G1796" i="4"/>
  <c r="I1796" i="4"/>
  <c r="G1797" i="4"/>
  <c r="I1797" i="4"/>
  <c r="G1798" i="4"/>
  <c r="I1798" i="4"/>
  <c r="G1799" i="4"/>
  <c r="I1799" i="4"/>
  <c r="G1800" i="4"/>
  <c r="I1800" i="4"/>
  <c r="G1801" i="4"/>
  <c r="I1801" i="4"/>
  <c r="G1802" i="4"/>
  <c r="I1802" i="4"/>
  <c r="G1803" i="4"/>
  <c r="I1803" i="4"/>
  <c r="G1804" i="4"/>
  <c r="I1804" i="4"/>
  <c r="G1805" i="4"/>
  <c r="I1805" i="4"/>
  <c r="G1806" i="4"/>
  <c r="H1806" i="4"/>
  <c r="I1806" i="4"/>
  <c r="G1807" i="4"/>
  <c r="H1807" i="4"/>
  <c r="I1807" i="4"/>
  <c r="G1808" i="4"/>
  <c r="H1808" i="4"/>
  <c r="I1808" i="4"/>
  <c r="G1809" i="4"/>
  <c r="H1809" i="4"/>
  <c r="I1809" i="4"/>
  <c r="G1810" i="4"/>
  <c r="H1810" i="4"/>
  <c r="I1810" i="4"/>
  <c r="G1811" i="4"/>
  <c r="H1811" i="4"/>
  <c r="I1811" i="4"/>
  <c r="G1812" i="4"/>
  <c r="H1812" i="4"/>
  <c r="I1812" i="4"/>
  <c r="G1813" i="4"/>
  <c r="H1813" i="4"/>
  <c r="I1813" i="4"/>
  <c r="G1814" i="4"/>
  <c r="H1814" i="4"/>
  <c r="I1814" i="4"/>
  <c r="G1815" i="4"/>
  <c r="H1815" i="4"/>
  <c r="I1815" i="4"/>
  <c r="G1816" i="4"/>
  <c r="H1816" i="4"/>
  <c r="I1816" i="4"/>
  <c r="G1817" i="4"/>
  <c r="H1817" i="4"/>
  <c r="I1817" i="4"/>
  <c r="G1818" i="4"/>
  <c r="H1818" i="4"/>
  <c r="I1818" i="4"/>
  <c r="G1819" i="4"/>
  <c r="H1819" i="4"/>
  <c r="I1819" i="4"/>
  <c r="G1820" i="4"/>
  <c r="H1820" i="4"/>
  <c r="I1820" i="4"/>
  <c r="G1821" i="4"/>
  <c r="H1821" i="4"/>
  <c r="I1821" i="4"/>
  <c r="G1822" i="4"/>
  <c r="H1822" i="4"/>
  <c r="I1822" i="4"/>
  <c r="G1823" i="4"/>
  <c r="H1823" i="4"/>
  <c r="I1823" i="4"/>
  <c r="G1824" i="4"/>
  <c r="H1824" i="4"/>
  <c r="I1824" i="4"/>
  <c r="G1825" i="4"/>
  <c r="H1825" i="4"/>
  <c r="I1825" i="4"/>
  <c r="G1826" i="4"/>
  <c r="H1826" i="4"/>
  <c r="I1826" i="4"/>
  <c r="G1827" i="4"/>
  <c r="H1827" i="4"/>
  <c r="I1827" i="4"/>
  <c r="G1828" i="4"/>
  <c r="H1828" i="4"/>
  <c r="I1828" i="4"/>
  <c r="G1829" i="4"/>
  <c r="H1829" i="4"/>
  <c r="I1829" i="4"/>
  <c r="G1830" i="4"/>
  <c r="H1830" i="4"/>
  <c r="I1830" i="4"/>
  <c r="G1831" i="4"/>
  <c r="H1831" i="4"/>
  <c r="I1831" i="4"/>
  <c r="G1832" i="4"/>
  <c r="H1832" i="4"/>
  <c r="I1832" i="4"/>
  <c r="G1833" i="4"/>
  <c r="H1833" i="4"/>
  <c r="I1833" i="4"/>
  <c r="G1834" i="4"/>
  <c r="H1834" i="4"/>
  <c r="I1834" i="4"/>
  <c r="G1835" i="4"/>
  <c r="H1835" i="4"/>
  <c r="I1835" i="4"/>
  <c r="G1836" i="4"/>
  <c r="I1836" i="4"/>
  <c r="G1837" i="4"/>
  <c r="I1837" i="4"/>
  <c r="G1838" i="4"/>
  <c r="I1838" i="4"/>
  <c r="G1839" i="4"/>
  <c r="I1839" i="4"/>
  <c r="G1840" i="4"/>
  <c r="I1840" i="4"/>
  <c r="G1841" i="4"/>
  <c r="I1841" i="4"/>
  <c r="G1842" i="4"/>
  <c r="I1842" i="4"/>
  <c r="G1843" i="4"/>
  <c r="I1843" i="4"/>
  <c r="G1844" i="4"/>
  <c r="I1844" i="4"/>
  <c r="G1845" i="4"/>
  <c r="I1845" i="4"/>
  <c r="G1846" i="4"/>
  <c r="I1846" i="4"/>
  <c r="G1847" i="4"/>
  <c r="I1847" i="4"/>
  <c r="G1848" i="4"/>
  <c r="I1848" i="4"/>
  <c r="G1849" i="4"/>
  <c r="I1849" i="4"/>
  <c r="G1850" i="4"/>
  <c r="I1850" i="4"/>
  <c r="G1851" i="4"/>
  <c r="I1851" i="4"/>
  <c r="G1852" i="4"/>
  <c r="I1852" i="4"/>
  <c r="G1853" i="4"/>
  <c r="I1853" i="4"/>
  <c r="G1854" i="4"/>
  <c r="I1854" i="4"/>
  <c r="G1855" i="4"/>
  <c r="I1855" i="4"/>
  <c r="G1856" i="4"/>
  <c r="I1856" i="4"/>
  <c r="G1857" i="4"/>
  <c r="I1857" i="4"/>
  <c r="G1858" i="4"/>
  <c r="I1858" i="4"/>
  <c r="G1859" i="4"/>
  <c r="I1859" i="4"/>
  <c r="G1860" i="4"/>
  <c r="I1860" i="4"/>
  <c r="G1861" i="4"/>
  <c r="I1861" i="4"/>
  <c r="G1862" i="4"/>
  <c r="I1862" i="4"/>
  <c r="G1863" i="4"/>
  <c r="I1863" i="4"/>
  <c r="G1864" i="4"/>
  <c r="I1864" i="4"/>
  <c r="G1865" i="4"/>
  <c r="I1865" i="4"/>
  <c r="G1866" i="4"/>
  <c r="I1866" i="4"/>
  <c r="G1867" i="4"/>
  <c r="I1867" i="4"/>
  <c r="G1868" i="4"/>
  <c r="I1868" i="4"/>
  <c r="G1869" i="4"/>
  <c r="I1869" i="4"/>
  <c r="G1870" i="4"/>
  <c r="I1870" i="4"/>
  <c r="G1871" i="4"/>
  <c r="I1871" i="4"/>
  <c r="G1872" i="4"/>
  <c r="I1872" i="4"/>
  <c r="G1873" i="4"/>
  <c r="I1873" i="4"/>
  <c r="G1874" i="4"/>
  <c r="I1874" i="4"/>
  <c r="G1875" i="4"/>
  <c r="I1875" i="4"/>
  <c r="G1876" i="4"/>
  <c r="I1876" i="4"/>
  <c r="G1877" i="4"/>
  <c r="I1877" i="4"/>
  <c r="G1878" i="4"/>
  <c r="I1878" i="4"/>
  <c r="G1879" i="4"/>
  <c r="I1879" i="4"/>
  <c r="G1880" i="4"/>
  <c r="I1880" i="4"/>
  <c r="G1881" i="4"/>
  <c r="H1881" i="4"/>
  <c r="I1881" i="4"/>
  <c r="G1882" i="4"/>
  <c r="H1882" i="4"/>
  <c r="I1882" i="4"/>
  <c r="G1883" i="4"/>
  <c r="H1883" i="4"/>
  <c r="I1883" i="4"/>
  <c r="G1884" i="4"/>
  <c r="H1884" i="4"/>
  <c r="I1884" i="4"/>
  <c r="G1885" i="4"/>
  <c r="H1885" i="4"/>
  <c r="I1885" i="4"/>
  <c r="G1886" i="4"/>
  <c r="H1886" i="4"/>
  <c r="I1886" i="4"/>
  <c r="G1887" i="4"/>
  <c r="H1887" i="4"/>
  <c r="I1887" i="4"/>
  <c r="G1888" i="4"/>
  <c r="H1888" i="4"/>
  <c r="I1888" i="4"/>
  <c r="G1889" i="4"/>
  <c r="H1889" i="4"/>
  <c r="I1889" i="4"/>
  <c r="G1890" i="4"/>
  <c r="H1890" i="4"/>
  <c r="I1890" i="4"/>
  <c r="G1891" i="4"/>
  <c r="H1891" i="4"/>
  <c r="I1891" i="4"/>
  <c r="G1892" i="4"/>
  <c r="I1892" i="4"/>
  <c r="G1893" i="4"/>
  <c r="I1893" i="4"/>
  <c r="G1894" i="4"/>
  <c r="I1894" i="4"/>
  <c r="G1895" i="4"/>
  <c r="I1895" i="4"/>
  <c r="G1896" i="4"/>
  <c r="I1896" i="4"/>
  <c r="G1897" i="4"/>
  <c r="I1897" i="4"/>
  <c r="G1898" i="4"/>
  <c r="I1898" i="4"/>
  <c r="G1899" i="4"/>
  <c r="I1899" i="4"/>
  <c r="G1900" i="4"/>
  <c r="I1900" i="4"/>
  <c r="G1901" i="4"/>
  <c r="I1901" i="4"/>
  <c r="G1902" i="4"/>
  <c r="I1902" i="4"/>
  <c r="G1903" i="4"/>
  <c r="I1903" i="4"/>
  <c r="G1904" i="4"/>
  <c r="I1904" i="4"/>
  <c r="G1905" i="4"/>
  <c r="I1905" i="4"/>
  <c r="G1906" i="4"/>
  <c r="I1906" i="4"/>
  <c r="G1907" i="4"/>
  <c r="I1907" i="4"/>
  <c r="G1908" i="4"/>
  <c r="I1908" i="4"/>
  <c r="G1909" i="4"/>
  <c r="I1909" i="4"/>
  <c r="G1910" i="4"/>
  <c r="I1910" i="4"/>
  <c r="G1911" i="4"/>
  <c r="I1911" i="4"/>
  <c r="G1912" i="4"/>
  <c r="I1912" i="4"/>
  <c r="G1913" i="4"/>
  <c r="I1913" i="4"/>
  <c r="G1914" i="4"/>
  <c r="I1914" i="4"/>
  <c r="G1915" i="4"/>
  <c r="I1915" i="4"/>
  <c r="G1916" i="4"/>
  <c r="I1916" i="4"/>
  <c r="G1917" i="4"/>
  <c r="I1917" i="4"/>
  <c r="G1918" i="4"/>
  <c r="I1918" i="4"/>
  <c r="G1919" i="4"/>
  <c r="I1919" i="4"/>
  <c r="G1920" i="4"/>
  <c r="I1920" i="4"/>
  <c r="G1921" i="4"/>
  <c r="I1921" i="4"/>
  <c r="G1922" i="4"/>
  <c r="I1922" i="4"/>
  <c r="G1923" i="4"/>
  <c r="I1923" i="4"/>
  <c r="G1924" i="4"/>
  <c r="I1924" i="4"/>
  <c r="G1925" i="4"/>
  <c r="I1925" i="4"/>
  <c r="G1926" i="4"/>
  <c r="I1926" i="4"/>
  <c r="G1927" i="4"/>
  <c r="I1927" i="4"/>
  <c r="G1928" i="4"/>
  <c r="I1928" i="4"/>
  <c r="G1929" i="4"/>
  <c r="I1929" i="4"/>
  <c r="G1930" i="4"/>
  <c r="I1930" i="4"/>
  <c r="G1931" i="4"/>
  <c r="I1931" i="4"/>
  <c r="G1932" i="4"/>
  <c r="I1932" i="4"/>
  <c r="G1933" i="4"/>
  <c r="I1933" i="4"/>
  <c r="G1934" i="4"/>
  <c r="I1934" i="4"/>
  <c r="G1935" i="4"/>
  <c r="I1935" i="4"/>
  <c r="G1936" i="4"/>
  <c r="I1936" i="4"/>
  <c r="G1937" i="4"/>
  <c r="I1937" i="4"/>
  <c r="G1938" i="4"/>
  <c r="I1938" i="4"/>
  <c r="G1939" i="4"/>
  <c r="I1939" i="4"/>
  <c r="G1940" i="4"/>
  <c r="I1940" i="4"/>
  <c r="G1941" i="4"/>
  <c r="I1941" i="4"/>
  <c r="G1942" i="4"/>
  <c r="I1942" i="4"/>
  <c r="G1943" i="4"/>
  <c r="I1943" i="4"/>
  <c r="G1944" i="4"/>
  <c r="I1944" i="4"/>
  <c r="G1945" i="4"/>
  <c r="I1945" i="4"/>
  <c r="G1946" i="4"/>
  <c r="I1946" i="4"/>
  <c r="G1947" i="4"/>
  <c r="I1947" i="4"/>
  <c r="G1948" i="4"/>
  <c r="I1948" i="4"/>
  <c r="G1949" i="4"/>
  <c r="I1949" i="4"/>
  <c r="G1950" i="4"/>
  <c r="I1950" i="4"/>
  <c r="G1951" i="4"/>
  <c r="I1951" i="4"/>
  <c r="G1952" i="4"/>
  <c r="I1952" i="4"/>
  <c r="G1953" i="4"/>
  <c r="I1953" i="4"/>
  <c r="G1954" i="4"/>
  <c r="I1954" i="4"/>
  <c r="G1955" i="4"/>
  <c r="I1955" i="4"/>
  <c r="G1956" i="4"/>
  <c r="I1956" i="4"/>
  <c r="G1957" i="4"/>
  <c r="I1957" i="4"/>
  <c r="G1958" i="4"/>
  <c r="I1958" i="4"/>
  <c r="G1959" i="4"/>
  <c r="I1959" i="4"/>
  <c r="G1960" i="4"/>
  <c r="I1960" i="4"/>
  <c r="G1961" i="4"/>
  <c r="I1961" i="4"/>
  <c r="G1962" i="4"/>
  <c r="I1962" i="4"/>
  <c r="G1963" i="4"/>
  <c r="I1963" i="4"/>
  <c r="G1964" i="4"/>
  <c r="I1964" i="4"/>
  <c r="G1965" i="4"/>
  <c r="I1965" i="4"/>
  <c r="G1966" i="4"/>
  <c r="I1966" i="4"/>
  <c r="G1967" i="4"/>
  <c r="I1967" i="4"/>
  <c r="G1968" i="4"/>
  <c r="I1968" i="4"/>
  <c r="G1969" i="4"/>
  <c r="I1969" i="4"/>
  <c r="G1970" i="4"/>
  <c r="I1970" i="4"/>
  <c r="G1971" i="4"/>
  <c r="I1971" i="4"/>
  <c r="G1972" i="4"/>
  <c r="I1972" i="4"/>
  <c r="G1973" i="4"/>
  <c r="I1973" i="4"/>
  <c r="G1974" i="4"/>
  <c r="I1974" i="4"/>
  <c r="G1975" i="4"/>
  <c r="I1975" i="4"/>
  <c r="G1976" i="4"/>
  <c r="I1976" i="4"/>
  <c r="G1977" i="4"/>
  <c r="I1977" i="4"/>
  <c r="G1978" i="4"/>
  <c r="I1978" i="4"/>
  <c r="G1979" i="4"/>
  <c r="H1979" i="4"/>
  <c r="I1979" i="4"/>
  <c r="G1980" i="4"/>
  <c r="H1980" i="4"/>
  <c r="I1980" i="4"/>
  <c r="G1981" i="4"/>
  <c r="H1981" i="4"/>
  <c r="I1981" i="4"/>
  <c r="G1982" i="4"/>
  <c r="H1982" i="4"/>
  <c r="I1982" i="4"/>
  <c r="G1983" i="4"/>
  <c r="H1983" i="4"/>
  <c r="I1983" i="4"/>
  <c r="G1984" i="4"/>
  <c r="I1984" i="4"/>
  <c r="G1985" i="4"/>
  <c r="I1985" i="4"/>
  <c r="G1986" i="4"/>
  <c r="I1986" i="4"/>
  <c r="G1987" i="4"/>
  <c r="I1987" i="4"/>
  <c r="G1988" i="4"/>
  <c r="I1988" i="4"/>
  <c r="G1989" i="4"/>
  <c r="I1989" i="4"/>
  <c r="G1990" i="4"/>
  <c r="I1990" i="4"/>
  <c r="G1991" i="4"/>
  <c r="I1991" i="4"/>
  <c r="G1992" i="4"/>
  <c r="I1992" i="4"/>
  <c r="G1993" i="4"/>
  <c r="I1993" i="4"/>
  <c r="G1994" i="4"/>
  <c r="I1994" i="4"/>
  <c r="G1995" i="4"/>
  <c r="I1995" i="4"/>
  <c r="G1996" i="4"/>
  <c r="I1996" i="4"/>
  <c r="G1997" i="4"/>
  <c r="I1997" i="4"/>
  <c r="G1998" i="4"/>
  <c r="I1998" i="4"/>
  <c r="G1999" i="4"/>
  <c r="I1999" i="4"/>
  <c r="G2000" i="4"/>
  <c r="I2000" i="4"/>
  <c r="G2001" i="4"/>
  <c r="I2001" i="4"/>
  <c r="G2002" i="4"/>
  <c r="I2002" i="4"/>
  <c r="G2003" i="4"/>
  <c r="I2003" i="4"/>
  <c r="G2004" i="4"/>
  <c r="I2004" i="4"/>
  <c r="G2005" i="4"/>
  <c r="I2005" i="4"/>
  <c r="G2006" i="4"/>
  <c r="I2006" i="4"/>
  <c r="G2007" i="4"/>
  <c r="I2007" i="4"/>
  <c r="G2008" i="4"/>
  <c r="I2008" i="4"/>
  <c r="G2009" i="4"/>
  <c r="I2009" i="4"/>
  <c r="G2010" i="4"/>
  <c r="I2010" i="4"/>
  <c r="G2011" i="4"/>
  <c r="I2011" i="4"/>
  <c r="G2012" i="4"/>
  <c r="I2012" i="4"/>
  <c r="G2013" i="4"/>
  <c r="I2013" i="4"/>
  <c r="G2014" i="4"/>
  <c r="I2014" i="4"/>
  <c r="G2015" i="4"/>
  <c r="I2015" i="4"/>
  <c r="G2016" i="4"/>
  <c r="I2016" i="4"/>
  <c r="G2017" i="4"/>
  <c r="I2017" i="4"/>
  <c r="G2018" i="4"/>
  <c r="I2018" i="4"/>
  <c r="G2019" i="4"/>
  <c r="I2019" i="4"/>
  <c r="G2020" i="4"/>
  <c r="I2020" i="4"/>
  <c r="G2021" i="4"/>
  <c r="I2021" i="4"/>
  <c r="G2022" i="4"/>
  <c r="I2022" i="4"/>
  <c r="G2023" i="4"/>
  <c r="I2023" i="4"/>
  <c r="G2024" i="4"/>
  <c r="I2024" i="4"/>
  <c r="G2025" i="4"/>
  <c r="I2025" i="4"/>
  <c r="G2026" i="4"/>
  <c r="I2026" i="4"/>
  <c r="G2027" i="4"/>
  <c r="I2027" i="4"/>
  <c r="G2028" i="4"/>
  <c r="I2028" i="4"/>
  <c r="G2029" i="4"/>
  <c r="I2029" i="4"/>
  <c r="G2030" i="4"/>
  <c r="I2030" i="4"/>
  <c r="G2031" i="4"/>
  <c r="I2031" i="4"/>
  <c r="G2032" i="4"/>
  <c r="I2032" i="4"/>
  <c r="G2033" i="4"/>
  <c r="I2033" i="4"/>
  <c r="G2034" i="4"/>
  <c r="I2034" i="4"/>
  <c r="G2035" i="4"/>
  <c r="I2035" i="4"/>
  <c r="G2036" i="4"/>
  <c r="I2036" i="4"/>
  <c r="G2037" i="4"/>
  <c r="I2037" i="4"/>
  <c r="G2038" i="4"/>
  <c r="I2038" i="4"/>
  <c r="G2039" i="4"/>
  <c r="I2039" i="4"/>
  <c r="G2040" i="4"/>
  <c r="I2040" i="4"/>
  <c r="G2041" i="4"/>
  <c r="I2041" i="4"/>
  <c r="G2042" i="4"/>
  <c r="I2042" i="4"/>
  <c r="G2043" i="4"/>
  <c r="I2043" i="4"/>
  <c r="G2044" i="4"/>
  <c r="I2044" i="4"/>
  <c r="G2045" i="4"/>
  <c r="I2045" i="4"/>
  <c r="G2046" i="4"/>
  <c r="I2046" i="4"/>
  <c r="G2047" i="4"/>
  <c r="I2047" i="4"/>
  <c r="G2048" i="4"/>
  <c r="I2048" i="4"/>
  <c r="G2049" i="4"/>
  <c r="I2049" i="4"/>
  <c r="G2050" i="4"/>
  <c r="I2050" i="4"/>
  <c r="G2051" i="4"/>
  <c r="I2051" i="4"/>
  <c r="G2052" i="4"/>
  <c r="I2052" i="4"/>
  <c r="G2053" i="4"/>
  <c r="I2053" i="4"/>
  <c r="G2054" i="4"/>
  <c r="I2054" i="4"/>
  <c r="G2055" i="4"/>
  <c r="I2055" i="4"/>
  <c r="G2056" i="4"/>
  <c r="I2056" i="4"/>
  <c r="G2057" i="4"/>
  <c r="I2057" i="4"/>
  <c r="G2058" i="4"/>
  <c r="I2058" i="4"/>
  <c r="G2059" i="4"/>
  <c r="I2059" i="4"/>
  <c r="G2060" i="4"/>
  <c r="I2060" i="4"/>
  <c r="G2061" i="4"/>
  <c r="I2061" i="4"/>
  <c r="G2062" i="4"/>
  <c r="I2062" i="4"/>
  <c r="G2063" i="4"/>
  <c r="I2063" i="4"/>
  <c r="G2064" i="4"/>
  <c r="I2064" i="4"/>
  <c r="G2065" i="4"/>
  <c r="I2065" i="4"/>
  <c r="G2066" i="4"/>
  <c r="I2066" i="4"/>
  <c r="G2067" i="4"/>
  <c r="I2067" i="4"/>
  <c r="G2068" i="4"/>
  <c r="I2068" i="4"/>
  <c r="G2069" i="4"/>
  <c r="I2069" i="4"/>
  <c r="G2070" i="4"/>
  <c r="I2070" i="4"/>
  <c r="G2071" i="4"/>
  <c r="I2071" i="4"/>
  <c r="G2072" i="4"/>
  <c r="I2072" i="4"/>
  <c r="G2073" i="4"/>
  <c r="I2073" i="4"/>
  <c r="G2074" i="4"/>
  <c r="I2074" i="4"/>
  <c r="G2075" i="4"/>
  <c r="I2075" i="4"/>
  <c r="G2076" i="4"/>
  <c r="I2076" i="4"/>
  <c r="G2077" i="4"/>
  <c r="I2077" i="4"/>
  <c r="G2078" i="4"/>
  <c r="I2078" i="4"/>
  <c r="G2079" i="4"/>
  <c r="I2079" i="4"/>
  <c r="G2080" i="4"/>
  <c r="I2080" i="4"/>
  <c r="G2081" i="4"/>
  <c r="I2081" i="4"/>
  <c r="G2082" i="4"/>
  <c r="I2082" i="4"/>
  <c r="G2083" i="4"/>
  <c r="I2083" i="4"/>
  <c r="G2084" i="4"/>
  <c r="I2084" i="4"/>
  <c r="G2085" i="4"/>
  <c r="I2085" i="4"/>
  <c r="G2086" i="4"/>
  <c r="I2086" i="4"/>
  <c r="G2087" i="4"/>
  <c r="I2087" i="4"/>
  <c r="G2088" i="4"/>
  <c r="I2088" i="4"/>
  <c r="G2089" i="4"/>
  <c r="I2089" i="4"/>
  <c r="G2090" i="4"/>
  <c r="I2090" i="4"/>
  <c r="G2091" i="4"/>
  <c r="I2091" i="4"/>
  <c r="G2092" i="4"/>
  <c r="I2092" i="4"/>
  <c r="G2093" i="4"/>
  <c r="I2093" i="4"/>
  <c r="G2094" i="4"/>
  <c r="I2094" i="4"/>
  <c r="G2095" i="4"/>
  <c r="I2095" i="4"/>
  <c r="G2096" i="4"/>
  <c r="I2096" i="4"/>
  <c r="G2097" i="4"/>
  <c r="I2097" i="4"/>
  <c r="G2098" i="4"/>
  <c r="I2098" i="4"/>
  <c r="G2099" i="4"/>
  <c r="I2099" i="4"/>
  <c r="G2100" i="4"/>
  <c r="I2100" i="4"/>
  <c r="G2101" i="4"/>
  <c r="I2101" i="4"/>
  <c r="G2102" i="4"/>
  <c r="I2102" i="4"/>
  <c r="G2103" i="4"/>
  <c r="I2103" i="4"/>
  <c r="G2104" i="4"/>
  <c r="I2104" i="4"/>
  <c r="G2105" i="4"/>
  <c r="I2105" i="4"/>
  <c r="G2106" i="4"/>
  <c r="I2106" i="4"/>
  <c r="G2107" i="4"/>
  <c r="I2107" i="4"/>
  <c r="G2108" i="4"/>
  <c r="I2108" i="4"/>
  <c r="G2109" i="4"/>
  <c r="I2109" i="4"/>
  <c r="G2110" i="4"/>
  <c r="I2110" i="4"/>
  <c r="G2111" i="4"/>
  <c r="I2111" i="4"/>
  <c r="G2112" i="4"/>
  <c r="I2112" i="4"/>
  <c r="G2113" i="4"/>
  <c r="I2113" i="4"/>
  <c r="G2114" i="4"/>
  <c r="I2114" i="4"/>
  <c r="G2115" i="4"/>
  <c r="I2115" i="4"/>
  <c r="G2116" i="4"/>
  <c r="I2116" i="4"/>
  <c r="G2117" i="4"/>
  <c r="I2117" i="4"/>
  <c r="G2118" i="4"/>
  <c r="I2118" i="4"/>
  <c r="G2119" i="4"/>
  <c r="I2119" i="4"/>
  <c r="G2120" i="4"/>
  <c r="I2120" i="4"/>
  <c r="G2121" i="4"/>
  <c r="I2121" i="4"/>
  <c r="G2122" i="4"/>
  <c r="I2122" i="4"/>
  <c r="G2123" i="4"/>
  <c r="I2123" i="4"/>
  <c r="G2124" i="4"/>
  <c r="I2124" i="4"/>
  <c r="G2125" i="4"/>
  <c r="I2125" i="4"/>
  <c r="G2126" i="4"/>
  <c r="I2126" i="4"/>
  <c r="G2127" i="4"/>
  <c r="I2127" i="4"/>
  <c r="G2128" i="4"/>
  <c r="I2128" i="4"/>
  <c r="G2129" i="4"/>
  <c r="I2129" i="4"/>
  <c r="G2130" i="4"/>
  <c r="I2130" i="4"/>
  <c r="G2131" i="4"/>
  <c r="I2131" i="4"/>
  <c r="G2132" i="4"/>
  <c r="I2132" i="4"/>
  <c r="G2133" i="4"/>
  <c r="I2133" i="4"/>
  <c r="G2134" i="4"/>
  <c r="I2134" i="4"/>
  <c r="G2135" i="4"/>
  <c r="I2135" i="4"/>
  <c r="G2136" i="4"/>
  <c r="I2136" i="4"/>
  <c r="G2137" i="4"/>
  <c r="I2137" i="4"/>
  <c r="G2138" i="4"/>
  <c r="I2138" i="4"/>
  <c r="G2139" i="4"/>
  <c r="I2139" i="4"/>
  <c r="G2140" i="4"/>
  <c r="I2140" i="4"/>
  <c r="G2141" i="4"/>
  <c r="I2141" i="4"/>
  <c r="G2142" i="4"/>
  <c r="I2142" i="4"/>
  <c r="G2143" i="4"/>
  <c r="I2143" i="4"/>
  <c r="G2144" i="4"/>
  <c r="I2144" i="4"/>
  <c r="G2145" i="4"/>
  <c r="I2145" i="4"/>
  <c r="G2146" i="4"/>
  <c r="I2146" i="4"/>
  <c r="G2147" i="4"/>
  <c r="I2147" i="4"/>
  <c r="G2148" i="4"/>
  <c r="I2148" i="4"/>
  <c r="G2149" i="4"/>
  <c r="I2149" i="4"/>
  <c r="G2150" i="4"/>
  <c r="I2150" i="4"/>
  <c r="G2151" i="4"/>
  <c r="I2151" i="4"/>
  <c r="G2152" i="4"/>
  <c r="I2152" i="4"/>
  <c r="G2153" i="4"/>
  <c r="I2153" i="4"/>
  <c r="G2154" i="4"/>
  <c r="I2154" i="4"/>
  <c r="G2155" i="4"/>
  <c r="I2155" i="4"/>
  <c r="G2156" i="4"/>
  <c r="I2156" i="4"/>
  <c r="G2157" i="4"/>
  <c r="I2157" i="4"/>
  <c r="G2158" i="4"/>
  <c r="I2158" i="4"/>
  <c r="G2159" i="4"/>
  <c r="I2159" i="4"/>
  <c r="G2160" i="4"/>
  <c r="I2160" i="4"/>
  <c r="G2161" i="4"/>
  <c r="I2161" i="4"/>
  <c r="G2162" i="4"/>
  <c r="I2162" i="4"/>
  <c r="G2163" i="4"/>
  <c r="I2163" i="4"/>
  <c r="G2164" i="4"/>
  <c r="I2164" i="4"/>
  <c r="G2165" i="4"/>
  <c r="I2165" i="4"/>
  <c r="G2166" i="4"/>
  <c r="I2166" i="4"/>
  <c r="G2167" i="4"/>
  <c r="I2167" i="4"/>
  <c r="G2168" i="4"/>
  <c r="I2168" i="4"/>
  <c r="G2169" i="4"/>
  <c r="I2169" i="4"/>
  <c r="G2170" i="4"/>
  <c r="I2170" i="4"/>
  <c r="G2171" i="4"/>
  <c r="I2171" i="4"/>
  <c r="G2172" i="4"/>
  <c r="I2172" i="4"/>
  <c r="G2173" i="4"/>
  <c r="I2173" i="4"/>
  <c r="G2174" i="4"/>
  <c r="H2174" i="4"/>
  <c r="I2174" i="4"/>
  <c r="G2175" i="4"/>
  <c r="H2175" i="4"/>
  <c r="I2175" i="4"/>
  <c r="G2176" i="4"/>
  <c r="H2176" i="4"/>
  <c r="I2176" i="4"/>
  <c r="G2177" i="4"/>
  <c r="H2177" i="4"/>
  <c r="I2177" i="4"/>
  <c r="G2178" i="4"/>
  <c r="H2178" i="4"/>
  <c r="I2178" i="4"/>
  <c r="G2179" i="4"/>
  <c r="H2179" i="4"/>
  <c r="I2179" i="4"/>
  <c r="G2180" i="4"/>
  <c r="H2180" i="4"/>
  <c r="I2180" i="4"/>
  <c r="G2181" i="4"/>
  <c r="H2181" i="4"/>
  <c r="I2181" i="4"/>
  <c r="G2182" i="4"/>
  <c r="H2182" i="4"/>
  <c r="I2182" i="4"/>
  <c r="D51" i="4"/>
  <c r="D52" i="4"/>
  <c r="D53" i="4"/>
  <c r="D188" i="4"/>
  <c r="D250" i="4"/>
  <c r="D251" i="4"/>
  <c r="D254" i="4"/>
  <c r="D299" i="4"/>
  <c r="D1874" i="4"/>
  <c r="C66" i="4" l="1"/>
  <c r="C67" i="4"/>
  <c r="C68" i="4"/>
  <c r="C65" i="4"/>
  <c r="B66" i="4"/>
  <c r="B67" i="4"/>
  <c r="B68" i="4"/>
  <c r="B65" i="4"/>
  <c r="F110" i="3"/>
  <c r="C110" i="3"/>
  <c r="A68" i="4" s="1"/>
  <c r="F109" i="3"/>
  <c r="C109" i="3"/>
  <c r="A67" i="4" s="1"/>
  <c r="F108" i="3"/>
  <c r="C108" i="3"/>
  <c r="A66" i="4" s="1"/>
  <c r="F107" i="3"/>
  <c r="C107" i="3"/>
  <c r="A65" i="4" s="1"/>
  <c r="L298" i="4" l="1"/>
  <c r="L297" i="4"/>
  <c r="L282" i="4"/>
  <c r="L283" i="4"/>
  <c r="L284" i="4"/>
  <c r="L285" i="4"/>
  <c r="L286" i="4"/>
  <c r="L287" i="4"/>
  <c r="L288" i="4"/>
  <c r="L289" i="4"/>
  <c r="L290" i="4"/>
  <c r="L291" i="4"/>
  <c r="L281" i="4"/>
  <c r="L254" i="4"/>
  <c r="L250" i="4"/>
  <c r="L251" i="4"/>
  <c r="L252" i="4"/>
  <c r="L253" i="4"/>
  <c r="L249" i="4"/>
  <c r="L214" i="4"/>
  <c r="L70" i="4"/>
  <c r="L71" i="4"/>
  <c r="L72" i="4"/>
  <c r="L69" i="4"/>
  <c r="L303" i="4" l="1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302" i="4"/>
  <c r="L292" i="4" l="1"/>
  <c r="L293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30" i="4"/>
  <c r="L231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94" i="4"/>
  <c r="L295" i="4"/>
  <c r="L296" i="4"/>
  <c r="L299" i="4"/>
  <c r="L300" i="4"/>
  <c r="L301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127" i="4"/>
  <c r="L73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169" i="4" l="1"/>
  <c r="L3" i="3" l="1"/>
  <c r="L3" i="25"/>
  <c r="L3" i="47"/>
  <c r="L3" i="24"/>
  <c r="L3" i="27"/>
  <c r="L3" i="28"/>
  <c r="L3" i="41"/>
  <c r="L3" i="42"/>
  <c r="C23" i="42" l="1"/>
  <c r="C282" i="4"/>
  <c r="B282" i="4"/>
  <c r="C50" i="28"/>
  <c r="A282" i="4" s="1"/>
  <c r="C315" i="4" l="1"/>
  <c r="C316" i="4"/>
  <c r="C317" i="4"/>
  <c r="C314" i="4"/>
  <c r="B315" i="4"/>
  <c r="B316" i="4"/>
  <c r="B317" i="4"/>
  <c r="B314" i="4"/>
  <c r="A315" i="4"/>
  <c r="A316" i="4"/>
  <c r="A317" i="4"/>
  <c r="A314" i="4"/>
  <c r="H317" i="4"/>
  <c r="H316" i="4"/>
  <c r="H315" i="4"/>
  <c r="H314" i="4"/>
  <c r="C313" i="4"/>
  <c r="B313" i="4"/>
  <c r="A313" i="4"/>
  <c r="B272" i="4"/>
  <c r="B273" i="4"/>
  <c r="B271" i="4"/>
  <c r="C272" i="4"/>
  <c r="C273" i="4"/>
  <c r="C271" i="4"/>
  <c r="C38" i="28"/>
  <c r="C39" i="28"/>
  <c r="C37" i="28"/>
  <c r="C266" i="4"/>
  <c r="C267" i="4"/>
  <c r="C265" i="4"/>
  <c r="B266" i="4"/>
  <c r="B267" i="4"/>
  <c r="B265" i="4"/>
  <c r="C24" i="28"/>
  <c r="C23" i="28"/>
  <c r="C22" i="28"/>
  <c r="A142" i="4" l="1"/>
  <c r="A143" i="4"/>
  <c r="A144" i="4"/>
  <c r="A141" i="4"/>
  <c r="C301" i="4" l="1"/>
  <c r="A301" i="4"/>
  <c r="C54" i="4" l="1"/>
  <c r="C53" i="4"/>
  <c r="C52" i="4"/>
  <c r="C51" i="4"/>
  <c r="F90" i="3"/>
  <c r="C90" i="3"/>
  <c r="A54" i="4" s="1"/>
  <c r="F89" i="3"/>
  <c r="C89" i="3"/>
  <c r="A53" i="4" s="1"/>
  <c r="F88" i="3"/>
  <c r="C88" i="3"/>
  <c r="A52" i="4" s="1"/>
  <c r="F87" i="3"/>
  <c r="C87" i="3"/>
  <c r="A51" i="4" s="1"/>
  <c r="L74" i="4" l="1"/>
  <c r="L75" i="4"/>
  <c r="L76" i="4"/>
  <c r="L188" i="4"/>
  <c r="L189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C300" i="4" l="1"/>
  <c r="B300" i="4"/>
  <c r="A300" i="4"/>
  <c r="C294" i="4" l="1"/>
  <c r="C292" i="4"/>
  <c r="B294" i="4"/>
  <c r="B292" i="4"/>
  <c r="A294" i="4"/>
  <c r="A292" i="4"/>
  <c r="C16" i="41"/>
  <c r="C8" i="41"/>
  <c r="C188" i="4" l="1"/>
  <c r="C2181" i="4" l="1"/>
  <c r="C2182" i="4"/>
  <c r="C2180" i="4"/>
  <c r="C2177" i="4"/>
  <c r="C2178" i="4"/>
  <c r="C2179" i="4"/>
  <c r="C2176" i="4"/>
  <c r="C2175" i="4"/>
  <c r="C2174" i="4"/>
  <c r="A2181" i="4"/>
  <c r="A2182" i="4"/>
  <c r="A2180" i="4"/>
  <c r="A2177" i="4"/>
  <c r="A2178" i="4"/>
  <c r="A2179" i="4"/>
  <c r="A2176" i="4"/>
  <c r="A2175" i="4"/>
  <c r="A2174" i="4"/>
  <c r="B2181" i="4"/>
  <c r="B2182" i="4"/>
  <c r="B2180" i="4"/>
  <c r="B2179" i="4"/>
  <c r="B2177" i="4"/>
  <c r="B2178" i="4"/>
  <c r="B2176" i="4"/>
  <c r="B2175" i="4"/>
  <c r="B2174" i="4"/>
  <c r="C183" i="4" l="1"/>
  <c r="C184" i="4"/>
  <c r="C185" i="4"/>
  <c r="C186" i="4"/>
  <c r="C187" i="4"/>
  <c r="C182" i="4"/>
  <c r="C180" i="4"/>
  <c r="C181" i="4"/>
  <c r="C179" i="4"/>
  <c r="C178" i="4"/>
  <c r="C177" i="4"/>
  <c r="B183" i="4"/>
  <c r="B184" i="4"/>
  <c r="B185" i="4"/>
  <c r="B186" i="4"/>
  <c r="B187" i="4"/>
  <c r="B182" i="4"/>
  <c r="B180" i="4"/>
  <c r="B181" i="4"/>
  <c r="B179" i="4"/>
  <c r="B178" i="4"/>
  <c r="B177" i="4"/>
  <c r="F26" i="47" l="1"/>
  <c r="F25" i="47"/>
  <c r="F21" i="47"/>
  <c r="C21" i="47"/>
  <c r="A187" i="4" s="1"/>
  <c r="F20" i="47"/>
  <c r="C20" i="47"/>
  <c r="A186" i="4" s="1"/>
  <c r="F19" i="47"/>
  <c r="C19" i="47"/>
  <c r="A185" i="4" s="1"/>
  <c r="F18" i="47"/>
  <c r="C18" i="47"/>
  <c r="A184" i="4" s="1"/>
  <c r="F17" i="47"/>
  <c r="C17" i="47"/>
  <c r="A183" i="4" s="1"/>
  <c r="F16" i="47"/>
  <c r="C16" i="47"/>
  <c r="A182" i="4" s="1"/>
  <c r="F13" i="47"/>
  <c r="C13" i="47"/>
  <c r="A181" i="4" s="1"/>
  <c r="F12" i="47"/>
  <c r="C12" i="47"/>
  <c r="A180" i="4" s="1"/>
  <c r="F11" i="47"/>
  <c r="C11" i="47"/>
  <c r="A179" i="4" s="1"/>
  <c r="F8" i="47"/>
  <c r="C8" i="47"/>
  <c r="A178" i="4" s="1"/>
  <c r="F7" i="47"/>
  <c r="C7" i="47"/>
  <c r="A177" i="4" s="1"/>
  <c r="C189" i="4" l="1"/>
  <c r="B189" i="4"/>
  <c r="B188" i="4"/>
  <c r="A189" i="4"/>
  <c r="A188" i="4"/>
  <c r="C299" i="4"/>
  <c r="B299" i="4"/>
  <c r="C254" i="4"/>
  <c r="C231" i="4"/>
  <c r="C230" i="4"/>
  <c r="C251" i="4"/>
  <c r="C252" i="4"/>
  <c r="C253" i="4"/>
  <c r="C250" i="4"/>
  <c r="B254" i="4"/>
  <c r="B231" i="4"/>
  <c r="B230" i="4"/>
  <c r="B251" i="4"/>
  <c r="B252" i="4"/>
  <c r="B253" i="4"/>
  <c r="B250" i="4"/>
  <c r="F49" i="27" l="1"/>
  <c r="C49" i="27"/>
  <c r="A254" i="4" s="1"/>
  <c r="F12" i="27"/>
  <c r="C12" i="27"/>
  <c r="A231" i="4" s="1"/>
  <c r="F11" i="27"/>
  <c r="C11" i="27"/>
  <c r="A230" i="4" s="1"/>
  <c r="F54" i="27"/>
  <c r="C54" i="27"/>
  <c r="A252" i="4" s="1"/>
  <c r="C55" i="27"/>
  <c r="A253" i="4" s="1"/>
  <c r="C53" i="27"/>
  <c r="A251" i="4" s="1"/>
  <c r="C52" i="27"/>
  <c r="A250" i="4" s="1"/>
  <c r="F53" i="27"/>
  <c r="F52" i="27"/>
  <c r="F55" i="27"/>
  <c r="A299" i="4" l="1"/>
  <c r="B838" i="4" l="1"/>
  <c r="A1588" i="4"/>
  <c r="B1588" i="4"/>
  <c r="C1588" i="4"/>
  <c r="A1589" i="4"/>
  <c r="B1589" i="4"/>
  <c r="C1589" i="4"/>
  <c r="A1590" i="4"/>
  <c r="B1590" i="4"/>
  <c r="C1590" i="4"/>
  <c r="A1591" i="4"/>
  <c r="B1591" i="4"/>
  <c r="C1591" i="4"/>
  <c r="A1592" i="4"/>
  <c r="B1592" i="4"/>
  <c r="C1592" i="4"/>
  <c r="A1593" i="4"/>
  <c r="B1593" i="4"/>
  <c r="C1593" i="4"/>
  <c r="A1594" i="4"/>
  <c r="B1594" i="4"/>
  <c r="C1594" i="4"/>
  <c r="A1595" i="4"/>
  <c r="B1595" i="4"/>
  <c r="C1595" i="4"/>
  <c r="A1596" i="4"/>
  <c r="B1596" i="4"/>
  <c r="C1596" i="4"/>
  <c r="A1597" i="4"/>
  <c r="B1597" i="4"/>
  <c r="C1597" i="4"/>
  <c r="A1598" i="4"/>
  <c r="B1598" i="4"/>
  <c r="C1598" i="4"/>
  <c r="A1599" i="4"/>
  <c r="B1599" i="4"/>
  <c r="C1599" i="4"/>
  <c r="A1600" i="4"/>
  <c r="B1600" i="4"/>
  <c r="C1600" i="4"/>
  <c r="A1601" i="4"/>
  <c r="B1601" i="4"/>
  <c r="C1601" i="4"/>
  <c r="A1602" i="4"/>
  <c r="B1602" i="4"/>
  <c r="C1602" i="4"/>
  <c r="A1603" i="4"/>
  <c r="B1603" i="4"/>
  <c r="C1603" i="4"/>
  <c r="A1604" i="4"/>
  <c r="B1604" i="4"/>
  <c r="C1604" i="4"/>
  <c r="A1605" i="4"/>
  <c r="B1605" i="4"/>
  <c r="C1605" i="4"/>
  <c r="A1606" i="4"/>
  <c r="B1606" i="4"/>
  <c r="C1606" i="4"/>
  <c r="A1607" i="4"/>
  <c r="B1607" i="4"/>
  <c r="C1607" i="4"/>
  <c r="A1608" i="4"/>
  <c r="B1608" i="4"/>
  <c r="C1608" i="4"/>
  <c r="A1609" i="4"/>
  <c r="B1609" i="4"/>
  <c r="C1609" i="4"/>
  <c r="A1610" i="4"/>
  <c r="B1610" i="4"/>
  <c r="C1610" i="4"/>
  <c r="A1611" i="4"/>
  <c r="B1611" i="4"/>
  <c r="C1611" i="4"/>
  <c r="A1612" i="4"/>
  <c r="B1612" i="4"/>
  <c r="C1612" i="4"/>
  <c r="A1613" i="4"/>
  <c r="B1613" i="4"/>
  <c r="C1613" i="4"/>
  <c r="A1614" i="4"/>
  <c r="B1614" i="4"/>
  <c r="C1614" i="4"/>
  <c r="A1615" i="4"/>
  <c r="B1615" i="4"/>
  <c r="C1615" i="4"/>
  <c r="A1616" i="4"/>
  <c r="B1616" i="4"/>
  <c r="C1616" i="4"/>
  <c r="A1617" i="4"/>
  <c r="B1617" i="4"/>
  <c r="C1617" i="4"/>
  <c r="A1618" i="4"/>
  <c r="B1618" i="4"/>
  <c r="C1618" i="4"/>
  <c r="A1619" i="4"/>
  <c r="B1619" i="4"/>
  <c r="C1619" i="4"/>
  <c r="A1620" i="4"/>
  <c r="B1620" i="4"/>
  <c r="C1620" i="4"/>
  <c r="A1621" i="4"/>
  <c r="B1621" i="4"/>
  <c r="C1621" i="4"/>
  <c r="A1622" i="4"/>
  <c r="B1622" i="4"/>
  <c r="C1622" i="4"/>
  <c r="A1623" i="4"/>
  <c r="B1623" i="4"/>
  <c r="C1623" i="4"/>
  <c r="A1624" i="4"/>
  <c r="B1624" i="4"/>
  <c r="C1624" i="4"/>
  <c r="A1625" i="4"/>
  <c r="B1625" i="4"/>
  <c r="C1625" i="4"/>
  <c r="A1626" i="4"/>
  <c r="B1626" i="4"/>
  <c r="C1626" i="4"/>
  <c r="A1627" i="4"/>
  <c r="B1627" i="4"/>
  <c r="C1627" i="4"/>
  <c r="A1628" i="4"/>
  <c r="B1628" i="4"/>
  <c r="C1628" i="4"/>
  <c r="A1629" i="4"/>
  <c r="B1629" i="4"/>
  <c r="C1629" i="4"/>
  <c r="A1630" i="4"/>
  <c r="B1630" i="4"/>
  <c r="C1630" i="4"/>
  <c r="A1631" i="4"/>
  <c r="B1631" i="4"/>
  <c r="C1631" i="4"/>
  <c r="A1632" i="4"/>
  <c r="B1632" i="4"/>
  <c r="C1632" i="4"/>
  <c r="A1633" i="4"/>
  <c r="B1633" i="4"/>
  <c r="C1633" i="4"/>
  <c r="A1634" i="4"/>
  <c r="B1634" i="4"/>
  <c r="C1634" i="4"/>
  <c r="A1635" i="4"/>
  <c r="B1635" i="4"/>
  <c r="C1635" i="4"/>
  <c r="A1636" i="4"/>
  <c r="B1636" i="4"/>
  <c r="C1636" i="4"/>
  <c r="A1637" i="4"/>
  <c r="B1637" i="4"/>
  <c r="C1637" i="4"/>
  <c r="A1638" i="4"/>
  <c r="B1638" i="4"/>
  <c r="C1638" i="4"/>
  <c r="A1639" i="4"/>
  <c r="B1639" i="4"/>
  <c r="C1639" i="4"/>
  <c r="A1640" i="4"/>
  <c r="B1640" i="4"/>
  <c r="C1640" i="4"/>
  <c r="A1641" i="4"/>
  <c r="B1641" i="4"/>
  <c r="C1641" i="4"/>
  <c r="A1642" i="4"/>
  <c r="B1642" i="4"/>
  <c r="C1642" i="4"/>
  <c r="A1643" i="4"/>
  <c r="B1643" i="4"/>
  <c r="C1643" i="4"/>
  <c r="A1644" i="4"/>
  <c r="B1644" i="4"/>
  <c r="C1644" i="4"/>
  <c r="A1645" i="4"/>
  <c r="B1645" i="4"/>
  <c r="C1645" i="4"/>
  <c r="A1646" i="4"/>
  <c r="B1646" i="4"/>
  <c r="C1646" i="4"/>
  <c r="A1647" i="4"/>
  <c r="B1647" i="4"/>
  <c r="C1647" i="4"/>
  <c r="A1648" i="4"/>
  <c r="B1648" i="4"/>
  <c r="C1648" i="4"/>
  <c r="A1649" i="4"/>
  <c r="B1649" i="4"/>
  <c r="C1649" i="4"/>
  <c r="A1650" i="4"/>
  <c r="B1650" i="4"/>
  <c r="C1650" i="4"/>
  <c r="A1651" i="4"/>
  <c r="B1651" i="4"/>
  <c r="C1651" i="4"/>
  <c r="A1652" i="4"/>
  <c r="B1652" i="4"/>
  <c r="C1652" i="4"/>
  <c r="A1653" i="4"/>
  <c r="B1653" i="4"/>
  <c r="C1653" i="4"/>
  <c r="A1654" i="4"/>
  <c r="B1654" i="4"/>
  <c r="C1654" i="4"/>
  <c r="A1655" i="4"/>
  <c r="B1655" i="4"/>
  <c r="C1655" i="4"/>
  <c r="A1656" i="4"/>
  <c r="B1656" i="4"/>
  <c r="C1656" i="4"/>
  <c r="A1657" i="4"/>
  <c r="B1657" i="4"/>
  <c r="C1657" i="4"/>
  <c r="A1658" i="4"/>
  <c r="B1658" i="4"/>
  <c r="C1658" i="4"/>
  <c r="A1659" i="4"/>
  <c r="B1659" i="4"/>
  <c r="C1659" i="4"/>
  <c r="A1660" i="4"/>
  <c r="B1660" i="4"/>
  <c r="C1660" i="4"/>
  <c r="A1661" i="4"/>
  <c r="B1661" i="4"/>
  <c r="C1661" i="4"/>
  <c r="A1662" i="4"/>
  <c r="B1662" i="4"/>
  <c r="C1662" i="4"/>
  <c r="A1663" i="4"/>
  <c r="B1663" i="4"/>
  <c r="C1663" i="4"/>
  <c r="A1664" i="4"/>
  <c r="B1664" i="4"/>
  <c r="C1664" i="4"/>
  <c r="A1665" i="4"/>
  <c r="B1665" i="4"/>
  <c r="C1665" i="4"/>
  <c r="A1666" i="4"/>
  <c r="B1666" i="4"/>
  <c r="C1666" i="4"/>
  <c r="A1667" i="4"/>
  <c r="B1667" i="4"/>
  <c r="C1667" i="4"/>
  <c r="A1668" i="4"/>
  <c r="B1668" i="4"/>
  <c r="C1668" i="4"/>
  <c r="A1669" i="4"/>
  <c r="B1669" i="4"/>
  <c r="C1669" i="4"/>
  <c r="A1670" i="4"/>
  <c r="B1670" i="4"/>
  <c r="C1670" i="4"/>
  <c r="A1671" i="4"/>
  <c r="B1671" i="4"/>
  <c r="C1671" i="4"/>
  <c r="A1672" i="4"/>
  <c r="B1672" i="4"/>
  <c r="C1672" i="4"/>
  <c r="A1673" i="4"/>
  <c r="B1673" i="4"/>
  <c r="C1673" i="4"/>
  <c r="A1674" i="4"/>
  <c r="B1674" i="4"/>
  <c r="C1674" i="4"/>
  <c r="A1675" i="4"/>
  <c r="B1675" i="4"/>
  <c r="C1675" i="4"/>
  <c r="A1676" i="4"/>
  <c r="B1676" i="4"/>
  <c r="C1676" i="4"/>
  <c r="A1677" i="4"/>
  <c r="B1677" i="4"/>
  <c r="C1677" i="4"/>
  <c r="A1678" i="4"/>
  <c r="B1678" i="4"/>
  <c r="C1678" i="4"/>
  <c r="A1679" i="4"/>
  <c r="B1679" i="4"/>
  <c r="C1679" i="4"/>
  <c r="A1680" i="4"/>
  <c r="B1680" i="4"/>
  <c r="C1680" i="4"/>
  <c r="A1681" i="4"/>
  <c r="B1681" i="4"/>
  <c r="C1681" i="4"/>
  <c r="A1682" i="4"/>
  <c r="B1682" i="4"/>
  <c r="C1682" i="4"/>
  <c r="A1683" i="4"/>
  <c r="B1683" i="4"/>
  <c r="C1683" i="4"/>
  <c r="A1684" i="4"/>
  <c r="B1684" i="4"/>
  <c r="C1684" i="4"/>
  <c r="A1685" i="4"/>
  <c r="B1685" i="4"/>
  <c r="C1685" i="4"/>
  <c r="A1686" i="4"/>
  <c r="B1686" i="4"/>
  <c r="C1686" i="4"/>
  <c r="A1687" i="4"/>
  <c r="B1687" i="4"/>
  <c r="C1687" i="4"/>
  <c r="A1688" i="4"/>
  <c r="B1688" i="4"/>
  <c r="C1688" i="4"/>
  <c r="A1689" i="4"/>
  <c r="B1689" i="4"/>
  <c r="C1689" i="4"/>
  <c r="A1690" i="4"/>
  <c r="B1690" i="4"/>
  <c r="C1690" i="4"/>
  <c r="A1691" i="4"/>
  <c r="B1691" i="4"/>
  <c r="C1691" i="4"/>
  <c r="A1692" i="4"/>
  <c r="B1692" i="4"/>
  <c r="C1692" i="4"/>
  <c r="A1693" i="4"/>
  <c r="B1693" i="4"/>
  <c r="C1693" i="4"/>
  <c r="A1694" i="4"/>
  <c r="B1694" i="4"/>
  <c r="C1694" i="4"/>
  <c r="A1695" i="4"/>
  <c r="B1695" i="4"/>
  <c r="C1695" i="4"/>
  <c r="A1696" i="4"/>
  <c r="B1696" i="4"/>
  <c r="C1696" i="4"/>
  <c r="A1697" i="4"/>
  <c r="B1697" i="4"/>
  <c r="C1697" i="4"/>
  <c r="A1698" i="4"/>
  <c r="B1698" i="4"/>
  <c r="C1698" i="4"/>
  <c r="A1699" i="4"/>
  <c r="B1699" i="4"/>
  <c r="C1699" i="4"/>
  <c r="A1700" i="4"/>
  <c r="B1700" i="4"/>
  <c r="C1700" i="4"/>
  <c r="A1701" i="4"/>
  <c r="B1701" i="4"/>
  <c r="C1701" i="4"/>
  <c r="A1702" i="4"/>
  <c r="B1702" i="4"/>
  <c r="C1702" i="4"/>
  <c r="A1703" i="4"/>
  <c r="B1703" i="4"/>
  <c r="C1703" i="4"/>
  <c r="A1704" i="4"/>
  <c r="B1704" i="4"/>
  <c r="C1704" i="4"/>
  <c r="A1705" i="4"/>
  <c r="B1705" i="4"/>
  <c r="C1705" i="4"/>
  <c r="A1706" i="4"/>
  <c r="B1706" i="4"/>
  <c r="C1706" i="4"/>
  <c r="A1707" i="4"/>
  <c r="B1707" i="4"/>
  <c r="C1707" i="4"/>
  <c r="A1708" i="4"/>
  <c r="B1708" i="4"/>
  <c r="C1708" i="4"/>
  <c r="A1709" i="4"/>
  <c r="B1709" i="4"/>
  <c r="C1709" i="4"/>
  <c r="A1710" i="4"/>
  <c r="B1710" i="4"/>
  <c r="C1710" i="4"/>
  <c r="A1711" i="4"/>
  <c r="B1711" i="4"/>
  <c r="C1711" i="4"/>
  <c r="A1712" i="4"/>
  <c r="B1712" i="4"/>
  <c r="C1712" i="4"/>
  <c r="A1713" i="4"/>
  <c r="B1713" i="4"/>
  <c r="C1713" i="4"/>
  <c r="A1714" i="4"/>
  <c r="B1714" i="4"/>
  <c r="C1714" i="4"/>
  <c r="A1715" i="4"/>
  <c r="B1715" i="4"/>
  <c r="C1715" i="4"/>
  <c r="A1716" i="4"/>
  <c r="B1716" i="4"/>
  <c r="C1716" i="4"/>
  <c r="A1717" i="4"/>
  <c r="B1717" i="4"/>
  <c r="C1717" i="4"/>
  <c r="A1718" i="4"/>
  <c r="B1718" i="4"/>
  <c r="C1718" i="4"/>
  <c r="A1719" i="4"/>
  <c r="B1719" i="4"/>
  <c r="C1719" i="4"/>
  <c r="A1720" i="4"/>
  <c r="B1720" i="4"/>
  <c r="C1720" i="4"/>
  <c r="A1721" i="4"/>
  <c r="B1721" i="4"/>
  <c r="C1721" i="4"/>
  <c r="A1722" i="4"/>
  <c r="B1722" i="4"/>
  <c r="C1722" i="4"/>
  <c r="A1723" i="4"/>
  <c r="B1723" i="4"/>
  <c r="C1723" i="4"/>
  <c r="A1724" i="4"/>
  <c r="B1724" i="4"/>
  <c r="C1724" i="4"/>
  <c r="A1725" i="4"/>
  <c r="B1725" i="4"/>
  <c r="C1725" i="4"/>
  <c r="A1726" i="4"/>
  <c r="B1726" i="4"/>
  <c r="C1726" i="4"/>
  <c r="A1727" i="4"/>
  <c r="B1727" i="4"/>
  <c r="C1727" i="4"/>
  <c r="A1728" i="4"/>
  <c r="B1728" i="4"/>
  <c r="C1728" i="4"/>
  <c r="A1729" i="4"/>
  <c r="B1729" i="4"/>
  <c r="C1729" i="4"/>
  <c r="A1730" i="4"/>
  <c r="B1730" i="4"/>
  <c r="C1730" i="4"/>
  <c r="A1731" i="4"/>
  <c r="B1731" i="4"/>
  <c r="C1731" i="4"/>
  <c r="A1732" i="4"/>
  <c r="B1732" i="4"/>
  <c r="C1732" i="4"/>
  <c r="A1733" i="4"/>
  <c r="B1733" i="4"/>
  <c r="C1733" i="4"/>
  <c r="A1734" i="4"/>
  <c r="B1734" i="4"/>
  <c r="C1734" i="4"/>
  <c r="A1735" i="4"/>
  <c r="B1735" i="4"/>
  <c r="C1735" i="4"/>
  <c r="A1736" i="4"/>
  <c r="B1736" i="4"/>
  <c r="C1736" i="4"/>
  <c r="A1737" i="4"/>
  <c r="B1737" i="4"/>
  <c r="C1737" i="4"/>
  <c r="A1738" i="4"/>
  <c r="B1738" i="4"/>
  <c r="C1738" i="4"/>
  <c r="A1739" i="4"/>
  <c r="B1739" i="4"/>
  <c r="C1739" i="4"/>
  <c r="A1740" i="4"/>
  <c r="B1740" i="4"/>
  <c r="C1740" i="4"/>
  <c r="A1741" i="4"/>
  <c r="B1741" i="4"/>
  <c r="C1741" i="4"/>
  <c r="A1742" i="4"/>
  <c r="B1742" i="4"/>
  <c r="C1742" i="4"/>
  <c r="A1743" i="4"/>
  <c r="B1743" i="4"/>
  <c r="C1743" i="4"/>
  <c r="A1744" i="4"/>
  <c r="B1744" i="4"/>
  <c r="C1744" i="4"/>
  <c r="A1745" i="4"/>
  <c r="B1745" i="4"/>
  <c r="C1745" i="4"/>
  <c r="A1746" i="4"/>
  <c r="B1746" i="4"/>
  <c r="C1746" i="4"/>
  <c r="A1747" i="4"/>
  <c r="B1747" i="4"/>
  <c r="C1747" i="4"/>
  <c r="A1748" i="4"/>
  <c r="B1748" i="4"/>
  <c r="C1748" i="4"/>
  <c r="A1749" i="4"/>
  <c r="B1749" i="4"/>
  <c r="C1749" i="4"/>
  <c r="A1750" i="4"/>
  <c r="B1750" i="4"/>
  <c r="C1750" i="4"/>
  <c r="A1751" i="4"/>
  <c r="B1751" i="4"/>
  <c r="C1751" i="4"/>
  <c r="A1752" i="4"/>
  <c r="B1752" i="4"/>
  <c r="C1752" i="4"/>
  <c r="A1753" i="4"/>
  <c r="B1753" i="4"/>
  <c r="C1753" i="4"/>
  <c r="A1754" i="4"/>
  <c r="B1754" i="4"/>
  <c r="C1754" i="4"/>
  <c r="A1755" i="4"/>
  <c r="B1755" i="4"/>
  <c r="C1755" i="4"/>
  <c r="A1756" i="4"/>
  <c r="B1756" i="4"/>
  <c r="C1756" i="4"/>
  <c r="A1757" i="4"/>
  <c r="B1757" i="4"/>
  <c r="C1757" i="4"/>
  <c r="A1758" i="4"/>
  <c r="B1758" i="4"/>
  <c r="C1758" i="4"/>
  <c r="A1759" i="4"/>
  <c r="B1759" i="4"/>
  <c r="C1759" i="4"/>
  <c r="A1760" i="4"/>
  <c r="B1760" i="4"/>
  <c r="C1760" i="4"/>
  <c r="A1761" i="4"/>
  <c r="B1761" i="4"/>
  <c r="C1761" i="4"/>
  <c r="A1762" i="4"/>
  <c r="B1762" i="4"/>
  <c r="C1762" i="4"/>
  <c r="A1763" i="4"/>
  <c r="B1763" i="4"/>
  <c r="C1763" i="4"/>
  <c r="A1764" i="4"/>
  <c r="B1764" i="4"/>
  <c r="C1764" i="4"/>
  <c r="A1765" i="4"/>
  <c r="B1765" i="4"/>
  <c r="C1765" i="4"/>
  <c r="A1766" i="4"/>
  <c r="B1766" i="4"/>
  <c r="C1766" i="4"/>
  <c r="A1767" i="4"/>
  <c r="B1767" i="4"/>
  <c r="C1767" i="4"/>
  <c r="A1768" i="4"/>
  <c r="B1768" i="4"/>
  <c r="C1768" i="4"/>
  <c r="A1769" i="4"/>
  <c r="B1769" i="4"/>
  <c r="C1769" i="4"/>
  <c r="A1770" i="4"/>
  <c r="B1770" i="4"/>
  <c r="C1770" i="4"/>
  <c r="A1771" i="4"/>
  <c r="B1771" i="4"/>
  <c r="C1771" i="4"/>
  <c r="A1772" i="4"/>
  <c r="B1772" i="4"/>
  <c r="C1772" i="4"/>
  <c r="A1773" i="4"/>
  <c r="B1773" i="4"/>
  <c r="C1773" i="4"/>
  <c r="A1774" i="4"/>
  <c r="B1774" i="4"/>
  <c r="C1774" i="4"/>
  <c r="A1775" i="4"/>
  <c r="B1775" i="4"/>
  <c r="C1775" i="4"/>
  <c r="A1776" i="4"/>
  <c r="B1776" i="4"/>
  <c r="C1776" i="4"/>
  <c r="A1777" i="4"/>
  <c r="B1777" i="4"/>
  <c r="C1777" i="4"/>
  <c r="A1778" i="4"/>
  <c r="B1778" i="4"/>
  <c r="C1778" i="4"/>
  <c r="A1779" i="4"/>
  <c r="B1779" i="4"/>
  <c r="C1779" i="4"/>
  <c r="A1780" i="4"/>
  <c r="B1780" i="4"/>
  <c r="C1780" i="4"/>
  <c r="A1781" i="4"/>
  <c r="B1781" i="4"/>
  <c r="C1781" i="4"/>
  <c r="A1782" i="4"/>
  <c r="B1782" i="4"/>
  <c r="C1782" i="4"/>
  <c r="A1783" i="4"/>
  <c r="B1783" i="4"/>
  <c r="C1783" i="4"/>
  <c r="A1784" i="4"/>
  <c r="B1784" i="4"/>
  <c r="C1784" i="4"/>
  <c r="A1785" i="4"/>
  <c r="B1785" i="4"/>
  <c r="C1785" i="4"/>
  <c r="A1786" i="4"/>
  <c r="B1786" i="4"/>
  <c r="C1786" i="4"/>
  <c r="A1787" i="4"/>
  <c r="B1787" i="4"/>
  <c r="C1787" i="4"/>
  <c r="A1788" i="4"/>
  <c r="B1788" i="4"/>
  <c r="C1788" i="4"/>
  <c r="A1789" i="4"/>
  <c r="B1789" i="4"/>
  <c r="C1789" i="4"/>
  <c r="A1790" i="4"/>
  <c r="B1790" i="4"/>
  <c r="C1790" i="4"/>
  <c r="A1791" i="4"/>
  <c r="B1791" i="4"/>
  <c r="C1791" i="4"/>
  <c r="A1792" i="4"/>
  <c r="B1792" i="4"/>
  <c r="C1792" i="4"/>
  <c r="A1793" i="4"/>
  <c r="B1793" i="4"/>
  <c r="C1793" i="4"/>
  <c r="A1794" i="4"/>
  <c r="B1794" i="4"/>
  <c r="C1794" i="4"/>
  <c r="A1795" i="4"/>
  <c r="B1795" i="4"/>
  <c r="C1795" i="4"/>
  <c r="A1796" i="4"/>
  <c r="B1796" i="4"/>
  <c r="C1796" i="4"/>
  <c r="A1797" i="4"/>
  <c r="B1797" i="4"/>
  <c r="C1797" i="4"/>
  <c r="A1798" i="4"/>
  <c r="B1798" i="4"/>
  <c r="C1798" i="4"/>
  <c r="A202" i="4"/>
  <c r="B202" i="4"/>
  <c r="C202" i="4"/>
  <c r="A203" i="4"/>
  <c r="B203" i="4"/>
  <c r="C203" i="4"/>
  <c r="A204" i="4"/>
  <c r="B204" i="4"/>
  <c r="C204" i="4"/>
  <c r="A205" i="4"/>
  <c r="B205" i="4"/>
  <c r="C205" i="4"/>
  <c r="A206" i="4"/>
  <c r="B206" i="4"/>
  <c r="C206" i="4"/>
  <c r="A207" i="4"/>
  <c r="B207" i="4"/>
  <c r="C207" i="4"/>
  <c r="F37" i="24"/>
  <c r="C37" i="24"/>
  <c r="F36" i="24"/>
  <c r="C36" i="24"/>
  <c r="F35" i="24"/>
  <c r="C35" i="24"/>
  <c r="F32" i="24"/>
  <c r="C32" i="24"/>
  <c r="F31" i="24"/>
  <c r="C31" i="24"/>
  <c r="F30" i="24"/>
  <c r="C30" i="24"/>
  <c r="A222" i="4"/>
  <c r="B222" i="4"/>
  <c r="C222" i="4"/>
  <c r="A223" i="4"/>
  <c r="B223" i="4"/>
  <c r="C223" i="4"/>
  <c r="A224" i="4"/>
  <c r="B224" i="4"/>
  <c r="C224" i="4"/>
  <c r="A225" i="4"/>
  <c r="B225" i="4"/>
  <c r="C225" i="4"/>
  <c r="A226" i="4"/>
  <c r="B226" i="4"/>
  <c r="C226" i="4"/>
  <c r="A227" i="4"/>
  <c r="B227" i="4"/>
  <c r="C227" i="4"/>
  <c r="C221" i="4"/>
  <c r="B221" i="4"/>
  <c r="A221" i="4"/>
  <c r="F78" i="24"/>
  <c r="C78" i="24"/>
  <c r="F74" i="24"/>
  <c r="C74" i="24"/>
  <c r="F75" i="24"/>
  <c r="C75" i="24"/>
  <c r="F76" i="24"/>
  <c r="C76" i="24"/>
  <c r="F79" i="24"/>
  <c r="C79" i="24"/>
  <c r="F77" i="24"/>
  <c r="C77" i="24"/>
  <c r="F73" i="24"/>
  <c r="C73" i="24"/>
  <c r="A212" i="4"/>
  <c r="B212" i="4"/>
  <c r="C212" i="4"/>
  <c r="F53" i="24"/>
  <c r="C53" i="24"/>
  <c r="A1979" i="4" l="1"/>
  <c r="B1979" i="4"/>
  <c r="C1979" i="4"/>
  <c r="A1980" i="4"/>
  <c r="B1980" i="4"/>
  <c r="C1980" i="4"/>
  <c r="A1981" i="4"/>
  <c r="B1981" i="4"/>
  <c r="C1981" i="4"/>
  <c r="A1982" i="4"/>
  <c r="B1982" i="4"/>
  <c r="C1982" i="4"/>
  <c r="A1983" i="4"/>
  <c r="B1983" i="4"/>
  <c r="C1983" i="4"/>
  <c r="A1984" i="4"/>
  <c r="B1984" i="4"/>
  <c r="C1984" i="4"/>
  <c r="A629" i="4" l="1"/>
  <c r="B629" i="4"/>
  <c r="C629" i="4"/>
  <c r="A630" i="4"/>
  <c r="B630" i="4"/>
  <c r="C630" i="4"/>
  <c r="A1556" i="4" l="1"/>
  <c r="B1556" i="4"/>
  <c r="C1556" i="4"/>
  <c r="A1557" i="4"/>
  <c r="B1557" i="4"/>
  <c r="C1557" i="4"/>
  <c r="A1558" i="4"/>
  <c r="B1558" i="4"/>
  <c r="C1558" i="4"/>
  <c r="A325" i="4"/>
  <c r="B325" i="4"/>
  <c r="C325" i="4"/>
  <c r="A228" i="4" l="1"/>
  <c r="B228" i="4"/>
  <c r="C228" i="4"/>
  <c r="F8" i="27"/>
  <c r="C8" i="27"/>
  <c r="A156" i="4"/>
  <c r="B156" i="4"/>
  <c r="C156" i="4"/>
  <c r="A157" i="4"/>
  <c r="B157" i="4"/>
  <c r="C157" i="4"/>
  <c r="A147" i="4"/>
  <c r="B147" i="4"/>
  <c r="C147" i="4"/>
  <c r="A148" i="4"/>
  <c r="B148" i="4"/>
  <c r="C148" i="4"/>
  <c r="A149" i="4"/>
  <c r="B149" i="4"/>
  <c r="C149" i="4"/>
  <c r="A150" i="4"/>
  <c r="B150" i="4"/>
  <c r="C150" i="4"/>
  <c r="A151" i="4"/>
  <c r="B151" i="4"/>
  <c r="C151" i="4"/>
  <c r="A152" i="4"/>
  <c r="B152" i="4"/>
  <c r="C152" i="4"/>
  <c r="A153" i="4"/>
  <c r="B153" i="4"/>
  <c r="C153" i="4"/>
  <c r="A154" i="4"/>
  <c r="B154" i="4"/>
  <c r="C154" i="4"/>
  <c r="A155" i="4"/>
  <c r="B155" i="4"/>
  <c r="C155" i="4"/>
  <c r="C146" i="4" l="1"/>
  <c r="B146" i="4"/>
  <c r="A146" i="4"/>
  <c r="F226" i="3"/>
  <c r="C226" i="3"/>
  <c r="F225" i="3"/>
  <c r="C225" i="3"/>
  <c r="F224" i="3"/>
  <c r="C224" i="3"/>
  <c r="F223" i="3"/>
  <c r="C223" i="3"/>
  <c r="F222" i="3"/>
  <c r="C222" i="3"/>
  <c r="F221" i="3"/>
  <c r="C221" i="3"/>
  <c r="F211" i="3"/>
  <c r="C211" i="3"/>
  <c r="F210" i="3"/>
  <c r="C210" i="3"/>
  <c r="F209" i="3"/>
  <c r="C209" i="3"/>
  <c r="F208" i="3"/>
  <c r="C208" i="3"/>
  <c r="F207" i="3"/>
  <c r="C207" i="3"/>
  <c r="F206" i="3"/>
  <c r="C206" i="3"/>
  <c r="F58" i="27" l="1"/>
  <c r="F46" i="27"/>
  <c r="F45" i="27"/>
  <c r="F42" i="27"/>
  <c r="F41" i="27"/>
  <c r="F40" i="27"/>
  <c r="F35" i="27"/>
  <c r="F36" i="27"/>
  <c r="F37" i="27"/>
  <c r="F34" i="27"/>
  <c r="F31" i="27"/>
  <c r="F30" i="27"/>
  <c r="F27" i="27"/>
  <c r="F22" i="27"/>
  <c r="F23" i="27"/>
  <c r="F24" i="27"/>
  <c r="F21" i="27"/>
  <c r="F18" i="27"/>
  <c r="F15" i="27"/>
  <c r="C289" i="4" l="1"/>
  <c r="C290" i="4"/>
  <c r="C291" i="4"/>
  <c r="C286" i="4"/>
  <c r="C287" i="4"/>
  <c r="C288" i="4"/>
  <c r="B289" i="4"/>
  <c r="B290" i="4"/>
  <c r="B291" i="4"/>
  <c r="B286" i="4"/>
  <c r="B287" i="4"/>
  <c r="B288" i="4"/>
  <c r="A289" i="4"/>
  <c r="A290" i="4"/>
  <c r="A291" i="4"/>
  <c r="A286" i="4"/>
  <c r="A287" i="4"/>
  <c r="A288" i="4"/>
  <c r="C9" i="42"/>
  <c r="C8" i="42"/>
  <c r="C7" i="42"/>
  <c r="C19" i="42"/>
  <c r="C18" i="42"/>
  <c r="C17" i="42"/>
  <c r="C328" i="4" l="1"/>
  <c r="C329" i="4"/>
  <c r="C330" i="4"/>
  <c r="C331" i="4"/>
  <c r="C332" i="4"/>
  <c r="C333" i="4"/>
  <c r="C334" i="4"/>
  <c r="C327" i="4"/>
  <c r="B328" i="4"/>
  <c r="B329" i="4"/>
  <c r="B330" i="4"/>
  <c r="B331" i="4"/>
  <c r="B332" i="4"/>
  <c r="B333" i="4"/>
  <c r="B334" i="4"/>
  <c r="B327" i="4"/>
  <c r="A328" i="4"/>
  <c r="A329" i="4"/>
  <c r="A330" i="4"/>
  <c r="A331" i="4"/>
  <c r="A332" i="4"/>
  <c r="A333" i="4"/>
  <c r="A334" i="4"/>
  <c r="A327" i="4"/>
  <c r="I239" i="28"/>
  <c r="C275" i="4"/>
  <c r="C276" i="4"/>
  <c r="C274" i="4"/>
  <c r="B275" i="4"/>
  <c r="B276" i="4"/>
  <c r="B274" i="4"/>
  <c r="A275" i="4"/>
  <c r="A276" i="4"/>
  <c r="A274" i="4"/>
  <c r="C34" i="28"/>
  <c r="C33" i="28"/>
  <c r="C32" i="28"/>
  <c r="C145" i="4"/>
  <c r="B145" i="4"/>
  <c r="A145" i="4"/>
  <c r="F237" i="3"/>
  <c r="C237" i="3"/>
  <c r="C2156" i="4"/>
  <c r="C2157" i="4"/>
  <c r="C2158" i="4"/>
  <c r="C2159" i="4"/>
  <c r="C2160" i="4"/>
  <c r="C2161" i="4"/>
  <c r="B2156" i="4"/>
  <c r="B2157" i="4"/>
  <c r="B2158" i="4"/>
  <c r="B2159" i="4"/>
  <c r="B2160" i="4"/>
  <c r="B2161" i="4"/>
  <c r="A2156" i="4"/>
  <c r="A2157" i="4"/>
  <c r="A2158" i="4"/>
  <c r="A2159" i="4"/>
  <c r="A2160" i="4"/>
  <c r="A2161" i="4"/>
  <c r="C1800" i="4" l="1"/>
  <c r="C1801" i="4"/>
  <c r="C1802" i="4"/>
  <c r="C1803" i="4"/>
  <c r="C1804" i="4"/>
  <c r="C1805" i="4"/>
  <c r="C1799" i="4"/>
  <c r="B1800" i="4"/>
  <c r="B1801" i="4"/>
  <c r="B1802" i="4"/>
  <c r="B1803" i="4"/>
  <c r="B1804" i="4"/>
  <c r="B1805" i="4"/>
  <c r="B1799" i="4"/>
  <c r="A1800" i="4"/>
  <c r="A1801" i="4"/>
  <c r="A1802" i="4"/>
  <c r="A1803" i="4"/>
  <c r="A1804" i="4"/>
  <c r="A1805" i="4"/>
  <c r="A1799" i="4"/>
  <c r="C296" i="4" l="1"/>
  <c r="B296" i="4"/>
  <c r="A296" i="4"/>
  <c r="C298" i="4" l="1"/>
  <c r="C297" i="4"/>
  <c r="A298" i="4"/>
  <c r="B298" i="4"/>
  <c r="B297" i="4"/>
  <c r="A297" i="4"/>
  <c r="N192" i="4" l="1"/>
  <c r="N193" i="4"/>
  <c r="N194" i="4"/>
  <c r="N195" i="4"/>
  <c r="N199" i="4"/>
  <c r="N1979" i="4"/>
  <c r="N1980" i="4"/>
  <c r="N838" i="4"/>
  <c r="N1997" i="4"/>
  <c r="N1998" i="4"/>
  <c r="N1999" i="4"/>
  <c r="C126" i="4" l="1"/>
  <c r="B126" i="4"/>
  <c r="A126" i="4"/>
  <c r="N128" i="4" l="1"/>
  <c r="F202" i="3"/>
  <c r="C202" i="3"/>
  <c r="C2123" i="4"/>
  <c r="B2123" i="4"/>
  <c r="A2123" i="4"/>
  <c r="N2123" i="4" l="1"/>
  <c r="C1824" i="4"/>
  <c r="C1825" i="4"/>
  <c r="C1826" i="4"/>
  <c r="C1823" i="4"/>
  <c r="B1824" i="4"/>
  <c r="B1825" i="4"/>
  <c r="B1826" i="4"/>
  <c r="B1823" i="4"/>
  <c r="A1824" i="4"/>
  <c r="A1825" i="4"/>
  <c r="A1826" i="4"/>
  <c r="A1823" i="4"/>
  <c r="N1825" i="4" l="1"/>
  <c r="N1824" i="4"/>
  <c r="N1823" i="4"/>
  <c r="N1826" i="4"/>
  <c r="A238" i="4"/>
  <c r="B238" i="4"/>
  <c r="C238" i="4"/>
  <c r="A239" i="4"/>
  <c r="B239" i="4"/>
  <c r="C239" i="4"/>
  <c r="C31" i="27"/>
  <c r="C30" i="27"/>
  <c r="A1938" i="4" l="1"/>
  <c r="B1938" i="4"/>
  <c r="C1938" i="4"/>
  <c r="A1939" i="4"/>
  <c r="B1939" i="4"/>
  <c r="C1939" i="4"/>
  <c r="A1940" i="4"/>
  <c r="B1940" i="4"/>
  <c r="C1940" i="4"/>
  <c r="A1941" i="4"/>
  <c r="B1941" i="4"/>
  <c r="C1941" i="4"/>
  <c r="B1891" i="4"/>
  <c r="C1891" i="4"/>
  <c r="A1891" i="4"/>
  <c r="N1941" i="4" l="1"/>
  <c r="N1940" i="4"/>
  <c r="N1939" i="4"/>
  <c r="N1938" i="4"/>
  <c r="N1891" i="4"/>
  <c r="A5" i="4"/>
  <c r="B5" i="4"/>
  <c r="C5" i="4"/>
  <c r="A6" i="4"/>
  <c r="B6" i="4"/>
  <c r="C6" i="4"/>
  <c r="A7" i="4"/>
  <c r="B7" i="4"/>
  <c r="C7" i="4"/>
  <c r="A8" i="4"/>
  <c r="B8" i="4"/>
  <c r="C8" i="4"/>
  <c r="A9" i="4"/>
  <c r="B9" i="4"/>
  <c r="C9" i="4"/>
  <c r="A10" i="4"/>
  <c r="B10" i="4"/>
  <c r="C10" i="4"/>
  <c r="A11" i="4"/>
  <c r="B11" i="4"/>
  <c r="C11" i="4"/>
  <c r="F14" i="3"/>
  <c r="C14" i="3"/>
  <c r="F13" i="3"/>
  <c r="C13" i="3"/>
  <c r="F12" i="3"/>
  <c r="C12" i="3"/>
  <c r="F11" i="3"/>
  <c r="C11" i="3"/>
  <c r="F10" i="3"/>
  <c r="C10" i="3"/>
  <c r="F9" i="3"/>
  <c r="C9" i="3"/>
  <c r="F8" i="3"/>
  <c r="C8" i="3"/>
  <c r="N11" i="4" l="1"/>
  <c r="N10" i="4"/>
  <c r="N9" i="4"/>
  <c r="N8" i="4"/>
  <c r="N7" i="4"/>
  <c r="N6" i="4"/>
  <c r="N5" i="4"/>
  <c r="A40" i="4"/>
  <c r="B40" i="4"/>
  <c r="C40" i="4"/>
  <c r="A41" i="4"/>
  <c r="B41" i="4"/>
  <c r="C41" i="4"/>
  <c r="A42" i="4"/>
  <c r="B42" i="4"/>
  <c r="C42" i="4"/>
  <c r="A43" i="4"/>
  <c r="B43" i="4"/>
  <c r="C43" i="4"/>
  <c r="F49" i="3"/>
  <c r="C49" i="3"/>
  <c r="F48" i="3"/>
  <c r="C48" i="3"/>
  <c r="F47" i="3"/>
  <c r="C47" i="3"/>
  <c r="F46" i="3"/>
  <c r="C46" i="3"/>
  <c r="A210" i="4"/>
  <c r="B210" i="4"/>
  <c r="C210" i="4"/>
  <c r="F47" i="24"/>
  <c r="C47" i="24"/>
  <c r="C209" i="4" l="1"/>
  <c r="B209" i="4"/>
  <c r="A209" i="4"/>
  <c r="F44" i="24"/>
  <c r="C44" i="24"/>
  <c r="C284" i="4" l="1"/>
  <c r="C285" i="4"/>
  <c r="C283" i="4"/>
  <c r="B284" i="4"/>
  <c r="B285" i="4"/>
  <c r="B283" i="4"/>
  <c r="A284" i="4"/>
  <c r="A285" i="4"/>
  <c r="A283" i="4"/>
  <c r="N284" i="4" l="1"/>
  <c r="N283" i="4"/>
  <c r="N285" i="4"/>
  <c r="C12" i="42"/>
  <c r="C13" i="42"/>
  <c r="C14" i="42"/>
  <c r="C293" i="4" l="1"/>
  <c r="B293" i="4"/>
  <c r="A293" i="4"/>
  <c r="N293" i="4" l="1"/>
  <c r="C11" i="41"/>
  <c r="C12" i="4"/>
  <c r="C13" i="4"/>
  <c r="C14" i="4"/>
  <c r="C15" i="4"/>
  <c r="C32" i="4"/>
  <c r="C33" i="4"/>
  <c r="C34" i="4"/>
  <c r="C35" i="4"/>
  <c r="B12" i="4"/>
  <c r="B13" i="4"/>
  <c r="B14" i="4"/>
  <c r="B15" i="4"/>
  <c r="B32" i="4"/>
  <c r="B33" i="4"/>
  <c r="B34" i="4"/>
  <c r="B35" i="4"/>
  <c r="A12" i="4"/>
  <c r="A13" i="4"/>
  <c r="A14" i="4"/>
  <c r="A15" i="4"/>
  <c r="A32" i="4"/>
  <c r="A33" i="4"/>
  <c r="A34" i="4"/>
  <c r="A35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7" i="4"/>
  <c r="C1828" i="4"/>
  <c r="C1829" i="4"/>
  <c r="C1830" i="4"/>
  <c r="C1831" i="4"/>
  <c r="C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7" i="4"/>
  <c r="B1828" i="4"/>
  <c r="B1829" i="4"/>
  <c r="B1830" i="4"/>
  <c r="B1831" i="4"/>
  <c r="B1806" i="4"/>
  <c r="A1814" i="4"/>
  <c r="A1815" i="4"/>
  <c r="A1816" i="4"/>
  <c r="A1817" i="4"/>
  <c r="A1818" i="4"/>
  <c r="A1819" i="4"/>
  <c r="A1820" i="4"/>
  <c r="A1821" i="4"/>
  <c r="A1822" i="4"/>
  <c r="A1827" i="4"/>
  <c r="A1828" i="4"/>
  <c r="A1829" i="4"/>
  <c r="A1830" i="4"/>
  <c r="A1831" i="4"/>
  <c r="A1813" i="4"/>
  <c r="A1812" i="4"/>
  <c r="A1811" i="4"/>
  <c r="A1810" i="4"/>
  <c r="A1809" i="4"/>
  <c r="A1808" i="4"/>
  <c r="A1807" i="4"/>
  <c r="A1806" i="4"/>
  <c r="N1806" i="4" l="1"/>
  <c r="N1820" i="4"/>
  <c r="N1812" i="4"/>
  <c r="N15" i="4"/>
  <c r="N1831" i="4"/>
  <c r="N1827" i="4"/>
  <c r="N1819" i="4"/>
  <c r="N1815" i="4"/>
  <c r="N1811" i="4"/>
  <c r="N1807" i="4"/>
  <c r="N34" i="4"/>
  <c r="N14" i="4"/>
  <c r="N1828" i="4"/>
  <c r="N1816" i="4"/>
  <c r="N1808" i="4"/>
  <c r="N35" i="4"/>
  <c r="N1830" i="4"/>
  <c r="N1822" i="4"/>
  <c r="N1818" i="4"/>
  <c r="N1814" i="4"/>
  <c r="N1810" i="4"/>
  <c r="N33" i="4"/>
  <c r="N13" i="4"/>
  <c r="N1829" i="4"/>
  <c r="N1821" i="4"/>
  <c r="N1817" i="4"/>
  <c r="N1813" i="4"/>
  <c r="N1809" i="4"/>
  <c r="N32" i="4"/>
  <c r="N12" i="4"/>
  <c r="A164" i="4"/>
  <c r="B164" i="4"/>
  <c r="C164" i="4"/>
  <c r="A165" i="4"/>
  <c r="B165" i="4"/>
  <c r="C165" i="4"/>
  <c r="A166" i="4"/>
  <c r="B166" i="4"/>
  <c r="C166" i="4"/>
  <c r="A167" i="4"/>
  <c r="B167" i="4"/>
  <c r="C167" i="4"/>
  <c r="A168" i="4"/>
  <c r="B168" i="4"/>
  <c r="C168" i="4"/>
  <c r="A169" i="4"/>
  <c r="B169" i="4"/>
  <c r="C169" i="4"/>
  <c r="C240" i="3"/>
  <c r="C241" i="3"/>
  <c r="C242" i="3"/>
  <c r="C243" i="3"/>
  <c r="C244" i="3"/>
  <c r="C254" i="3"/>
  <c r="C255" i="3"/>
  <c r="C256" i="3"/>
  <c r="C257" i="3"/>
  <c r="C258" i="3"/>
  <c r="F259" i="3"/>
  <c r="C259" i="3"/>
  <c r="F258" i="3"/>
  <c r="F257" i="3"/>
  <c r="F256" i="3"/>
  <c r="F255" i="3"/>
  <c r="F254" i="3"/>
  <c r="N171" i="4" l="1"/>
  <c r="N167" i="4"/>
  <c r="N170" i="4"/>
  <c r="N166" i="4"/>
  <c r="N168" i="4"/>
  <c r="N169" i="4"/>
  <c r="B142" i="4"/>
  <c r="B143" i="4"/>
  <c r="B144" i="4"/>
  <c r="B141" i="4"/>
  <c r="N146" i="4" l="1"/>
  <c r="N143" i="4"/>
  <c r="N145" i="4"/>
  <c r="N144" i="4"/>
  <c r="C102" i="3"/>
  <c r="C103" i="3"/>
  <c r="C104" i="3"/>
  <c r="C101" i="3"/>
  <c r="A69" i="4" l="1"/>
  <c r="B69" i="4"/>
  <c r="C69" i="4"/>
  <c r="A70" i="4"/>
  <c r="B70" i="4"/>
  <c r="C70" i="4"/>
  <c r="A71" i="4"/>
  <c r="B71" i="4"/>
  <c r="C71" i="4"/>
  <c r="A72" i="4"/>
  <c r="B72" i="4"/>
  <c r="C72" i="4"/>
  <c r="F104" i="3" l="1"/>
  <c r="F103" i="3"/>
  <c r="F102" i="3"/>
  <c r="F101" i="3"/>
  <c r="A55" i="4"/>
  <c r="B55" i="4"/>
  <c r="C55" i="4"/>
  <c r="A56" i="4"/>
  <c r="B56" i="4"/>
  <c r="C56" i="4"/>
  <c r="A57" i="4"/>
  <c r="B57" i="4"/>
  <c r="C57" i="4"/>
  <c r="A58" i="4"/>
  <c r="B58" i="4"/>
  <c r="C58" i="4"/>
  <c r="B1832" i="4" l="1"/>
  <c r="C1832" i="4"/>
  <c r="B1833" i="4"/>
  <c r="C1833" i="4"/>
  <c r="B1834" i="4"/>
  <c r="C1834" i="4"/>
  <c r="B1835" i="4"/>
  <c r="C1835" i="4"/>
  <c r="A22" i="4"/>
  <c r="A1835" i="4"/>
  <c r="A1834" i="4"/>
  <c r="A1833" i="4"/>
  <c r="A1832" i="4"/>
  <c r="B22" i="4"/>
  <c r="C22" i="4"/>
  <c r="A23" i="4"/>
  <c r="B23" i="4"/>
  <c r="C23" i="4"/>
  <c r="A24" i="4"/>
  <c r="B24" i="4"/>
  <c r="C24" i="4"/>
  <c r="A25" i="4"/>
  <c r="B25" i="4"/>
  <c r="C25" i="4"/>
  <c r="N24" i="4" l="1"/>
  <c r="N1834" i="4"/>
  <c r="N25" i="4"/>
  <c r="N1835" i="4"/>
  <c r="N23" i="4"/>
  <c r="N1833" i="4"/>
  <c r="N22" i="4"/>
  <c r="N1832" i="4"/>
  <c r="F43" i="3"/>
  <c r="C43" i="3"/>
  <c r="F42" i="3"/>
  <c r="C42" i="3"/>
  <c r="F41" i="3"/>
  <c r="C41" i="3"/>
  <c r="F40" i="3"/>
  <c r="C40" i="3"/>
  <c r="C2054" i="4" l="1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053" i="4"/>
  <c r="A2113" i="4"/>
  <c r="B2113" i="4"/>
  <c r="A2114" i="4"/>
  <c r="B2114" i="4"/>
  <c r="A2115" i="4"/>
  <c r="B2115" i="4"/>
  <c r="A2116" i="4"/>
  <c r="B2116" i="4"/>
  <c r="A2117" i="4"/>
  <c r="B2117" i="4"/>
  <c r="A2118" i="4"/>
  <c r="B2118" i="4"/>
  <c r="A2119" i="4"/>
  <c r="B2119" i="4"/>
  <c r="A2120" i="4"/>
  <c r="B2120" i="4"/>
  <c r="A2121" i="4"/>
  <c r="B2121" i="4"/>
  <c r="A2122" i="4"/>
  <c r="B2122" i="4"/>
  <c r="A2104" i="4"/>
  <c r="B2104" i="4"/>
  <c r="A2105" i="4"/>
  <c r="B2105" i="4"/>
  <c r="A2106" i="4"/>
  <c r="B2106" i="4"/>
  <c r="A2107" i="4"/>
  <c r="B2107" i="4"/>
  <c r="A2108" i="4"/>
  <c r="B2108" i="4"/>
  <c r="A2109" i="4"/>
  <c r="B2109" i="4"/>
  <c r="A2110" i="4"/>
  <c r="B2110" i="4"/>
  <c r="A2111" i="4"/>
  <c r="B2111" i="4"/>
  <c r="A2112" i="4"/>
  <c r="B2112" i="4"/>
  <c r="A2093" i="4"/>
  <c r="B2093" i="4"/>
  <c r="A2094" i="4"/>
  <c r="B2094" i="4"/>
  <c r="A2095" i="4"/>
  <c r="B2095" i="4"/>
  <c r="A2096" i="4"/>
  <c r="B2096" i="4"/>
  <c r="A2097" i="4"/>
  <c r="B2097" i="4"/>
  <c r="A2098" i="4"/>
  <c r="B2098" i="4"/>
  <c r="A2099" i="4"/>
  <c r="B2099" i="4"/>
  <c r="A2100" i="4"/>
  <c r="B2100" i="4"/>
  <c r="A2101" i="4"/>
  <c r="B2101" i="4"/>
  <c r="A2102" i="4"/>
  <c r="B2102" i="4"/>
  <c r="A2103" i="4"/>
  <c r="B2103" i="4"/>
  <c r="A2083" i="4"/>
  <c r="B2083" i="4"/>
  <c r="A2084" i="4"/>
  <c r="B2084" i="4"/>
  <c r="A2085" i="4"/>
  <c r="B2085" i="4"/>
  <c r="A2086" i="4"/>
  <c r="B2086" i="4"/>
  <c r="A2087" i="4"/>
  <c r="B2087" i="4"/>
  <c r="A2088" i="4"/>
  <c r="B2088" i="4"/>
  <c r="A2089" i="4"/>
  <c r="B2089" i="4"/>
  <c r="A2090" i="4"/>
  <c r="B2090" i="4"/>
  <c r="A2091" i="4"/>
  <c r="B2091" i="4"/>
  <c r="A2092" i="4"/>
  <c r="B2092" i="4"/>
  <c r="A2074" i="4"/>
  <c r="B2074" i="4"/>
  <c r="A2075" i="4"/>
  <c r="B2075" i="4"/>
  <c r="A2076" i="4"/>
  <c r="B2076" i="4"/>
  <c r="A2077" i="4"/>
  <c r="B2077" i="4"/>
  <c r="A2078" i="4"/>
  <c r="B2078" i="4"/>
  <c r="A2079" i="4"/>
  <c r="B2079" i="4"/>
  <c r="A2080" i="4"/>
  <c r="B2080" i="4"/>
  <c r="A2081" i="4"/>
  <c r="B2081" i="4"/>
  <c r="A2082" i="4"/>
  <c r="B2082" i="4"/>
  <c r="A2073" i="4"/>
  <c r="B2073" i="4"/>
  <c r="A2054" i="4"/>
  <c r="B2054" i="4"/>
  <c r="A2055" i="4"/>
  <c r="B2055" i="4"/>
  <c r="A2056" i="4"/>
  <c r="B2056" i="4"/>
  <c r="A2057" i="4"/>
  <c r="B2057" i="4"/>
  <c r="A2058" i="4"/>
  <c r="B2058" i="4"/>
  <c r="A2059" i="4"/>
  <c r="B2059" i="4"/>
  <c r="A2060" i="4"/>
  <c r="B2060" i="4"/>
  <c r="A2061" i="4"/>
  <c r="B2061" i="4"/>
  <c r="A2062" i="4"/>
  <c r="B2062" i="4"/>
  <c r="A2063" i="4"/>
  <c r="B2063" i="4"/>
  <c r="A2064" i="4"/>
  <c r="B2064" i="4"/>
  <c r="A2065" i="4"/>
  <c r="B2065" i="4"/>
  <c r="A2066" i="4"/>
  <c r="B2066" i="4"/>
  <c r="A2067" i="4"/>
  <c r="B2067" i="4"/>
  <c r="A2068" i="4"/>
  <c r="B2068" i="4"/>
  <c r="A2069" i="4"/>
  <c r="B2069" i="4"/>
  <c r="A2070" i="4"/>
  <c r="B2070" i="4"/>
  <c r="A2071" i="4"/>
  <c r="B2071" i="4"/>
  <c r="A2072" i="4"/>
  <c r="B2072" i="4"/>
  <c r="B2053" i="4"/>
  <c r="A2053" i="4"/>
  <c r="C303" i="4"/>
  <c r="C304" i="4"/>
  <c r="C305" i="4"/>
  <c r="C306" i="4"/>
  <c r="C307" i="4"/>
  <c r="C308" i="4"/>
  <c r="C309" i="4"/>
  <c r="C310" i="4"/>
  <c r="C311" i="4"/>
  <c r="C312" i="4"/>
  <c r="C318" i="4"/>
  <c r="C319" i="4"/>
  <c r="C320" i="4"/>
  <c r="C321" i="4"/>
  <c r="C322" i="4"/>
  <c r="C323" i="4"/>
  <c r="C324" i="4"/>
  <c r="C326" i="4"/>
  <c r="C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6" i="4"/>
  <c r="B326" i="4"/>
  <c r="B302" i="4"/>
  <c r="A302" i="4"/>
  <c r="N2068" i="4" l="1"/>
  <c r="N2062" i="4"/>
  <c r="N2056" i="4"/>
  <c r="N2078" i="4"/>
  <c r="N2074" i="4"/>
  <c r="N2087" i="4"/>
  <c r="N2083" i="4"/>
  <c r="N2100" i="4"/>
  <c r="N2096" i="4"/>
  <c r="N2112" i="4"/>
  <c r="N2110" i="4"/>
  <c r="N2106" i="4"/>
  <c r="N2121" i="4"/>
  <c r="N2117" i="4"/>
  <c r="N2113" i="4"/>
  <c r="N2072" i="4"/>
  <c r="N2066" i="4"/>
  <c r="N2060" i="4"/>
  <c r="N2054" i="4"/>
  <c r="N2080" i="4"/>
  <c r="N2076" i="4"/>
  <c r="N2091" i="4"/>
  <c r="N2085" i="4"/>
  <c r="N2102" i="4"/>
  <c r="N2098" i="4"/>
  <c r="N2094" i="4"/>
  <c r="N2108" i="4"/>
  <c r="N2104" i="4"/>
  <c r="N2119" i="4"/>
  <c r="N2115" i="4"/>
  <c r="N2071" i="4"/>
  <c r="N2069" i="4"/>
  <c r="N2067" i="4"/>
  <c r="N2065" i="4"/>
  <c r="N2063" i="4"/>
  <c r="N2061" i="4"/>
  <c r="N2059" i="4"/>
  <c r="N2057" i="4"/>
  <c r="N2055" i="4"/>
  <c r="N2073" i="4"/>
  <c r="N2081" i="4"/>
  <c r="N2079" i="4"/>
  <c r="N2077" i="4"/>
  <c r="N2075" i="4"/>
  <c r="N2092" i="4"/>
  <c r="N2090" i="4"/>
  <c r="N2088" i="4"/>
  <c r="N2086" i="4"/>
  <c r="N2084" i="4"/>
  <c r="N2103" i="4"/>
  <c r="N2101" i="4"/>
  <c r="N2099" i="4"/>
  <c r="N2097" i="4"/>
  <c r="N2095" i="4"/>
  <c r="N2093" i="4"/>
  <c r="N2111" i="4"/>
  <c r="N2109" i="4"/>
  <c r="N2107" i="4"/>
  <c r="N2105" i="4"/>
  <c r="N2122" i="4"/>
  <c r="N2120" i="4"/>
  <c r="N2118" i="4"/>
  <c r="N2116" i="4"/>
  <c r="N2114" i="4"/>
  <c r="N2070" i="4"/>
  <c r="N2064" i="4"/>
  <c r="N2058" i="4"/>
  <c r="N2082" i="4"/>
  <c r="N2089" i="4"/>
  <c r="N2053" i="4"/>
  <c r="N326" i="4"/>
  <c r="N319" i="4"/>
  <c r="N310" i="4"/>
  <c r="N304" i="4"/>
  <c r="N323" i="4"/>
  <c r="N321" i="4"/>
  <c r="N312" i="4"/>
  <c r="N308" i="4"/>
  <c r="N306" i="4"/>
  <c r="N324" i="4"/>
  <c r="N322" i="4"/>
  <c r="N320" i="4"/>
  <c r="N318" i="4"/>
  <c r="N311" i="4"/>
  <c r="N309" i="4"/>
  <c r="N307" i="4"/>
  <c r="N305" i="4"/>
  <c r="N303" i="4"/>
  <c r="N302" i="4"/>
  <c r="A336" i="4" l="1"/>
  <c r="B336" i="4"/>
  <c r="C336" i="4"/>
  <c r="A337" i="4"/>
  <c r="B337" i="4"/>
  <c r="C337" i="4"/>
  <c r="A338" i="4"/>
  <c r="B338" i="4"/>
  <c r="C338" i="4"/>
  <c r="A339" i="4"/>
  <c r="B339" i="4"/>
  <c r="C339" i="4"/>
  <c r="A340" i="4"/>
  <c r="B340" i="4"/>
  <c r="C340" i="4"/>
  <c r="A341" i="4"/>
  <c r="B341" i="4"/>
  <c r="C341" i="4"/>
  <c r="A342" i="4"/>
  <c r="B342" i="4"/>
  <c r="C342" i="4"/>
  <c r="A343" i="4"/>
  <c r="B343" i="4"/>
  <c r="C343" i="4"/>
  <c r="A344" i="4"/>
  <c r="B344" i="4"/>
  <c r="C344" i="4"/>
  <c r="A345" i="4"/>
  <c r="B345" i="4"/>
  <c r="C345" i="4"/>
  <c r="A346" i="4"/>
  <c r="B346" i="4"/>
  <c r="C346" i="4"/>
  <c r="A347" i="4"/>
  <c r="B347" i="4"/>
  <c r="C347" i="4"/>
  <c r="A348" i="4"/>
  <c r="B348" i="4"/>
  <c r="C348" i="4"/>
  <c r="A349" i="4"/>
  <c r="B349" i="4"/>
  <c r="C349" i="4"/>
  <c r="A350" i="4"/>
  <c r="B350" i="4"/>
  <c r="C350" i="4"/>
  <c r="A351" i="4"/>
  <c r="B351" i="4"/>
  <c r="C351" i="4"/>
  <c r="A352" i="4"/>
  <c r="B352" i="4"/>
  <c r="C352" i="4"/>
  <c r="A353" i="4"/>
  <c r="B353" i="4"/>
  <c r="C353" i="4"/>
  <c r="A354" i="4"/>
  <c r="B354" i="4"/>
  <c r="C354" i="4"/>
  <c r="A355" i="4"/>
  <c r="B355" i="4"/>
  <c r="C355" i="4"/>
  <c r="A356" i="4"/>
  <c r="B356" i="4"/>
  <c r="C356" i="4"/>
  <c r="A357" i="4"/>
  <c r="B357" i="4"/>
  <c r="C357" i="4"/>
  <c r="A358" i="4"/>
  <c r="B358" i="4"/>
  <c r="C358" i="4"/>
  <c r="A359" i="4"/>
  <c r="B359" i="4"/>
  <c r="C359" i="4"/>
  <c r="A360" i="4"/>
  <c r="B360" i="4"/>
  <c r="C360" i="4"/>
  <c r="A361" i="4"/>
  <c r="B361" i="4"/>
  <c r="C361" i="4"/>
  <c r="A362" i="4"/>
  <c r="B362" i="4"/>
  <c r="C362" i="4"/>
  <c r="A363" i="4"/>
  <c r="B363" i="4"/>
  <c r="C363" i="4"/>
  <c r="A364" i="4"/>
  <c r="B364" i="4"/>
  <c r="C364" i="4"/>
  <c r="A365" i="4"/>
  <c r="B365" i="4"/>
  <c r="C365" i="4"/>
  <c r="A366" i="4"/>
  <c r="B366" i="4"/>
  <c r="C366" i="4"/>
  <c r="A367" i="4"/>
  <c r="B367" i="4"/>
  <c r="C367" i="4"/>
  <c r="A368" i="4"/>
  <c r="B368" i="4"/>
  <c r="C368" i="4"/>
  <c r="A369" i="4"/>
  <c r="B369" i="4"/>
  <c r="C369" i="4"/>
  <c r="A370" i="4"/>
  <c r="B370" i="4"/>
  <c r="C370" i="4"/>
  <c r="A371" i="4"/>
  <c r="B371" i="4"/>
  <c r="C371" i="4"/>
  <c r="A372" i="4"/>
  <c r="B372" i="4"/>
  <c r="C372" i="4"/>
  <c r="A373" i="4"/>
  <c r="B373" i="4"/>
  <c r="C373" i="4"/>
  <c r="A374" i="4"/>
  <c r="B374" i="4"/>
  <c r="C374" i="4"/>
  <c r="A375" i="4"/>
  <c r="B375" i="4"/>
  <c r="C375" i="4"/>
  <c r="A376" i="4"/>
  <c r="B376" i="4"/>
  <c r="C376" i="4"/>
  <c r="A377" i="4"/>
  <c r="B377" i="4"/>
  <c r="C377" i="4"/>
  <c r="A378" i="4"/>
  <c r="B378" i="4"/>
  <c r="C378" i="4"/>
  <c r="A379" i="4"/>
  <c r="B379" i="4"/>
  <c r="C379" i="4"/>
  <c r="A380" i="4"/>
  <c r="B380" i="4"/>
  <c r="C380" i="4"/>
  <c r="A381" i="4"/>
  <c r="B381" i="4"/>
  <c r="C381" i="4"/>
  <c r="A382" i="4"/>
  <c r="B382" i="4"/>
  <c r="C382" i="4"/>
  <c r="A383" i="4"/>
  <c r="B383" i="4"/>
  <c r="C383" i="4"/>
  <c r="A384" i="4"/>
  <c r="B384" i="4"/>
  <c r="C384" i="4"/>
  <c r="A385" i="4"/>
  <c r="B385" i="4"/>
  <c r="C385" i="4"/>
  <c r="A386" i="4"/>
  <c r="B386" i="4"/>
  <c r="C386" i="4"/>
  <c r="A387" i="4"/>
  <c r="B387" i="4"/>
  <c r="C387" i="4"/>
  <c r="A388" i="4"/>
  <c r="B388" i="4"/>
  <c r="C388" i="4"/>
  <c r="A389" i="4"/>
  <c r="B389" i="4"/>
  <c r="C389" i="4"/>
  <c r="A390" i="4"/>
  <c r="B390" i="4"/>
  <c r="C390" i="4"/>
  <c r="A391" i="4"/>
  <c r="B391" i="4"/>
  <c r="C391" i="4"/>
  <c r="A392" i="4"/>
  <c r="B392" i="4"/>
  <c r="C392" i="4"/>
  <c r="A393" i="4"/>
  <c r="B393" i="4"/>
  <c r="C393" i="4"/>
  <c r="A394" i="4"/>
  <c r="B394" i="4"/>
  <c r="C394" i="4"/>
  <c r="A395" i="4"/>
  <c r="B395" i="4"/>
  <c r="C395" i="4"/>
  <c r="A396" i="4"/>
  <c r="B396" i="4"/>
  <c r="C396" i="4"/>
  <c r="A397" i="4"/>
  <c r="B397" i="4"/>
  <c r="C397" i="4"/>
  <c r="A398" i="4"/>
  <c r="B398" i="4"/>
  <c r="C398" i="4"/>
  <c r="A399" i="4"/>
  <c r="B399" i="4"/>
  <c r="C399" i="4"/>
  <c r="A400" i="4"/>
  <c r="B400" i="4"/>
  <c r="C400" i="4"/>
  <c r="A401" i="4"/>
  <c r="B401" i="4"/>
  <c r="C401" i="4"/>
  <c r="A402" i="4"/>
  <c r="B402" i="4"/>
  <c r="C402" i="4"/>
  <c r="A403" i="4"/>
  <c r="B403" i="4"/>
  <c r="C403" i="4"/>
  <c r="A404" i="4"/>
  <c r="B404" i="4"/>
  <c r="C404" i="4"/>
  <c r="A405" i="4"/>
  <c r="B405" i="4"/>
  <c r="C405" i="4"/>
  <c r="A406" i="4"/>
  <c r="B406" i="4"/>
  <c r="C406" i="4"/>
  <c r="A407" i="4"/>
  <c r="B407" i="4"/>
  <c r="C407" i="4"/>
  <c r="A408" i="4"/>
  <c r="B408" i="4"/>
  <c r="C408" i="4"/>
  <c r="A409" i="4"/>
  <c r="B409" i="4"/>
  <c r="C409" i="4"/>
  <c r="A410" i="4"/>
  <c r="B410" i="4"/>
  <c r="C410" i="4"/>
  <c r="A411" i="4"/>
  <c r="B411" i="4"/>
  <c r="C411" i="4"/>
  <c r="A412" i="4"/>
  <c r="B412" i="4"/>
  <c r="C412" i="4"/>
  <c r="A413" i="4"/>
  <c r="B413" i="4"/>
  <c r="C413" i="4"/>
  <c r="A414" i="4"/>
  <c r="B414" i="4"/>
  <c r="C414" i="4"/>
  <c r="A415" i="4"/>
  <c r="B415" i="4"/>
  <c r="C415" i="4"/>
  <c r="A416" i="4"/>
  <c r="B416" i="4"/>
  <c r="C416" i="4"/>
  <c r="A417" i="4"/>
  <c r="B417" i="4"/>
  <c r="C417" i="4"/>
  <c r="A418" i="4"/>
  <c r="B418" i="4"/>
  <c r="C418" i="4"/>
  <c r="A419" i="4"/>
  <c r="B419" i="4"/>
  <c r="C419" i="4"/>
  <c r="A420" i="4"/>
  <c r="B420" i="4"/>
  <c r="C420" i="4"/>
  <c r="A421" i="4"/>
  <c r="B421" i="4"/>
  <c r="C421" i="4"/>
  <c r="A422" i="4"/>
  <c r="B422" i="4"/>
  <c r="C422" i="4"/>
  <c r="A423" i="4"/>
  <c r="B423" i="4"/>
  <c r="C423" i="4"/>
  <c r="A424" i="4"/>
  <c r="B424" i="4"/>
  <c r="C424" i="4"/>
  <c r="A425" i="4"/>
  <c r="B425" i="4"/>
  <c r="C425" i="4"/>
  <c r="A426" i="4"/>
  <c r="B426" i="4"/>
  <c r="C426" i="4"/>
  <c r="A427" i="4"/>
  <c r="B427" i="4"/>
  <c r="C427" i="4"/>
  <c r="A428" i="4"/>
  <c r="B428" i="4"/>
  <c r="C428" i="4"/>
  <c r="A429" i="4"/>
  <c r="B429" i="4"/>
  <c r="C429" i="4"/>
  <c r="A430" i="4"/>
  <c r="B430" i="4"/>
  <c r="C430" i="4"/>
  <c r="A431" i="4"/>
  <c r="B431" i="4"/>
  <c r="C431" i="4"/>
  <c r="A432" i="4"/>
  <c r="B432" i="4"/>
  <c r="C432" i="4"/>
  <c r="A433" i="4"/>
  <c r="B433" i="4"/>
  <c r="C433" i="4"/>
  <c r="A434" i="4"/>
  <c r="B434" i="4"/>
  <c r="C434" i="4"/>
  <c r="A435" i="4"/>
  <c r="B435" i="4"/>
  <c r="C435" i="4"/>
  <c r="A436" i="4"/>
  <c r="B436" i="4"/>
  <c r="C436" i="4"/>
  <c r="A437" i="4"/>
  <c r="B437" i="4"/>
  <c r="C437" i="4"/>
  <c r="A438" i="4"/>
  <c r="B438" i="4"/>
  <c r="C438" i="4"/>
  <c r="A439" i="4"/>
  <c r="B439" i="4"/>
  <c r="C439" i="4"/>
  <c r="A440" i="4"/>
  <c r="B440" i="4"/>
  <c r="C440" i="4"/>
  <c r="A441" i="4"/>
  <c r="B441" i="4"/>
  <c r="C441" i="4"/>
  <c r="A442" i="4"/>
  <c r="B442" i="4"/>
  <c r="C442" i="4"/>
  <c r="A443" i="4"/>
  <c r="B443" i="4"/>
  <c r="C443" i="4"/>
  <c r="A444" i="4"/>
  <c r="B444" i="4"/>
  <c r="C444" i="4"/>
  <c r="A445" i="4"/>
  <c r="B445" i="4"/>
  <c r="C445" i="4"/>
  <c r="A446" i="4"/>
  <c r="B446" i="4"/>
  <c r="C446" i="4"/>
  <c r="A447" i="4"/>
  <c r="B447" i="4"/>
  <c r="C447" i="4"/>
  <c r="A448" i="4"/>
  <c r="B448" i="4"/>
  <c r="C448" i="4"/>
  <c r="A449" i="4"/>
  <c r="B449" i="4"/>
  <c r="C449" i="4"/>
  <c r="A450" i="4"/>
  <c r="B450" i="4"/>
  <c r="C450" i="4"/>
  <c r="A451" i="4"/>
  <c r="B451" i="4"/>
  <c r="C451" i="4"/>
  <c r="A452" i="4"/>
  <c r="B452" i="4"/>
  <c r="C452" i="4"/>
  <c r="A453" i="4"/>
  <c r="B453" i="4"/>
  <c r="C453" i="4"/>
  <c r="A454" i="4"/>
  <c r="B454" i="4"/>
  <c r="C454" i="4"/>
  <c r="A455" i="4"/>
  <c r="B455" i="4"/>
  <c r="C455" i="4"/>
  <c r="A456" i="4"/>
  <c r="B456" i="4"/>
  <c r="C456" i="4"/>
  <c r="A457" i="4"/>
  <c r="B457" i="4"/>
  <c r="C457" i="4"/>
  <c r="A458" i="4"/>
  <c r="B458" i="4"/>
  <c r="C458" i="4"/>
  <c r="A459" i="4"/>
  <c r="B459" i="4"/>
  <c r="C459" i="4"/>
  <c r="A460" i="4"/>
  <c r="B460" i="4"/>
  <c r="C460" i="4"/>
  <c r="A461" i="4"/>
  <c r="B461" i="4"/>
  <c r="C461" i="4"/>
  <c r="A462" i="4"/>
  <c r="B462" i="4"/>
  <c r="C462" i="4"/>
  <c r="A463" i="4"/>
  <c r="B463" i="4"/>
  <c r="C463" i="4"/>
  <c r="A464" i="4"/>
  <c r="B464" i="4"/>
  <c r="C464" i="4"/>
  <c r="A465" i="4"/>
  <c r="B465" i="4"/>
  <c r="C465" i="4"/>
  <c r="A466" i="4"/>
  <c r="B466" i="4"/>
  <c r="C466" i="4"/>
  <c r="A467" i="4"/>
  <c r="B467" i="4"/>
  <c r="C467" i="4"/>
  <c r="A468" i="4"/>
  <c r="B468" i="4"/>
  <c r="C468" i="4"/>
  <c r="A469" i="4"/>
  <c r="B469" i="4"/>
  <c r="C469" i="4"/>
  <c r="A470" i="4"/>
  <c r="B470" i="4"/>
  <c r="C470" i="4"/>
  <c r="A471" i="4"/>
  <c r="B471" i="4"/>
  <c r="C471" i="4"/>
  <c r="A472" i="4"/>
  <c r="B472" i="4"/>
  <c r="C472" i="4"/>
  <c r="A473" i="4"/>
  <c r="B473" i="4"/>
  <c r="C473" i="4"/>
  <c r="A474" i="4"/>
  <c r="B474" i="4"/>
  <c r="C474" i="4"/>
  <c r="A475" i="4"/>
  <c r="B475" i="4"/>
  <c r="C475" i="4"/>
  <c r="A476" i="4"/>
  <c r="B476" i="4"/>
  <c r="C476" i="4"/>
  <c r="A477" i="4"/>
  <c r="B477" i="4"/>
  <c r="C477" i="4"/>
  <c r="A478" i="4"/>
  <c r="B478" i="4"/>
  <c r="C478" i="4"/>
  <c r="A479" i="4"/>
  <c r="B479" i="4"/>
  <c r="C479" i="4"/>
  <c r="A480" i="4"/>
  <c r="B480" i="4"/>
  <c r="C480" i="4"/>
  <c r="A481" i="4"/>
  <c r="B481" i="4"/>
  <c r="C481" i="4"/>
  <c r="A482" i="4"/>
  <c r="B482" i="4"/>
  <c r="C482" i="4"/>
  <c r="A483" i="4"/>
  <c r="B483" i="4"/>
  <c r="C483" i="4"/>
  <c r="A484" i="4"/>
  <c r="B484" i="4"/>
  <c r="C484" i="4"/>
  <c r="A485" i="4"/>
  <c r="B485" i="4"/>
  <c r="C485" i="4"/>
  <c r="A486" i="4"/>
  <c r="B486" i="4"/>
  <c r="C486" i="4"/>
  <c r="A487" i="4"/>
  <c r="B487" i="4"/>
  <c r="C487" i="4"/>
  <c r="A488" i="4"/>
  <c r="B488" i="4"/>
  <c r="C488" i="4"/>
  <c r="A489" i="4"/>
  <c r="B489" i="4"/>
  <c r="C489" i="4"/>
  <c r="A490" i="4"/>
  <c r="B490" i="4"/>
  <c r="C490" i="4"/>
  <c r="A491" i="4"/>
  <c r="B491" i="4"/>
  <c r="C491" i="4"/>
  <c r="A492" i="4"/>
  <c r="B492" i="4"/>
  <c r="C492" i="4"/>
  <c r="A493" i="4"/>
  <c r="B493" i="4"/>
  <c r="C493" i="4"/>
  <c r="A494" i="4"/>
  <c r="B494" i="4"/>
  <c r="C494" i="4"/>
  <c r="A495" i="4"/>
  <c r="B495" i="4"/>
  <c r="C495" i="4"/>
  <c r="A496" i="4"/>
  <c r="B496" i="4"/>
  <c r="C496" i="4"/>
  <c r="A497" i="4"/>
  <c r="B497" i="4"/>
  <c r="C497" i="4"/>
  <c r="A498" i="4"/>
  <c r="B498" i="4"/>
  <c r="C498" i="4"/>
  <c r="A499" i="4"/>
  <c r="B499" i="4"/>
  <c r="C499" i="4"/>
  <c r="A500" i="4"/>
  <c r="B500" i="4"/>
  <c r="C500" i="4"/>
  <c r="A501" i="4"/>
  <c r="B501" i="4"/>
  <c r="C501" i="4"/>
  <c r="A502" i="4"/>
  <c r="B502" i="4"/>
  <c r="C502" i="4"/>
  <c r="A503" i="4"/>
  <c r="B503" i="4"/>
  <c r="C503" i="4"/>
  <c r="A504" i="4"/>
  <c r="B504" i="4"/>
  <c r="C504" i="4"/>
  <c r="A505" i="4"/>
  <c r="B505" i="4"/>
  <c r="C505" i="4"/>
  <c r="A506" i="4"/>
  <c r="B506" i="4"/>
  <c r="C506" i="4"/>
  <c r="A507" i="4"/>
  <c r="B507" i="4"/>
  <c r="C507" i="4"/>
  <c r="A508" i="4"/>
  <c r="B508" i="4"/>
  <c r="C508" i="4"/>
  <c r="A509" i="4"/>
  <c r="B509" i="4"/>
  <c r="C509" i="4"/>
  <c r="A510" i="4"/>
  <c r="B510" i="4"/>
  <c r="C510" i="4"/>
  <c r="A511" i="4"/>
  <c r="B511" i="4"/>
  <c r="C511" i="4"/>
  <c r="A512" i="4"/>
  <c r="B512" i="4"/>
  <c r="C512" i="4"/>
  <c r="A513" i="4"/>
  <c r="B513" i="4"/>
  <c r="C513" i="4"/>
  <c r="A514" i="4"/>
  <c r="B514" i="4"/>
  <c r="C514" i="4"/>
  <c r="A515" i="4"/>
  <c r="B515" i="4"/>
  <c r="C515" i="4"/>
  <c r="A516" i="4"/>
  <c r="B516" i="4"/>
  <c r="C516" i="4"/>
  <c r="A517" i="4"/>
  <c r="B517" i="4"/>
  <c r="C517" i="4"/>
  <c r="A518" i="4"/>
  <c r="B518" i="4"/>
  <c r="C518" i="4"/>
  <c r="A519" i="4"/>
  <c r="B519" i="4"/>
  <c r="C519" i="4"/>
  <c r="A520" i="4"/>
  <c r="B520" i="4"/>
  <c r="C520" i="4"/>
  <c r="A521" i="4"/>
  <c r="B521" i="4"/>
  <c r="C521" i="4"/>
  <c r="A522" i="4"/>
  <c r="B522" i="4"/>
  <c r="C522" i="4"/>
  <c r="A523" i="4"/>
  <c r="B523" i="4"/>
  <c r="C523" i="4"/>
  <c r="A524" i="4"/>
  <c r="B524" i="4"/>
  <c r="C524" i="4"/>
  <c r="A525" i="4"/>
  <c r="B525" i="4"/>
  <c r="C525" i="4"/>
  <c r="A526" i="4"/>
  <c r="B526" i="4"/>
  <c r="C526" i="4"/>
  <c r="A527" i="4"/>
  <c r="B527" i="4"/>
  <c r="C527" i="4"/>
  <c r="A528" i="4"/>
  <c r="B528" i="4"/>
  <c r="C528" i="4"/>
  <c r="A529" i="4"/>
  <c r="B529" i="4"/>
  <c r="C529" i="4"/>
  <c r="A530" i="4"/>
  <c r="B530" i="4"/>
  <c r="C530" i="4"/>
  <c r="A531" i="4"/>
  <c r="B531" i="4"/>
  <c r="C531" i="4"/>
  <c r="A532" i="4"/>
  <c r="B532" i="4"/>
  <c r="C532" i="4"/>
  <c r="A533" i="4"/>
  <c r="B533" i="4"/>
  <c r="C533" i="4"/>
  <c r="A534" i="4"/>
  <c r="B534" i="4"/>
  <c r="C534" i="4"/>
  <c r="A535" i="4"/>
  <c r="B535" i="4"/>
  <c r="C535" i="4"/>
  <c r="A536" i="4"/>
  <c r="B536" i="4"/>
  <c r="C536" i="4"/>
  <c r="A537" i="4"/>
  <c r="B537" i="4"/>
  <c r="C537" i="4"/>
  <c r="A538" i="4"/>
  <c r="B538" i="4"/>
  <c r="C538" i="4"/>
  <c r="A539" i="4"/>
  <c r="B539" i="4"/>
  <c r="C539" i="4"/>
  <c r="A540" i="4"/>
  <c r="B540" i="4"/>
  <c r="C540" i="4"/>
  <c r="A541" i="4"/>
  <c r="B541" i="4"/>
  <c r="C541" i="4"/>
  <c r="A542" i="4"/>
  <c r="B542" i="4"/>
  <c r="C542" i="4"/>
  <c r="A543" i="4"/>
  <c r="B543" i="4"/>
  <c r="C543" i="4"/>
  <c r="A544" i="4"/>
  <c r="B544" i="4"/>
  <c r="C544" i="4"/>
  <c r="A545" i="4"/>
  <c r="B545" i="4"/>
  <c r="C545" i="4"/>
  <c r="A546" i="4"/>
  <c r="B546" i="4"/>
  <c r="C546" i="4"/>
  <c r="A547" i="4"/>
  <c r="B547" i="4"/>
  <c r="C547" i="4"/>
  <c r="A548" i="4"/>
  <c r="B548" i="4"/>
  <c r="C548" i="4"/>
  <c r="A549" i="4"/>
  <c r="B549" i="4"/>
  <c r="C549" i="4"/>
  <c r="A550" i="4"/>
  <c r="B550" i="4"/>
  <c r="C550" i="4"/>
  <c r="A551" i="4"/>
  <c r="B551" i="4"/>
  <c r="C551" i="4"/>
  <c r="A552" i="4"/>
  <c r="B552" i="4"/>
  <c r="C552" i="4"/>
  <c r="A553" i="4"/>
  <c r="B553" i="4"/>
  <c r="C553" i="4"/>
  <c r="A554" i="4"/>
  <c r="B554" i="4"/>
  <c r="C554" i="4"/>
  <c r="A555" i="4"/>
  <c r="B555" i="4"/>
  <c r="C555" i="4"/>
  <c r="A556" i="4"/>
  <c r="B556" i="4"/>
  <c r="C556" i="4"/>
  <c r="A557" i="4"/>
  <c r="B557" i="4"/>
  <c r="C557" i="4"/>
  <c r="A558" i="4"/>
  <c r="B558" i="4"/>
  <c r="C558" i="4"/>
  <c r="A559" i="4"/>
  <c r="B559" i="4"/>
  <c r="C559" i="4"/>
  <c r="A560" i="4"/>
  <c r="B560" i="4"/>
  <c r="C560" i="4"/>
  <c r="A561" i="4"/>
  <c r="B561" i="4"/>
  <c r="C561" i="4"/>
  <c r="A562" i="4"/>
  <c r="B562" i="4"/>
  <c r="C562" i="4"/>
  <c r="A563" i="4"/>
  <c r="B563" i="4"/>
  <c r="C563" i="4"/>
  <c r="A564" i="4"/>
  <c r="B564" i="4"/>
  <c r="C564" i="4"/>
  <c r="A565" i="4"/>
  <c r="B565" i="4"/>
  <c r="C565" i="4"/>
  <c r="A566" i="4"/>
  <c r="B566" i="4"/>
  <c r="C566" i="4"/>
  <c r="A567" i="4"/>
  <c r="B567" i="4"/>
  <c r="C567" i="4"/>
  <c r="A568" i="4"/>
  <c r="B568" i="4"/>
  <c r="C568" i="4"/>
  <c r="A569" i="4"/>
  <c r="B569" i="4"/>
  <c r="C569" i="4"/>
  <c r="A570" i="4"/>
  <c r="B570" i="4"/>
  <c r="C570" i="4"/>
  <c r="A571" i="4"/>
  <c r="B571" i="4"/>
  <c r="C571" i="4"/>
  <c r="A572" i="4"/>
  <c r="B572" i="4"/>
  <c r="C572" i="4"/>
  <c r="A573" i="4"/>
  <c r="B573" i="4"/>
  <c r="C573" i="4"/>
  <c r="A574" i="4"/>
  <c r="B574" i="4"/>
  <c r="C574" i="4"/>
  <c r="A575" i="4"/>
  <c r="B575" i="4"/>
  <c r="C575" i="4"/>
  <c r="A576" i="4"/>
  <c r="B576" i="4"/>
  <c r="C576" i="4"/>
  <c r="A577" i="4"/>
  <c r="B577" i="4"/>
  <c r="C577" i="4"/>
  <c r="A578" i="4"/>
  <c r="B578" i="4"/>
  <c r="C578" i="4"/>
  <c r="A579" i="4"/>
  <c r="B579" i="4"/>
  <c r="C579" i="4"/>
  <c r="A580" i="4"/>
  <c r="B580" i="4"/>
  <c r="C580" i="4"/>
  <c r="A581" i="4"/>
  <c r="B581" i="4"/>
  <c r="C581" i="4"/>
  <c r="A582" i="4"/>
  <c r="B582" i="4"/>
  <c r="C582" i="4"/>
  <c r="A583" i="4"/>
  <c r="B583" i="4"/>
  <c r="C583" i="4"/>
  <c r="A584" i="4"/>
  <c r="B584" i="4"/>
  <c r="C584" i="4"/>
  <c r="A585" i="4"/>
  <c r="B585" i="4"/>
  <c r="C585" i="4"/>
  <c r="A586" i="4"/>
  <c r="B586" i="4"/>
  <c r="C586" i="4"/>
  <c r="A587" i="4"/>
  <c r="B587" i="4"/>
  <c r="C587" i="4"/>
  <c r="A588" i="4"/>
  <c r="B588" i="4"/>
  <c r="C588" i="4"/>
  <c r="A589" i="4"/>
  <c r="B589" i="4"/>
  <c r="C589" i="4"/>
  <c r="A590" i="4"/>
  <c r="B590" i="4"/>
  <c r="C590" i="4"/>
  <c r="A591" i="4"/>
  <c r="B591" i="4"/>
  <c r="C591" i="4"/>
  <c r="A592" i="4"/>
  <c r="B592" i="4"/>
  <c r="C592" i="4"/>
  <c r="A593" i="4"/>
  <c r="B593" i="4"/>
  <c r="C593" i="4"/>
  <c r="A594" i="4"/>
  <c r="B594" i="4"/>
  <c r="C594" i="4"/>
  <c r="A595" i="4"/>
  <c r="B595" i="4"/>
  <c r="C595" i="4"/>
  <c r="A596" i="4"/>
  <c r="B596" i="4"/>
  <c r="C596" i="4"/>
  <c r="A597" i="4"/>
  <c r="B597" i="4"/>
  <c r="C597" i="4"/>
  <c r="A598" i="4"/>
  <c r="B598" i="4"/>
  <c r="C598" i="4"/>
  <c r="A599" i="4"/>
  <c r="B599" i="4"/>
  <c r="C599" i="4"/>
  <c r="A600" i="4"/>
  <c r="B600" i="4"/>
  <c r="C600" i="4"/>
  <c r="A601" i="4"/>
  <c r="B601" i="4"/>
  <c r="C601" i="4"/>
  <c r="A602" i="4"/>
  <c r="B602" i="4"/>
  <c r="C602" i="4"/>
  <c r="A603" i="4"/>
  <c r="B603" i="4"/>
  <c r="C603" i="4"/>
  <c r="A604" i="4"/>
  <c r="B604" i="4"/>
  <c r="C604" i="4"/>
  <c r="A605" i="4"/>
  <c r="B605" i="4"/>
  <c r="C605" i="4"/>
  <c r="A606" i="4"/>
  <c r="B606" i="4"/>
  <c r="C606" i="4"/>
  <c r="A607" i="4"/>
  <c r="B607" i="4"/>
  <c r="C607" i="4"/>
  <c r="A608" i="4"/>
  <c r="B608" i="4"/>
  <c r="C608" i="4"/>
  <c r="A609" i="4"/>
  <c r="B609" i="4"/>
  <c r="C609" i="4"/>
  <c r="A610" i="4"/>
  <c r="B610" i="4"/>
  <c r="C610" i="4"/>
  <c r="A611" i="4"/>
  <c r="B611" i="4"/>
  <c r="C611" i="4"/>
  <c r="A612" i="4"/>
  <c r="B612" i="4"/>
  <c r="C612" i="4"/>
  <c r="A613" i="4"/>
  <c r="B613" i="4"/>
  <c r="C613" i="4"/>
  <c r="A614" i="4"/>
  <c r="B614" i="4"/>
  <c r="C614" i="4"/>
  <c r="A615" i="4"/>
  <c r="B615" i="4"/>
  <c r="C615" i="4"/>
  <c r="A616" i="4"/>
  <c r="B616" i="4"/>
  <c r="C616" i="4"/>
  <c r="A617" i="4"/>
  <c r="B617" i="4"/>
  <c r="C617" i="4"/>
  <c r="A618" i="4"/>
  <c r="B618" i="4"/>
  <c r="C618" i="4"/>
  <c r="A619" i="4"/>
  <c r="B619" i="4"/>
  <c r="C619" i="4"/>
  <c r="A620" i="4"/>
  <c r="B620" i="4"/>
  <c r="C620" i="4"/>
  <c r="A621" i="4"/>
  <c r="B621" i="4"/>
  <c r="C621" i="4"/>
  <c r="A622" i="4"/>
  <c r="B622" i="4"/>
  <c r="C622" i="4"/>
  <c r="A623" i="4"/>
  <c r="B623" i="4"/>
  <c r="C623" i="4"/>
  <c r="A624" i="4"/>
  <c r="B624" i="4"/>
  <c r="C624" i="4"/>
  <c r="A625" i="4"/>
  <c r="B625" i="4"/>
  <c r="C625" i="4"/>
  <c r="A626" i="4"/>
  <c r="B626" i="4"/>
  <c r="C626" i="4"/>
  <c r="A627" i="4"/>
  <c r="B627" i="4"/>
  <c r="C627" i="4"/>
  <c r="A628" i="4"/>
  <c r="B628" i="4"/>
  <c r="C628" i="4"/>
  <c r="A631" i="4"/>
  <c r="B631" i="4"/>
  <c r="C631" i="4"/>
  <c r="A632" i="4"/>
  <c r="B632" i="4"/>
  <c r="C632" i="4"/>
  <c r="A633" i="4"/>
  <c r="B633" i="4"/>
  <c r="C633" i="4"/>
  <c r="A634" i="4"/>
  <c r="B634" i="4"/>
  <c r="C634" i="4"/>
  <c r="A635" i="4"/>
  <c r="B635" i="4"/>
  <c r="C635" i="4"/>
  <c r="A636" i="4"/>
  <c r="B636" i="4"/>
  <c r="C636" i="4"/>
  <c r="A637" i="4"/>
  <c r="B637" i="4"/>
  <c r="C637" i="4"/>
  <c r="A638" i="4"/>
  <c r="B638" i="4"/>
  <c r="C638" i="4"/>
  <c r="A639" i="4"/>
  <c r="B639" i="4"/>
  <c r="C639" i="4"/>
  <c r="A640" i="4"/>
  <c r="B640" i="4"/>
  <c r="C640" i="4"/>
  <c r="A641" i="4"/>
  <c r="B641" i="4"/>
  <c r="C641" i="4"/>
  <c r="A642" i="4"/>
  <c r="B642" i="4"/>
  <c r="C642" i="4"/>
  <c r="A643" i="4"/>
  <c r="B643" i="4"/>
  <c r="C643" i="4"/>
  <c r="A644" i="4"/>
  <c r="B644" i="4"/>
  <c r="C644" i="4"/>
  <c r="A645" i="4"/>
  <c r="B645" i="4"/>
  <c r="C645" i="4"/>
  <c r="A646" i="4"/>
  <c r="B646" i="4"/>
  <c r="C646" i="4"/>
  <c r="A647" i="4"/>
  <c r="B647" i="4"/>
  <c r="C647" i="4"/>
  <c r="A648" i="4"/>
  <c r="B648" i="4"/>
  <c r="C648" i="4"/>
  <c r="A649" i="4"/>
  <c r="B649" i="4"/>
  <c r="C649" i="4"/>
  <c r="A650" i="4"/>
  <c r="B650" i="4"/>
  <c r="C650" i="4"/>
  <c r="A651" i="4"/>
  <c r="B651" i="4"/>
  <c r="C651" i="4"/>
  <c r="A652" i="4"/>
  <c r="B652" i="4"/>
  <c r="C652" i="4"/>
  <c r="A653" i="4"/>
  <c r="B653" i="4"/>
  <c r="C653" i="4"/>
  <c r="A654" i="4"/>
  <c r="B654" i="4"/>
  <c r="C654" i="4"/>
  <c r="A655" i="4"/>
  <c r="B655" i="4"/>
  <c r="C655" i="4"/>
  <c r="A656" i="4"/>
  <c r="B656" i="4"/>
  <c r="C656" i="4"/>
  <c r="A657" i="4"/>
  <c r="B657" i="4"/>
  <c r="C657" i="4"/>
  <c r="A658" i="4"/>
  <c r="B658" i="4"/>
  <c r="C658" i="4"/>
  <c r="A659" i="4"/>
  <c r="B659" i="4"/>
  <c r="C659" i="4"/>
  <c r="A660" i="4"/>
  <c r="B660" i="4"/>
  <c r="C660" i="4"/>
  <c r="A661" i="4"/>
  <c r="B661" i="4"/>
  <c r="C661" i="4"/>
  <c r="A662" i="4"/>
  <c r="B662" i="4"/>
  <c r="C662" i="4"/>
  <c r="A663" i="4"/>
  <c r="B663" i="4"/>
  <c r="C663" i="4"/>
  <c r="A664" i="4"/>
  <c r="B664" i="4"/>
  <c r="C664" i="4"/>
  <c r="A665" i="4"/>
  <c r="B665" i="4"/>
  <c r="C665" i="4"/>
  <c r="A666" i="4"/>
  <c r="B666" i="4"/>
  <c r="C666" i="4"/>
  <c r="A667" i="4"/>
  <c r="B667" i="4"/>
  <c r="C667" i="4"/>
  <c r="A668" i="4"/>
  <c r="B668" i="4"/>
  <c r="C668" i="4"/>
  <c r="A669" i="4"/>
  <c r="B669" i="4"/>
  <c r="C669" i="4"/>
  <c r="A670" i="4"/>
  <c r="B670" i="4"/>
  <c r="C670" i="4"/>
  <c r="A671" i="4"/>
  <c r="B671" i="4"/>
  <c r="C671" i="4"/>
  <c r="A672" i="4"/>
  <c r="B672" i="4"/>
  <c r="C672" i="4"/>
  <c r="A673" i="4"/>
  <c r="B673" i="4"/>
  <c r="C673" i="4"/>
  <c r="A674" i="4"/>
  <c r="B674" i="4"/>
  <c r="C674" i="4"/>
  <c r="A675" i="4"/>
  <c r="B675" i="4"/>
  <c r="C675" i="4"/>
  <c r="A676" i="4"/>
  <c r="B676" i="4"/>
  <c r="C676" i="4"/>
  <c r="A677" i="4"/>
  <c r="B677" i="4"/>
  <c r="C677" i="4"/>
  <c r="A678" i="4"/>
  <c r="B678" i="4"/>
  <c r="C678" i="4"/>
  <c r="A679" i="4"/>
  <c r="B679" i="4"/>
  <c r="C679" i="4"/>
  <c r="A680" i="4"/>
  <c r="B680" i="4"/>
  <c r="C680" i="4"/>
  <c r="A681" i="4"/>
  <c r="B681" i="4"/>
  <c r="C681" i="4"/>
  <c r="A682" i="4"/>
  <c r="B682" i="4"/>
  <c r="C682" i="4"/>
  <c r="A683" i="4"/>
  <c r="B683" i="4"/>
  <c r="C683" i="4"/>
  <c r="A684" i="4"/>
  <c r="B684" i="4"/>
  <c r="C684" i="4"/>
  <c r="A685" i="4"/>
  <c r="B685" i="4"/>
  <c r="C685" i="4"/>
  <c r="A686" i="4"/>
  <c r="B686" i="4"/>
  <c r="C686" i="4"/>
  <c r="A687" i="4"/>
  <c r="B687" i="4"/>
  <c r="C687" i="4"/>
  <c r="A688" i="4"/>
  <c r="B688" i="4"/>
  <c r="C688" i="4"/>
  <c r="A689" i="4"/>
  <c r="B689" i="4"/>
  <c r="C689" i="4"/>
  <c r="A690" i="4"/>
  <c r="B690" i="4"/>
  <c r="C690" i="4"/>
  <c r="A691" i="4"/>
  <c r="B691" i="4"/>
  <c r="C691" i="4"/>
  <c r="A692" i="4"/>
  <c r="B692" i="4"/>
  <c r="C692" i="4"/>
  <c r="A693" i="4"/>
  <c r="B693" i="4"/>
  <c r="C693" i="4"/>
  <c r="A694" i="4"/>
  <c r="B694" i="4"/>
  <c r="C694" i="4"/>
  <c r="A695" i="4"/>
  <c r="B695" i="4"/>
  <c r="C695" i="4"/>
  <c r="A696" i="4"/>
  <c r="B696" i="4"/>
  <c r="C696" i="4"/>
  <c r="A697" i="4"/>
  <c r="B697" i="4"/>
  <c r="C697" i="4"/>
  <c r="A698" i="4"/>
  <c r="B698" i="4"/>
  <c r="C698" i="4"/>
  <c r="A699" i="4"/>
  <c r="B699" i="4"/>
  <c r="C699" i="4"/>
  <c r="A700" i="4"/>
  <c r="B700" i="4"/>
  <c r="C700" i="4"/>
  <c r="A701" i="4"/>
  <c r="B701" i="4"/>
  <c r="C701" i="4"/>
  <c r="A702" i="4"/>
  <c r="B702" i="4"/>
  <c r="C702" i="4"/>
  <c r="A703" i="4"/>
  <c r="B703" i="4"/>
  <c r="C703" i="4"/>
  <c r="A704" i="4"/>
  <c r="B704" i="4"/>
  <c r="C704" i="4"/>
  <c r="A705" i="4"/>
  <c r="B705" i="4"/>
  <c r="C705" i="4"/>
  <c r="A706" i="4"/>
  <c r="B706" i="4"/>
  <c r="C706" i="4"/>
  <c r="A707" i="4"/>
  <c r="B707" i="4"/>
  <c r="C707" i="4"/>
  <c r="A708" i="4"/>
  <c r="B708" i="4"/>
  <c r="C708" i="4"/>
  <c r="A709" i="4"/>
  <c r="B709" i="4"/>
  <c r="C709" i="4"/>
  <c r="A710" i="4"/>
  <c r="B710" i="4"/>
  <c r="C710" i="4"/>
  <c r="A711" i="4"/>
  <c r="B711" i="4"/>
  <c r="C711" i="4"/>
  <c r="A712" i="4"/>
  <c r="B712" i="4"/>
  <c r="C712" i="4"/>
  <c r="A713" i="4"/>
  <c r="B713" i="4"/>
  <c r="C713" i="4"/>
  <c r="A714" i="4"/>
  <c r="B714" i="4"/>
  <c r="C714" i="4"/>
  <c r="A715" i="4"/>
  <c r="B715" i="4"/>
  <c r="C715" i="4"/>
  <c r="A716" i="4"/>
  <c r="B716" i="4"/>
  <c r="C716" i="4"/>
  <c r="A717" i="4"/>
  <c r="B717" i="4"/>
  <c r="C717" i="4"/>
  <c r="A718" i="4"/>
  <c r="B718" i="4"/>
  <c r="C718" i="4"/>
  <c r="A719" i="4"/>
  <c r="B719" i="4"/>
  <c r="C719" i="4"/>
  <c r="A720" i="4"/>
  <c r="B720" i="4"/>
  <c r="C720" i="4"/>
  <c r="A721" i="4"/>
  <c r="B721" i="4"/>
  <c r="C721" i="4"/>
  <c r="A722" i="4"/>
  <c r="B722" i="4"/>
  <c r="C722" i="4"/>
  <c r="A723" i="4"/>
  <c r="B723" i="4"/>
  <c r="C723" i="4"/>
  <c r="A724" i="4"/>
  <c r="B724" i="4"/>
  <c r="C724" i="4"/>
  <c r="A725" i="4"/>
  <c r="B725" i="4"/>
  <c r="C725" i="4"/>
  <c r="A726" i="4"/>
  <c r="B726" i="4"/>
  <c r="C726" i="4"/>
  <c r="A727" i="4"/>
  <c r="B727" i="4"/>
  <c r="C727" i="4"/>
  <c r="A728" i="4"/>
  <c r="B728" i="4"/>
  <c r="C728" i="4"/>
  <c r="A729" i="4"/>
  <c r="B729" i="4"/>
  <c r="C729" i="4"/>
  <c r="A730" i="4"/>
  <c r="B730" i="4"/>
  <c r="C730" i="4"/>
  <c r="A731" i="4"/>
  <c r="B731" i="4"/>
  <c r="C731" i="4"/>
  <c r="A732" i="4"/>
  <c r="B732" i="4"/>
  <c r="C732" i="4"/>
  <c r="A733" i="4"/>
  <c r="B733" i="4"/>
  <c r="C733" i="4"/>
  <c r="A734" i="4"/>
  <c r="B734" i="4"/>
  <c r="C734" i="4"/>
  <c r="A735" i="4"/>
  <c r="B735" i="4"/>
  <c r="C735" i="4"/>
  <c r="A736" i="4"/>
  <c r="B736" i="4"/>
  <c r="C736" i="4"/>
  <c r="A737" i="4"/>
  <c r="B737" i="4"/>
  <c r="C737" i="4"/>
  <c r="A738" i="4"/>
  <c r="B738" i="4"/>
  <c r="C738" i="4"/>
  <c r="A739" i="4"/>
  <c r="B739" i="4"/>
  <c r="C739" i="4"/>
  <c r="A740" i="4"/>
  <c r="B740" i="4"/>
  <c r="C740" i="4"/>
  <c r="A741" i="4"/>
  <c r="B741" i="4"/>
  <c r="C741" i="4"/>
  <c r="A742" i="4"/>
  <c r="B742" i="4"/>
  <c r="C742" i="4"/>
  <c r="A743" i="4"/>
  <c r="B743" i="4"/>
  <c r="C743" i="4"/>
  <c r="A744" i="4"/>
  <c r="B744" i="4"/>
  <c r="C744" i="4"/>
  <c r="A745" i="4"/>
  <c r="B745" i="4"/>
  <c r="C745" i="4"/>
  <c r="A746" i="4"/>
  <c r="B746" i="4"/>
  <c r="C746" i="4"/>
  <c r="A747" i="4"/>
  <c r="B747" i="4"/>
  <c r="C747" i="4"/>
  <c r="A748" i="4"/>
  <c r="B748" i="4"/>
  <c r="C748" i="4"/>
  <c r="A749" i="4"/>
  <c r="B749" i="4"/>
  <c r="C749" i="4"/>
  <c r="A750" i="4"/>
  <c r="B750" i="4"/>
  <c r="C750" i="4"/>
  <c r="A751" i="4"/>
  <c r="B751" i="4"/>
  <c r="C751" i="4"/>
  <c r="A752" i="4"/>
  <c r="B752" i="4"/>
  <c r="C752" i="4"/>
  <c r="A753" i="4"/>
  <c r="B753" i="4"/>
  <c r="C753" i="4"/>
  <c r="A754" i="4"/>
  <c r="B754" i="4"/>
  <c r="C754" i="4"/>
  <c r="A755" i="4"/>
  <c r="B755" i="4"/>
  <c r="C755" i="4"/>
  <c r="A756" i="4"/>
  <c r="B756" i="4"/>
  <c r="C756" i="4"/>
  <c r="A757" i="4"/>
  <c r="B757" i="4"/>
  <c r="C757" i="4"/>
  <c r="A758" i="4"/>
  <c r="B758" i="4"/>
  <c r="C758" i="4"/>
  <c r="A759" i="4"/>
  <c r="B759" i="4"/>
  <c r="C759" i="4"/>
  <c r="A760" i="4"/>
  <c r="B760" i="4"/>
  <c r="C760" i="4"/>
  <c r="A761" i="4"/>
  <c r="B761" i="4"/>
  <c r="C761" i="4"/>
  <c r="A762" i="4"/>
  <c r="B762" i="4"/>
  <c r="C762" i="4"/>
  <c r="A763" i="4"/>
  <c r="B763" i="4"/>
  <c r="C763" i="4"/>
  <c r="A764" i="4"/>
  <c r="B764" i="4"/>
  <c r="C764" i="4"/>
  <c r="A765" i="4"/>
  <c r="B765" i="4"/>
  <c r="C765" i="4"/>
  <c r="A766" i="4"/>
  <c r="B766" i="4"/>
  <c r="C766" i="4"/>
  <c r="A767" i="4"/>
  <c r="B767" i="4"/>
  <c r="C767" i="4"/>
  <c r="A768" i="4"/>
  <c r="B768" i="4"/>
  <c r="C768" i="4"/>
  <c r="A769" i="4"/>
  <c r="B769" i="4"/>
  <c r="C769" i="4"/>
  <c r="A770" i="4"/>
  <c r="B770" i="4"/>
  <c r="C770" i="4"/>
  <c r="A771" i="4"/>
  <c r="B771" i="4"/>
  <c r="C771" i="4"/>
  <c r="A772" i="4"/>
  <c r="B772" i="4"/>
  <c r="C772" i="4"/>
  <c r="A773" i="4"/>
  <c r="B773" i="4"/>
  <c r="C773" i="4"/>
  <c r="A774" i="4"/>
  <c r="B774" i="4"/>
  <c r="C774" i="4"/>
  <c r="A775" i="4"/>
  <c r="B775" i="4"/>
  <c r="C775" i="4"/>
  <c r="A776" i="4"/>
  <c r="B776" i="4"/>
  <c r="C776" i="4"/>
  <c r="A777" i="4"/>
  <c r="B777" i="4"/>
  <c r="C777" i="4"/>
  <c r="A778" i="4"/>
  <c r="B778" i="4"/>
  <c r="C778" i="4"/>
  <c r="A779" i="4"/>
  <c r="B779" i="4"/>
  <c r="C779" i="4"/>
  <c r="A780" i="4"/>
  <c r="B780" i="4"/>
  <c r="C780" i="4"/>
  <c r="A781" i="4"/>
  <c r="B781" i="4"/>
  <c r="C781" i="4"/>
  <c r="A782" i="4"/>
  <c r="B782" i="4"/>
  <c r="C782" i="4"/>
  <c r="A783" i="4"/>
  <c r="B783" i="4"/>
  <c r="C783" i="4"/>
  <c r="A784" i="4"/>
  <c r="B784" i="4"/>
  <c r="C784" i="4"/>
  <c r="A785" i="4"/>
  <c r="B785" i="4"/>
  <c r="C785" i="4"/>
  <c r="A786" i="4"/>
  <c r="B786" i="4"/>
  <c r="C786" i="4"/>
  <c r="A787" i="4"/>
  <c r="B787" i="4"/>
  <c r="C787" i="4"/>
  <c r="A788" i="4"/>
  <c r="B788" i="4"/>
  <c r="C788" i="4"/>
  <c r="A789" i="4"/>
  <c r="B789" i="4"/>
  <c r="C789" i="4"/>
  <c r="A790" i="4"/>
  <c r="B790" i="4"/>
  <c r="C790" i="4"/>
  <c r="A791" i="4"/>
  <c r="B791" i="4"/>
  <c r="C791" i="4"/>
  <c r="A792" i="4"/>
  <c r="B792" i="4"/>
  <c r="C792" i="4"/>
  <c r="A793" i="4"/>
  <c r="B793" i="4"/>
  <c r="C793" i="4"/>
  <c r="A794" i="4"/>
  <c r="B794" i="4"/>
  <c r="C794" i="4"/>
  <c r="A795" i="4"/>
  <c r="B795" i="4"/>
  <c r="C795" i="4"/>
  <c r="A796" i="4"/>
  <c r="B796" i="4"/>
  <c r="C796" i="4"/>
  <c r="A797" i="4"/>
  <c r="B797" i="4"/>
  <c r="C797" i="4"/>
  <c r="A798" i="4"/>
  <c r="B798" i="4"/>
  <c r="C798" i="4"/>
  <c r="A799" i="4"/>
  <c r="B799" i="4"/>
  <c r="C799" i="4"/>
  <c r="A800" i="4"/>
  <c r="B800" i="4"/>
  <c r="C800" i="4"/>
  <c r="A801" i="4"/>
  <c r="B801" i="4"/>
  <c r="C801" i="4"/>
  <c r="A802" i="4"/>
  <c r="B802" i="4"/>
  <c r="C802" i="4"/>
  <c r="A803" i="4"/>
  <c r="B803" i="4"/>
  <c r="C803" i="4"/>
  <c r="A804" i="4"/>
  <c r="B804" i="4"/>
  <c r="C804" i="4"/>
  <c r="A805" i="4"/>
  <c r="B805" i="4"/>
  <c r="C805" i="4"/>
  <c r="A806" i="4"/>
  <c r="B806" i="4"/>
  <c r="C806" i="4"/>
  <c r="A807" i="4"/>
  <c r="B807" i="4"/>
  <c r="C807" i="4"/>
  <c r="A808" i="4"/>
  <c r="B808" i="4"/>
  <c r="C808" i="4"/>
  <c r="A809" i="4"/>
  <c r="B809" i="4"/>
  <c r="C809" i="4"/>
  <c r="A810" i="4"/>
  <c r="B810" i="4"/>
  <c r="C810" i="4"/>
  <c r="A811" i="4"/>
  <c r="B811" i="4"/>
  <c r="C811" i="4"/>
  <c r="A812" i="4"/>
  <c r="B812" i="4"/>
  <c r="C812" i="4"/>
  <c r="A813" i="4"/>
  <c r="B813" i="4"/>
  <c r="C813" i="4"/>
  <c r="A814" i="4"/>
  <c r="B814" i="4"/>
  <c r="C814" i="4"/>
  <c r="A815" i="4"/>
  <c r="B815" i="4"/>
  <c r="C815" i="4"/>
  <c r="A816" i="4"/>
  <c r="B816" i="4"/>
  <c r="C816" i="4"/>
  <c r="A817" i="4"/>
  <c r="B817" i="4"/>
  <c r="C817" i="4"/>
  <c r="A818" i="4"/>
  <c r="B818" i="4"/>
  <c r="C818" i="4"/>
  <c r="A819" i="4"/>
  <c r="B819" i="4"/>
  <c r="C819" i="4"/>
  <c r="A820" i="4"/>
  <c r="B820" i="4"/>
  <c r="C820" i="4"/>
  <c r="A821" i="4"/>
  <c r="B821" i="4"/>
  <c r="C821" i="4"/>
  <c r="A822" i="4"/>
  <c r="B822" i="4"/>
  <c r="C822" i="4"/>
  <c r="A823" i="4"/>
  <c r="B823" i="4"/>
  <c r="C823" i="4"/>
  <c r="A824" i="4"/>
  <c r="B824" i="4"/>
  <c r="C824" i="4"/>
  <c r="A825" i="4"/>
  <c r="B825" i="4"/>
  <c r="C825" i="4"/>
  <c r="A826" i="4"/>
  <c r="B826" i="4"/>
  <c r="C826" i="4"/>
  <c r="A827" i="4"/>
  <c r="B827" i="4"/>
  <c r="C827" i="4"/>
  <c r="A828" i="4"/>
  <c r="B828" i="4"/>
  <c r="C828" i="4"/>
  <c r="A829" i="4"/>
  <c r="B829" i="4"/>
  <c r="C829" i="4"/>
  <c r="A830" i="4"/>
  <c r="B830" i="4"/>
  <c r="C830" i="4"/>
  <c r="A831" i="4"/>
  <c r="B831" i="4"/>
  <c r="C831" i="4"/>
  <c r="A832" i="4"/>
  <c r="B832" i="4"/>
  <c r="C832" i="4"/>
  <c r="A833" i="4"/>
  <c r="B833" i="4"/>
  <c r="C833" i="4"/>
  <c r="A834" i="4"/>
  <c r="B834" i="4"/>
  <c r="C834" i="4"/>
  <c r="A835" i="4"/>
  <c r="B835" i="4"/>
  <c r="C835" i="4"/>
  <c r="A836" i="4"/>
  <c r="B836" i="4"/>
  <c r="C836" i="4"/>
  <c r="A837" i="4"/>
  <c r="B837" i="4"/>
  <c r="C837" i="4"/>
  <c r="A838" i="4"/>
  <c r="C838" i="4"/>
  <c r="A839" i="4"/>
  <c r="B839" i="4"/>
  <c r="C839" i="4"/>
  <c r="A840" i="4"/>
  <c r="B840" i="4"/>
  <c r="C840" i="4"/>
  <c r="A841" i="4"/>
  <c r="B841" i="4"/>
  <c r="C841" i="4"/>
  <c r="A842" i="4"/>
  <c r="B842" i="4"/>
  <c r="C842" i="4"/>
  <c r="A843" i="4"/>
  <c r="B843" i="4"/>
  <c r="C843" i="4"/>
  <c r="A844" i="4"/>
  <c r="B844" i="4"/>
  <c r="C844" i="4"/>
  <c r="A845" i="4"/>
  <c r="B845" i="4"/>
  <c r="C845" i="4"/>
  <c r="A846" i="4"/>
  <c r="B846" i="4"/>
  <c r="C846" i="4"/>
  <c r="A847" i="4"/>
  <c r="B847" i="4"/>
  <c r="C847" i="4"/>
  <c r="A848" i="4"/>
  <c r="B848" i="4"/>
  <c r="C848" i="4"/>
  <c r="A849" i="4"/>
  <c r="B849" i="4"/>
  <c r="C849" i="4"/>
  <c r="A850" i="4"/>
  <c r="B850" i="4"/>
  <c r="C850" i="4"/>
  <c r="A851" i="4"/>
  <c r="B851" i="4"/>
  <c r="C851" i="4"/>
  <c r="A852" i="4"/>
  <c r="B852" i="4"/>
  <c r="C852" i="4"/>
  <c r="A853" i="4"/>
  <c r="B853" i="4"/>
  <c r="C853" i="4"/>
  <c r="A854" i="4"/>
  <c r="B854" i="4"/>
  <c r="C854" i="4"/>
  <c r="A855" i="4"/>
  <c r="B855" i="4"/>
  <c r="C855" i="4"/>
  <c r="A856" i="4"/>
  <c r="B856" i="4"/>
  <c r="C856" i="4"/>
  <c r="A857" i="4"/>
  <c r="B857" i="4"/>
  <c r="C857" i="4"/>
  <c r="A858" i="4"/>
  <c r="B858" i="4"/>
  <c r="C858" i="4"/>
  <c r="A859" i="4"/>
  <c r="B859" i="4"/>
  <c r="C859" i="4"/>
  <c r="A860" i="4"/>
  <c r="B860" i="4"/>
  <c r="C860" i="4"/>
  <c r="A861" i="4"/>
  <c r="B861" i="4"/>
  <c r="C861" i="4"/>
  <c r="A862" i="4"/>
  <c r="B862" i="4"/>
  <c r="C862" i="4"/>
  <c r="A863" i="4"/>
  <c r="B863" i="4"/>
  <c r="C863" i="4"/>
  <c r="A864" i="4"/>
  <c r="B864" i="4"/>
  <c r="C864" i="4"/>
  <c r="A865" i="4"/>
  <c r="B865" i="4"/>
  <c r="C865" i="4"/>
  <c r="A866" i="4"/>
  <c r="B866" i="4"/>
  <c r="C866" i="4"/>
  <c r="A867" i="4"/>
  <c r="B867" i="4"/>
  <c r="C867" i="4"/>
  <c r="A868" i="4"/>
  <c r="B868" i="4"/>
  <c r="C868" i="4"/>
  <c r="A869" i="4"/>
  <c r="B869" i="4"/>
  <c r="C869" i="4"/>
  <c r="A870" i="4"/>
  <c r="B870" i="4"/>
  <c r="C870" i="4"/>
  <c r="A871" i="4"/>
  <c r="B871" i="4"/>
  <c r="C871" i="4"/>
  <c r="A872" i="4"/>
  <c r="B872" i="4"/>
  <c r="C872" i="4"/>
  <c r="A873" i="4"/>
  <c r="B873" i="4"/>
  <c r="C873" i="4"/>
  <c r="A874" i="4"/>
  <c r="B874" i="4"/>
  <c r="C874" i="4"/>
  <c r="A875" i="4"/>
  <c r="B875" i="4"/>
  <c r="C875" i="4"/>
  <c r="A876" i="4"/>
  <c r="B876" i="4"/>
  <c r="C876" i="4"/>
  <c r="A877" i="4"/>
  <c r="B877" i="4"/>
  <c r="C877" i="4"/>
  <c r="A878" i="4"/>
  <c r="B878" i="4"/>
  <c r="C878" i="4"/>
  <c r="A879" i="4"/>
  <c r="B879" i="4"/>
  <c r="C879" i="4"/>
  <c r="A880" i="4"/>
  <c r="B880" i="4"/>
  <c r="C880" i="4"/>
  <c r="A881" i="4"/>
  <c r="B881" i="4"/>
  <c r="C881" i="4"/>
  <c r="A882" i="4"/>
  <c r="B882" i="4"/>
  <c r="C882" i="4"/>
  <c r="A883" i="4"/>
  <c r="B883" i="4"/>
  <c r="C883" i="4"/>
  <c r="A884" i="4"/>
  <c r="B884" i="4"/>
  <c r="C884" i="4"/>
  <c r="A885" i="4"/>
  <c r="B885" i="4"/>
  <c r="C885" i="4"/>
  <c r="A886" i="4"/>
  <c r="B886" i="4"/>
  <c r="C886" i="4"/>
  <c r="A887" i="4"/>
  <c r="B887" i="4"/>
  <c r="C887" i="4"/>
  <c r="A888" i="4"/>
  <c r="B888" i="4"/>
  <c r="C888" i="4"/>
  <c r="A889" i="4"/>
  <c r="B889" i="4"/>
  <c r="C889" i="4"/>
  <c r="A890" i="4"/>
  <c r="B890" i="4"/>
  <c r="C890" i="4"/>
  <c r="A891" i="4"/>
  <c r="B891" i="4"/>
  <c r="C891" i="4"/>
  <c r="A892" i="4"/>
  <c r="B892" i="4"/>
  <c r="C892" i="4"/>
  <c r="A893" i="4"/>
  <c r="B893" i="4"/>
  <c r="C893" i="4"/>
  <c r="A894" i="4"/>
  <c r="B894" i="4"/>
  <c r="C894" i="4"/>
  <c r="A895" i="4"/>
  <c r="B895" i="4"/>
  <c r="C895" i="4"/>
  <c r="A896" i="4"/>
  <c r="B896" i="4"/>
  <c r="C896" i="4"/>
  <c r="A897" i="4"/>
  <c r="B897" i="4"/>
  <c r="C897" i="4"/>
  <c r="A898" i="4"/>
  <c r="B898" i="4"/>
  <c r="C898" i="4"/>
  <c r="A899" i="4"/>
  <c r="B899" i="4"/>
  <c r="C899" i="4"/>
  <c r="A900" i="4"/>
  <c r="B900" i="4"/>
  <c r="C900" i="4"/>
  <c r="A901" i="4"/>
  <c r="B901" i="4"/>
  <c r="C901" i="4"/>
  <c r="A902" i="4"/>
  <c r="B902" i="4"/>
  <c r="C902" i="4"/>
  <c r="A903" i="4"/>
  <c r="B903" i="4"/>
  <c r="C903" i="4"/>
  <c r="A904" i="4"/>
  <c r="B904" i="4"/>
  <c r="C904" i="4"/>
  <c r="A905" i="4"/>
  <c r="B905" i="4"/>
  <c r="C905" i="4"/>
  <c r="A906" i="4"/>
  <c r="B906" i="4"/>
  <c r="C906" i="4"/>
  <c r="A907" i="4"/>
  <c r="B907" i="4"/>
  <c r="C907" i="4"/>
  <c r="A908" i="4"/>
  <c r="B908" i="4"/>
  <c r="C908" i="4"/>
  <c r="A909" i="4"/>
  <c r="B909" i="4"/>
  <c r="C909" i="4"/>
  <c r="A910" i="4"/>
  <c r="B910" i="4"/>
  <c r="C910" i="4"/>
  <c r="A911" i="4"/>
  <c r="B911" i="4"/>
  <c r="C911" i="4"/>
  <c r="A912" i="4"/>
  <c r="B912" i="4"/>
  <c r="C912" i="4"/>
  <c r="A913" i="4"/>
  <c r="B913" i="4"/>
  <c r="C913" i="4"/>
  <c r="A914" i="4"/>
  <c r="B914" i="4"/>
  <c r="C914" i="4"/>
  <c r="A915" i="4"/>
  <c r="B915" i="4"/>
  <c r="C915" i="4"/>
  <c r="A916" i="4"/>
  <c r="B916" i="4"/>
  <c r="C916" i="4"/>
  <c r="A917" i="4"/>
  <c r="B917" i="4"/>
  <c r="C917" i="4"/>
  <c r="A918" i="4"/>
  <c r="B918" i="4"/>
  <c r="C918" i="4"/>
  <c r="A919" i="4"/>
  <c r="B919" i="4"/>
  <c r="C919" i="4"/>
  <c r="A920" i="4"/>
  <c r="B920" i="4"/>
  <c r="C920" i="4"/>
  <c r="A921" i="4"/>
  <c r="B921" i="4"/>
  <c r="C921" i="4"/>
  <c r="A922" i="4"/>
  <c r="B922" i="4"/>
  <c r="C922" i="4"/>
  <c r="A923" i="4"/>
  <c r="B923" i="4"/>
  <c r="C923" i="4"/>
  <c r="A924" i="4"/>
  <c r="B924" i="4"/>
  <c r="C924" i="4"/>
  <c r="A925" i="4"/>
  <c r="B925" i="4"/>
  <c r="C925" i="4"/>
  <c r="A926" i="4"/>
  <c r="B926" i="4"/>
  <c r="C926" i="4"/>
  <c r="A927" i="4"/>
  <c r="B927" i="4"/>
  <c r="C927" i="4"/>
  <c r="A928" i="4"/>
  <c r="B928" i="4"/>
  <c r="C928" i="4"/>
  <c r="A929" i="4"/>
  <c r="B929" i="4"/>
  <c r="C929" i="4"/>
  <c r="A930" i="4"/>
  <c r="B930" i="4"/>
  <c r="C930" i="4"/>
  <c r="A931" i="4"/>
  <c r="B931" i="4"/>
  <c r="C931" i="4"/>
  <c r="A932" i="4"/>
  <c r="B932" i="4"/>
  <c r="C932" i="4"/>
  <c r="A933" i="4"/>
  <c r="B933" i="4"/>
  <c r="C933" i="4"/>
  <c r="A934" i="4"/>
  <c r="B934" i="4"/>
  <c r="C934" i="4"/>
  <c r="A935" i="4"/>
  <c r="B935" i="4"/>
  <c r="C935" i="4"/>
  <c r="A936" i="4"/>
  <c r="B936" i="4"/>
  <c r="C936" i="4"/>
  <c r="A937" i="4"/>
  <c r="B937" i="4"/>
  <c r="C937" i="4"/>
  <c r="A938" i="4"/>
  <c r="B938" i="4"/>
  <c r="C938" i="4"/>
  <c r="A939" i="4"/>
  <c r="B939" i="4"/>
  <c r="C939" i="4"/>
  <c r="A940" i="4"/>
  <c r="B940" i="4"/>
  <c r="C940" i="4"/>
  <c r="A941" i="4"/>
  <c r="B941" i="4"/>
  <c r="C941" i="4"/>
  <c r="A942" i="4"/>
  <c r="B942" i="4"/>
  <c r="C942" i="4"/>
  <c r="A943" i="4"/>
  <c r="B943" i="4"/>
  <c r="C943" i="4"/>
  <c r="A944" i="4"/>
  <c r="B944" i="4"/>
  <c r="C944" i="4"/>
  <c r="A945" i="4"/>
  <c r="B945" i="4"/>
  <c r="C945" i="4"/>
  <c r="A946" i="4"/>
  <c r="B946" i="4"/>
  <c r="C946" i="4"/>
  <c r="A947" i="4"/>
  <c r="B947" i="4"/>
  <c r="C947" i="4"/>
  <c r="A948" i="4"/>
  <c r="B948" i="4"/>
  <c r="C948" i="4"/>
  <c r="A949" i="4"/>
  <c r="B949" i="4"/>
  <c r="C949" i="4"/>
  <c r="A950" i="4"/>
  <c r="B950" i="4"/>
  <c r="C950" i="4"/>
  <c r="A951" i="4"/>
  <c r="B951" i="4"/>
  <c r="C951" i="4"/>
  <c r="A952" i="4"/>
  <c r="B952" i="4"/>
  <c r="C952" i="4"/>
  <c r="A953" i="4"/>
  <c r="B953" i="4"/>
  <c r="C953" i="4"/>
  <c r="A954" i="4"/>
  <c r="B954" i="4"/>
  <c r="C954" i="4"/>
  <c r="A955" i="4"/>
  <c r="B955" i="4"/>
  <c r="C955" i="4"/>
  <c r="A956" i="4"/>
  <c r="B956" i="4"/>
  <c r="C956" i="4"/>
  <c r="A957" i="4"/>
  <c r="B957" i="4"/>
  <c r="C957" i="4"/>
  <c r="A958" i="4"/>
  <c r="B958" i="4"/>
  <c r="C958" i="4"/>
  <c r="A959" i="4"/>
  <c r="B959" i="4"/>
  <c r="C959" i="4"/>
  <c r="A960" i="4"/>
  <c r="B960" i="4"/>
  <c r="C960" i="4"/>
  <c r="A961" i="4"/>
  <c r="B961" i="4"/>
  <c r="C961" i="4"/>
  <c r="A962" i="4"/>
  <c r="B962" i="4"/>
  <c r="C962" i="4"/>
  <c r="A963" i="4"/>
  <c r="B963" i="4"/>
  <c r="C963" i="4"/>
  <c r="A964" i="4"/>
  <c r="B964" i="4"/>
  <c r="C964" i="4"/>
  <c r="A965" i="4"/>
  <c r="B965" i="4"/>
  <c r="C965" i="4"/>
  <c r="A966" i="4"/>
  <c r="B966" i="4"/>
  <c r="C966" i="4"/>
  <c r="A967" i="4"/>
  <c r="B967" i="4"/>
  <c r="C967" i="4"/>
  <c r="A968" i="4"/>
  <c r="B968" i="4"/>
  <c r="C968" i="4"/>
  <c r="A969" i="4"/>
  <c r="B969" i="4"/>
  <c r="C969" i="4"/>
  <c r="A970" i="4"/>
  <c r="B970" i="4"/>
  <c r="C970" i="4"/>
  <c r="A971" i="4"/>
  <c r="B971" i="4"/>
  <c r="C971" i="4"/>
  <c r="A972" i="4"/>
  <c r="B972" i="4"/>
  <c r="C972" i="4"/>
  <c r="A973" i="4"/>
  <c r="B973" i="4"/>
  <c r="C973" i="4"/>
  <c r="A974" i="4"/>
  <c r="B974" i="4"/>
  <c r="C974" i="4"/>
  <c r="A975" i="4"/>
  <c r="B975" i="4"/>
  <c r="C975" i="4"/>
  <c r="A976" i="4"/>
  <c r="B976" i="4"/>
  <c r="C976" i="4"/>
  <c r="A977" i="4"/>
  <c r="B977" i="4"/>
  <c r="C977" i="4"/>
  <c r="A978" i="4"/>
  <c r="B978" i="4"/>
  <c r="C978" i="4"/>
  <c r="A979" i="4"/>
  <c r="B979" i="4"/>
  <c r="C979" i="4"/>
  <c r="A980" i="4"/>
  <c r="B980" i="4"/>
  <c r="C980" i="4"/>
  <c r="A981" i="4"/>
  <c r="B981" i="4"/>
  <c r="C981" i="4"/>
  <c r="A982" i="4"/>
  <c r="B982" i="4"/>
  <c r="C982" i="4"/>
  <c r="A983" i="4"/>
  <c r="B983" i="4"/>
  <c r="C983" i="4"/>
  <c r="A984" i="4"/>
  <c r="B984" i="4"/>
  <c r="C984" i="4"/>
  <c r="A985" i="4"/>
  <c r="B985" i="4"/>
  <c r="C985" i="4"/>
  <c r="A986" i="4"/>
  <c r="B986" i="4"/>
  <c r="C986" i="4"/>
  <c r="A987" i="4"/>
  <c r="B987" i="4"/>
  <c r="C987" i="4"/>
  <c r="A988" i="4"/>
  <c r="B988" i="4"/>
  <c r="C988" i="4"/>
  <c r="A989" i="4"/>
  <c r="B989" i="4"/>
  <c r="C989" i="4"/>
  <c r="A990" i="4"/>
  <c r="B990" i="4"/>
  <c r="C990" i="4"/>
  <c r="A991" i="4"/>
  <c r="B991" i="4"/>
  <c r="C991" i="4"/>
  <c r="A992" i="4"/>
  <c r="B992" i="4"/>
  <c r="C992" i="4"/>
  <c r="A993" i="4"/>
  <c r="B993" i="4"/>
  <c r="C993" i="4"/>
  <c r="A994" i="4"/>
  <c r="B994" i="4"/>
  <c r="C994" i="4"/>
  <c r="A995" i="4"/>
  <c r="B995" i="4"/>
  <c r="C995" i="4"/>
  <c r="A996" i="4"/>
  <c r="B996" i="4"/>
  <c r="C996" i="4"/>
  <c r="A997" i="4"/>
  <c r="B997" i="4"/>
  <c r="C997" i="4"/>
  <c r="A998" i="4"/>
  <c r="B998" i="4"/>
  <c r="C998" i="4"/>
  <c r="A999" i="4"/>
  <c r="B999" i="4"/>
  <c r="C999" i="4"/>
  <c r="A1000" i="4"/>
  <c r="B1000" i="4"/>
  <c r="C1000" i="4"/>
  <c r="A1001" i="4"/>
  <c r="B1001" i="4"/>
  <c r="C1001" i="4"/>
  <c r="A1002" i="4"/>
  <c r="B1002" i="4"/>
  <c r="C1002" i="4"/>
  <c r="A1003" i="4"/>
  <c r="B1003" i="4"/>
  <c r="C1003" i="4"/>
  <c r="A1004" i="4"/>
  <c r="B1004" i="4"/>
  <c r="C1004" i="4"/>
  <c r="A1005" i="4"/>
  <c r="B1005" i="4"/>
  <c r="C1005" i="4"/>
  <c r="A1006" i="4"/>
  <c r="B1006" i="4"/>
  <c r="C1006" i="4"/>
  <c r="A1007" i="4"/>
  <c r="B1007" i="4"/>
  <c r="C1007" i="4"/>
  <c r="A1008" i="4"/>
  <c r="B1008" i="4"/>
  <c r="C1008" i="4"/>
  <c r="A1009" i="4"/>
  <c r="B1009" i="4"/>
  <c r="C1009" i="4"/>
  <c r="A1010" i="4"/>
  <c r="B1010" i="4"/>
  <c r="C1010" i="4"/>
  <c r="A1011" i="4"/>
  <c r="B1011" i="4"/>
  <c r="C1011" i="4"/>
  <c r="A1012" i="4"/>
  <c r="B1012" i="4"/>
  <c r="C1012" i="4"/>
  <c r="A1013" i="4"/>
  <c r="B1013" i="4"/>
  <c r="C1013" i="4"/>
  <c r="A1014" i="4"/>
  <c r="B1014" i="4"/>
  <c r="C1014" i="4"/>
  <c r="A1015" i="4"/>
  <c r="B1015" i="4"/>
  <c r="C1015" i="4"/>
  <c r="A1016" i="4"/>
  <c r="B1016" i="4"/>
  <c r="C1016" i="4"/>
  <c r="A1017" i="4"/>
  <c r="B1017" i="4"/>
  <c r="C1017" i="4"/>
  <c r="A1018" i="4"/>
  <c r="B1018" i="4"/>
  <c r="C1018" i="4"/>
  <c r="A1019" i="4"/>
  <c r="B1019" i="4"/>
  <c r="C1019" i="4"/>
  <c r="A1020" i="4"/>
  <c r="B1020" i="4"/>
  <c r="C1020" i="4"/>
  <c r="A1021" i="4"/>
  <c r="B1021" i="4"/>
  <c r="C1021" i="4"/>
  <c r="A1022" i="4"/>
  <c r="B1022" i="4"/>
  <c r="C1022" i="4"/>
  <c r="A1023" i="4"/>
  <c r="B1023" i="4"/>
  <c r="C1023" i="4"/>
  <c r="A1024" i="4"/>
  <c r="B1024" i="4"/>
  <c r="C1024" i="4"/>
  <c r="A1025" i="4"/>
  <c r="B1025" i="4"/>
  <c r="C1025" i="4"/>
  <c r="A1026" i="4"/>
  <c r="B1026" i="4"/>
  <c r="C1026" i="4"/>
  <c r="A1027" i="4"/>
  <c r="B1027" i="4"/>
  <c r="C1027" i="4"/>
  <c r="A1028" i="4"/>
  <c r="B1028" i="4"/>
  <c r="C1028" i="4"/>
  <c r="A1029" i="4"/>
  <c r="B1029" i="4"/>
  <c r="C1029" i="4"/>
  <c r="A1030" i="4"/>
  <c r="B1030" i="4"/>
  <c r="C1030" i="4"/>
  <c r="A1031" i="4"/>
  <c r="B1031" i="4"/>
  <c r="C1031" i="4"/>
  <c r="A1032" i="4"/>
  <c r="B1032" i="4"/>
  <c r="C1032" i="4"/>
  <c r="A1033" i="4"/>
  <c r="B1033" i="4"/>
  <c r="C1033" i="4"/>
  <c r="A1034" i="4"/>
  <c r="B1034" i="4"/>
  <c r="C1034" i="4"/>
  <c r="A1035" i="4"/>
  <c r="B1035" i="4"/>
  <c r="C1035" i="4"/>
  <c r="A1036" i="4"/>
  <c r="B1036" i="4"/>
  <c r="C1036" i="4"/>
  <c r="A1037" i="4"/>
  <c r="B1037" i="4"/>
  <c r="C1037" i="4"/>
  <c r="A1038" i="4"/>
  <c r="B1038" i="4"/>
  <c r="C1038" i="4"/>
  <c r="A1039" i="4"/>
  <c r="B1039" i="4"/>
  <c r="C1039" i="4"/>
  <c r="A1040" i="4"/>
  <c r="B1040" i="4"/>
  <c r="C1040" i="4"/>
  <c r="A1041" i="4"/>
  <c r="B1041" i="4"/>
  <c r="C1041" i="4"/>
  <c r="A1042" i="4"/>
  <c r="B1042" i="4"/>
  <c r="C1042" i="4"/>
  <c r="A1043" i="4"/>
  <c r="B1043" i="4"/>
  <c r="C1043" i="4"/>
  <c r="A1044" i="4"/>
  <c r="B1044" i="4"/>
  <c r="C1044" i="4"/>
  <c r="A1045" i="4"/>
  <c r="B1045" i="4"/>
  <c r="C1045" i="4"/>
  <c r="A1046" i="4"/>
  <c r="B1046" i="4"/>
  <c r="C1046" i="4"/>
  <c r="A1047" i="4"/>
  <c r="B1047" i="4"/>
  <c r="C1047" i="4"/>
  <c r="A1048" i="4"/>
  <c r="B1048" i="4"/>
  <c r="C1048" i="4"/>
  <c r="A1049" i="4"/>
  <c r="B1049" i="4"/>
  <c r="C1049" i="4"/>
  <c r="A1050" i="4"/>
  <c r="B1050" i="4"/>
  <c r="C1050" i="4"/>
  <c r="A1051" i="4"/>
  <c r="B1051" i="4"/>
  <c r="C1051" i="4"/>
  <c r="A1052" i="4"/>
  <c r="B1052" i="4"/>
  <c r="C1052" i="4"/>
  <c r="A1053" i="4"/>
  <c r="B1053" i="4"/>
  <c r="C1053" i="4"/>
  <c r="A1054" i="4"/>
  <c r="B1054" i="4"/>
  <c r="C1054" i="4"/>
  <c r="A1055" i="4"/>
  <c r="B1055" i="4"/>
  <c r="C1055" i="4"/>
  <c r="A1056" i="4"/>
  <c r="B1056" i="4"/>
  <c r="C1056" i="4"/>
  <c r="A1057" i="4"/>
  <c r="B1057" i="4"/>
  <c r="C1057" i="4"/>
  <c r="A1058" i="4"/>
  <c r="B1058" i="4"/>
  <c r="C1058" i="4"/>
  <c r="A1059" i="4"/>
  <c r="B1059" i="4"/>
  <c r="C1059" i="4"/>
  <c r="A1060" i="4"/>
  <c r="B1060" i="4"/>
  <c r="C1060" i="4"/>
  <c r="A1061" i="4"/>
  <c r="B1061" i="4"/>
  <c r="C1061" i="4"/>
  <c r="A1062" i="4"/>
  <c r="B1062" i="4"/>
  <c r="C1062" i="4"/>
  <c r="A1063" i="4"/>
  <c r="B1063" i="4"/>
  <c r="C1063" i="4"/>
  <c r="A1064" i="4"/>
  <c r="B1064" i="4"/>
  <c r="C1064" i="4"/>
  <c r="A1065" i="4"/>
  <c r="B1065" i="4"/>
  <c r="C1065" i="4"/>
  <c r="A1066" i="4"/>
  <c r="B1066" i="4"/>
  <c r="C1066" i="4"/>
  <c r="A1067" i="4"/>
  <c r="B1067" i="4"/>
  <c r="C1067" i="4"/>
  <c r="A1068" i="4"/>
  <c r="B1068" i="4"/>
  <c r="C1068" i="4"/>
  <c r="A1069" i="4"/>
  <c r="B1069" i="4"/>
  <c r="C1069" i="4"/>
  <c r="A1070" i="4"/>
  <c r="B1070" i="4"/>
  <c r="C1070" i="4"/>
  <c r="A1071" i="4"/>
  <c r="B1071" i="4"/>
  <c r="C1071" i="4"/>
  <c r="A1072" i="4"/>
  <c r="B1072" i="4"/>
  <c r="C1072" i="4"/>
  <c r="A1073" i="4"/>
  <c r="B1073" i="4"/>
  <c r="C1073" i="4"/>
  <c r="A1074" i="4"/>
  <c r="B1074" i="4"/>
  <c r="C1074" i="4"/>
  <c r="A1075" i="4"/>
  <c r="B1075" i="4"/>
  <c r="C1075" i="4"/>
  <c r="A1076" i="4"/>
  <c r="B1076" i="4"/>
  <c r="C1076" i="4"/>
  <c r="A1077" i="4"/>
  <c r="B1077" i="4"/>
  <c r="C1077" i="4"/>
  <c r="A1078" i="4"/>
  <c r="B1078" i="4"/>
  <c r="C1078" i="4"/>
  <c r="A1079" i="4"/>
  <c r="B1079" i="4"/>
  <c r="C1079" i="4"/>
  <c r="A1080" i="4"/>
  <c r="B1080" i="4"/>
  <c r="C1080" i="4"/>
  <c r="A1081" i="4"/>
  <c r="B1081" i="4"/>
  <c r="C1081" i="4"/>
  <c r="A1082" i="4"/>
  <c r="B1082" i="4"/>
  <c r="C1082" i="4"/>
  <c r="A1083" i="4"/>
  <c r="B1083" i="4"/>
  <c r="C1083" i="4"/>
  <c r="A1084" i="4"/>
  <c r="B1084" i="4"/>
  <c r="C1084" i="4"/>
  <c r="A1085" i="4"/>
  <c r="B1085" i="4"/>
  <c r="C1085" i="4"/>
  <c r="A1086" i="4"/>
  <c r="B1086" i="4"/>
  <c r="C1086" i="4"/>
  <c r="A1087" i="4"/>
  <c r="B1087" i="4"/>
  <c r="C1087" i="4"/>
  <c r="A1088" i="4"/>
  <c r="B1088" i="4"/>
  <c r="C1088" i="4"/>
  <c r="A1089" i="4"/>
  <c r="B1089" i="4"/>
  <c r="C1089" i="4"/>
  <c r="A1090" i="4"/>
  <c r="B1090" i="4"/>
  <c r="C1090" i="4"/>
  <c r="A1091" i="4"/>
  <c r="B1091" i="4"/>
  <c r="C1091" i="4"/>
  <c r="A1092" i="4"/>
  <c r="B1092" i="4"/>
  <c r="C1092" i="4"/>
  <c r="A1093" i="4"/>
  <c r="B1093" i="4"/>
  <c r="C1093" i="4"/>
  <c r="A1094" i="4"/>
  <c r="B1094" i="4"/>
  <c r="C1094" i="4"/>
  <c r="A1095" i="4"/>
  <c r="B1095" i="4"/>
  <c r="C1095" i="4"/>
  <c r="A1096" i="4"/>
  <c r="B1096" i="4"/>
  <c r="C1096" i="4"/>
  <c r="A1097" i="4"/>
  <c r="B1097" i="4"/>
  <c r="C1097" i="4"/>
  <c r="A1098" i="4"/>
  <c r="B1098" i="4"/>
  <c r="C1098" i="4"/>
  <c r="A1099" i="4"/>
  <c r="B1099" i="4"/>
  <c r="C1099" i="4"/>
  <c r="A1100" i="4"/>
  <c r="B1100" i="4"/>
  <c r="C1100" i="4"/>
  <c r="A1101" i="4"/>
  <c r="B1101" i="4"/>
  <c r="C1101" i="4"/>
  <c r="A1102" i="4"/>
  <c r="B1102" i="4"/>
  <c r="C1102" i="4"/>
  <c r="A1103" i="4"/>
  <c r="B1103" i="4"/>
  <c r="C1103" i="4"/>
  <c r="A1104" i="4"/>
  <c r="B1104" i="4"/>
  <c r="C1104" i="4"/>
  <c r="A1105" i="4"/>
  <c r="B1105" i="4"/>
  <c r="C1105" i="4"/>
  <c r="A1106" i="4"/>
  <c r="B1106" i="4"/>
  <c r="C1106" i="4"/>
  <c r="A1107" i="4"/>
  <c r="B1107" i="4"/>
  <c r="C1107" i="4"/>
  <c r="A1108" i="4"/>
  <c r="B1108" i="4"/>
  <c r="C1108" i="4"/>
  <c r="A1109" i="4"/>
  <c r="B1109" i="4"/>
  <c r="C1109" i="4"/>
  <c r="A1110" i="4"/>
  <c r="B1110" i="4"/>
  <c r="C1110" i="4"/>
  <c r="A1111" i="4"/>
  <c r="B1111" i="4"/>
  <c r="C1111" i="4"/>
  <c r="A1112" i="4"/>
  <c r="B1112" i="4"/>
  <c r="C1112" i="4"/>
  <c r="A1113" i="4"/>
  <c r="B1113" i="4"/>
  <c r="C1113" i="4"/>
  <c r="A1114" i="4"/>
  <c r="B1114" i="4"/>
  <c r="C1114" i="4"/>
  <c r="A1115" i="4"/>
  <c r="B1115" i="4"/>
  <c r="C1115" i="4"/>
  <c r="A1116" i="4"/>
  <c r="B1116" i="4"/>
  <c r="C1116" i="4"/>
  <c r="A1117" i="4"/>
  <c r="B1117" i="4"/>
  <c r="C1117" i="4"/>
  <c r="A1118" i="4"/>
  <c r="B1118" i="4"/>
  <c r="C1118" i="4"/>
  <c r="A1119" i="4"/>
  <c r="B1119" i="4"/>
  <c r="C1119" i="4"/>
  <c r="A1120" i="4"/>
  <c r="B1120" i="4"/>
  <c r="C1120" i="4"/>
  <c r="A1121" i="4"/>
  <c r="B1121" i="4"/>
  <c r="C1121" i="4"/>
  <c r="A1122" i="4"/>
  <c r="B1122" i="4"/>
  <c r="C1122" i="4"/>
  <c r="A1123" i="4"/>
  <c r="B1123" i="4"/>
  <c r="C1123" i="4"/>
  <c r="A1124" i="4"/>
  <c r="B1124" i="4"/>
  <c r="C1124" i="4"/>
  <c r="A1125" i="4"/>
  <c r="B1125" i="4"/>
  <c r="C1125" i="4"/>
  <c r="A1126" i="4"/>
  <c r="B1126" i="4"/>
  <c r="C1126" i="4"/>
  <c r="A1127" i="4"/>
  <c r="B1127" i="4"/>
  <c r="C1127" i="4"/>
  <c r="A1128" i="4"/>
  <c r="B1128" i="4"/>
  <c r="C1128" i="4"/>
  <c r="A1129" i="4"/>
  <c r="B1129" i="4"/>
  <c r="C1129" i="4"/>
  <c r="A1130" i="4"/>
  <c r="B1130" i="4"/>
  <c r="C1130" i="4"/>
  <c r="A1131" i="4"/>
  <c r="B1131" i="4"/>
  <c r="C1131" i="4"/>
  <c r="A1132" i="4"/>
  <c r="B1132" i="4"/>
  <c r="C1132" i="4"/>
  <c r="A1133" i="4"/>
  <c r="B1133" i="4"/>
  <c r="C1133" i="4"/>
  <c r="A1134" i="4"/>
  <c r="B1134" i="4"/>
  <c r="C1134" i="4"/>
  <c r="A1135" i="4"/>
  <c r="B1135" i="4"/>
  <c r="C1135" i="4"/>
  <c r="A1136" i="4"/>
  <c r="B1136" i="4"/>
  <c r="C1136" i="4"/>
  <c r="A1137" i="4"/>
  <c r="B1137" i="4"/>
  <c r="C1137" i="4"/>
  <c r="A1138" i="4"/>
  <c r="B1138" i="4"/>
  <c r="C1138" i="4"/>
  <c r="A1139" i="4"/>
  <c r="B1139" i="4"/>
  <c r="C1139" i="4"/>
  <c r="A1140" i="4"/>
  <c r="B1140" i="4"/>
  <c r="C1140" i="4"/>
  <c r="A1141" i="4"/>
  <c r="B1141" i="4"/>
  <c r="C1141" i="4"/>
  <c r="A1142" i="4"/>
  <c r="B1142" i="4"/>
  <c r="C1142" i="4"/>
  <c r="A1143" i="4"/>
  <c r="B1143" i="4"/>
  <c r="C1143" i="4"/>
  <c r="A1144" i="4"/>
  <c r="B1144" i="4"/>
  <c r="C1144" i="4"/>
  <c r="A1145" i="4"/>
  <c r="B1145" i="4"/>
  <c r="C1145" i="4"/>
  <c r="A1146" i="4"/>
  <c r="B1146" i="4"/>
  <c r="C1146" i="4"/>
  <c r="A1147" i="4"/>
  <c r="B1147" i="4"/>
  <c r="C1147" i="4"/>
  <c r="A1148" i="4"/>
  <c r="B1148" i="4"/>
  <c r="C1148" i="4"/>
  <c r="A1149" i="4"/>
  <c r="B1149" i="4"/>
  <c r="C1149" i="4"/>
  <c r="A1150" i="4"/>
  <c r="B1150" i="4"/>
  <c r="C1150" i="4"/>
  <c r="A1151" i="4"/>
  <c r="B1151" i="4"/>
  <c r="C1151" i="4"/>
  <c r="A1152" i="4"/>
  <c r="B1152" i="4"/>
  <c r="C1152" i="4"/>
  <c r="A1153" i="4"/>
  <c r="B1153" i="4"/>
  <c r="C1153" i="4"/>
  <c r="A1154" i="4"/>
  <c r="B1154" i="4"/>
  <c r="C1154" i="4"/>
  <c r="A1155" i="4"/>
  <c r="B1155" i="4"/>
  <c r="C1155" i="4"/>
  <c r="A1156" i="4"/>
  <c r="B1156" i="4"/>
  <c r="C1156" i="4"/>
  <c r="A1157" i="4"/>
  <c r="B1157" i="4"/>
  <c r="C1157" i="4"/>
  <c r="A1158" i="4"/>
  <c r="B1158" i="4"/>
  <c r="C1158" i="4"/>
  <c r="A1159" i="4"/>
  <c r="B1159" i="4"/>
  <c r="C1159" i="4"/>
  <c r="A1160" i="4"/>
  <c r="B1160" i="4"/>
  <c r="C1160" i="4"/>
  <c r="A1161" i="4"/>
  <c r="B1161" i="4"/>
  <c r="C1161" i="4"/>
  <c r="A1162" i="4"/>
  <c r="B1162" i="4"/>
  <c r="C1162" i="4"/>
  <c r="A1163" i="4"/>
  <c r="B1163" i="4"/>
  <c r="C1163" i="4"/>
  <c r="A1164" i="4"/>
  <c r="B1164" i="4"/>
  <c r="C1164" i="4"/>
  <c r="A1165" i="4"/>
  <c r="B1165" i="4"/>
  <c r="C1165" i="4"/>
  <c r="A1166" i="4"/>
  <c r="B1166" i="4"/>
  <c r="C1166" i="4"/>
  <c r="A1167" i="4"/>
  <c r="B1167" i="4"/>
  <c r="C1167" i="4"/>
  <c r="A1168" i="4"/>
  <c r="B1168" i="4"/>
  <c r="C1168" i="4"/>
  <c r="A1169" i="4"/>
  <c r="B1169" i="4"/>
  <c r="C1169" i="4"/>
  <c r="A1170" i="4"/>
  <c r="B1170" i="4"/>
  <c r="C1170" i="4"/>
  <c r="A1171" i="4"/>
  <c r="B1171" i="4"/>
  <c r="C1171" i="4"/>
  <c r="A1172" i="4"/>
  <c r="B1172" i="4"/>
  <c r="C1172" i="4"/>
  <c r="A1173" i="4"/>
  <c r="B1173" i="4"/>
  <c r="C1173" i="4"/>
  <c r="A1174" i="4"/>
  <c r="B1174" i="4"/>
  <c r="C1174" i="4"/>
  <c r="A1175" i="4"/>
  <c r="B1175" i="4"/>
  <c r="C1175" i="4"/>
  <c r="A1176" i="4"/>
  <c r="B1176" i="4"/>
  <c r="C1176" i="4"/>
  <c r="A1177" i="4"/>
  <c r="B1177" i="4"/>
  <c r="C1177" i="4"/>
  <c r="A1178" i="4"/>
  <c r="B1178" i="4"/>
  <c r="C1178" i="4"/>
  <c r="A1179" i="4"/>
  <c r="B1179" i="4"/>
  <c r="C1179" i="4"/>
  <c r="A1180" i="4"/>
  <c r="B1180" i="4"/>
  <c r="C1180" i="4"/>
  <c r="A1181" i="4"/>
  <c r="B1181" i="4"/>
  <c r="C1181" i="4"/>
  <c r="A1182" i="4"/>
  <c r="B1182" i="4"/>
  <c r="C1182" i="4"/>
  <c r="A1183" i="4"/>
  <c r="B1183" i="4"/>
  <c r="C1183" i="4"/>
  <c r="A1184" i="4"/>
  <c r="B1184" i="4"/>
  <c r="C1184" i="4"/>
  <c r="A1185" i="4"/>
  <c r="B1185" i="4"/>
  <c r="C1185" i="4"/>
  <c r="A1186" i="4"/>
  <c r="B1186" i="4"/>
  <c r="C1186" i="4"/>
  <c r="A1187" i="4"/>
  <c r="B1187" i="4"/>
  <c r="C1187" i="4"/>
  <c r="A1188" i="4"/>
  <c r="B1188" i="4"/>
  <c r="C1188" i="4"/>
  <c r="A1189" i="4"/>
  <c r="B1189" i="4"/>
  <c r="C1189" i="4"/>
  <c r="A1190" i="4"/>
  <c r="B1190" i="4"/>
  <c r="C1190" i="4"/>
  <c r="A1191" i="4"/>
  <c r="B1191" i="4"/>
  <c r="C1191" i="4"/>
  <c r="A1192" i="4"/>
  <c r="B1192" i="4"/>
  <c r="C1192" i="4"/>
  <c r="A1193" i="4"/>
  <c r="B1193" i="4"/>
  <c r="C1193" i="4"/>
  <c r="A1194" i="4"/>
  <c r="B1194" i="4"/>
  <c r="C1194" i="4"/>
  <c r="A1195" i="4"/>
  <c r="B1195" i="4"/>
  <c r="C1195" i="4"/>
  <c r="A1196" i="4"/>
  <c r="B1196" i="4"/>
  <c r="C1196" i="4"/>
  <c r="A1197" i="4"/>
  <c r="B1197" i="4"/>
  <c r="C1197" i="4"/>
  <c r="A1198" i="4"/>
  <c r="B1198" i="4"/>
  <c r="C1198" i="4"/>
  <c r="A1199" i="4"/>
  <c r="B1199" i="4"/>
  <c r="C1199" i="4"/>
  <c r="A1200" i="4"/>
  <c r="B1200" i="4"/>
  <c r="C1200" i="4"/>
  <c r="A1201" i="4"/>
  <c r="B1201" i="4"/>
  <c r="C1201" i="4"/>
  <c r="A1202" i="4"/>
  <c r="B1202" i="4"/>
  <c r="C1202" i="4"/>
  <c r="A1203" i="4"/>
  <c r="B1203" i="4"/>
  <c r="C1203" i="4"/>
  <c r="A1204" i="4"/>
  <c r="B1204" i="4"/>
  <c r="C1204" i="4"/>
  <c r="A1205" i="4"/>
  <c r="B1205" i="4"/>
  <c r="C1205" i="4"/>
  <c r="A1206" i="4"/>
  <c r="B1206" i="4"/>
  <c r="C1206" i="4"/>
  <c r="A1207" i="4"/>
  <c r="B1207" i="4"/>
  <c r="C1207" i="4"/>
  <c r="A1208" i="4"/>
  <c r="B1208" i="4"/>
  <c r="C1208" i="4"/>
  <c r="A1209" i="4"/>
  <c r="B1209" i="4"/>
  <c r="C1209" i="4"/>
  <c r="A1210" i="4"/>
  <c r="B1210" i="4"/>
  <c r="C1210" i="4"/>
  <c r="A1211" i="4"/>
  <c r="B1211" i="4"/>
  <c r="C1211" i="4"/>
  <c r="A1212" i="4"/>
  <c r="B1212" i="4"/>
  <c r="C1212" i="4"/>
  <c r="A1213" i="4"/>
  <c r="B1213" i="4"/>
  <c r="C1213" i="4"/>
  <c r="A1214" i="4"/>
  <c r="B1214" i="4"/>
  <c r="C1214" i="4"/>
  <c r="A1215" i="4"/>
  <c r="B1215" i="4"/>
  <c r="C1215" i="4"/>
  <c r="A1216" i="4"/>
  <c r="B1216" i="4"/>
  <c r="C1216" i="4"/>
  <c r="A1217" i="4"/>
  <c r="B1217" i="4"/>
  <c r="C1217" i="4"/>
  <c r="A1218" i="4"/>
  <c r="B1218" i="4"/>
  <c r="C1218" i="4"/>
  <c r="A1219" i="4"/>
  <c r="B1219" i="4"/>
  <c r="C1219" i="4"/>
  <c r="A1220" i="4"/>
  <c r="B1220" i="4"/>
  <c r="C1220" i="4"/>
  <c r="A1221" i="4"/>
  <c r="B1221" i="4"/>
  <c r="C1221" i="4"/>
  <c r="A1222" i="4"/>
  <c r="B1222" i="4"/>
  <c r="C1222" i="4"/>
  <c r="A1223" i="4"/>
  <c r="B1223" i="4"/>
  <c r="C1223" i="4"/>
  <c r="A1224" i="4"/>
  <c r="B1224" i="4"/>
  <c r="C1224" i="4"/>
  <c r="A1225" i="4"/>
  <c r="B1225" i="4"/>
  <c r="C1225" i="4"/>
  <c r="A1226" i="4"/>
  <c r="B1226" i="4"/>
  <c r="C1226" i="4"/>
  <c r="A1227" i="4"/>
  <c r="B1227" i="4"/>
  <c r="C1227" i="4"/>
  <c r="A1228" i="4"/>
  <c r="B1228" i="4"/>
  <c r="C1228" i="4"/>
  <c r="A1229" i="4"/>
  <c r="B1229" i="4"/>
  <c r="C1229" i="4"/>
  <c r="A1230" i="4"/>
  <c r="B1230" i="4"/>
  <c r="C1230" i="4"/>
  <c r="A1231" i="4"/>
  <c r="B1231" i="4"/>
  <c r="C1231" i="4"/>
  <c r="A1232" i="4"/>
  <c r="B1232" i="4"/>
  <c r="C1232" i="4"/>
  <c r="A1233" i="4"/>
  <c r="B1233" i="4"/>
  <c r="C1233" i="4"/>
  <c r="A1234" i="4"/>
  <c r="B1234" i="4"/>
  <c r="C1234" i="4"/>
  <c r="A1235" i="4"/>
  <c r="B1235" i="4"/>
  <c r="C1235" i="4"/>
  <c r="A1236" i="4"/>
  <c r="B1236" i="4"/>
  <c r="C1236" i="4"/>
  <c r="A1237" i="4"/>
  <c r="B1237" i="4"/>
  <c r="C1237" i="4"/>
  <c r="A1238" i="4"/>
  <c r="B1238" i="4"/>
  <c r="C1238" i="4"/>
  <c r="A1239" i="4"/>
  <c r="B1239" i="4"/>
  <c r="C1239" i="4"/>
  <c r="A1240" i="4"/>
  <c r="B1240" i="4"/>
  <c r="C1240" i="4"/>
  <c r="A1241" i="4"/>
  <c r="B1241" i="4"/>
  <c r="C1241" i="4"/>
  <c r="A1242" i="4"/>
  <c r="B1242" i="4"/>
  <c r="C1242" i="4"/>
  <c r="A1243" i="4"/>
  <c r="B1243" i="4"/>
  <c r="C1243" i="4"/>
  <c r="A1244" i="4"/>
  <c r="B1244" i="4"/>
  <c r="C1244" i="4"/>
  <c r="A1245" i="4"/>
  <c r="B1245" i="4"/>
  <c r="C1245" i="4"/>
  <c r="A1246" i="4"/>
  <c r="B1246" i="4"/>
  <c r="C1246" i="4"/>
  <c r="A1247" i="4"/>
  <c r="B1247" i="4"/>
  <c r="C1247" i="4"/>
  <c r="A1248" i="4"/>
  <c r="B1248" i="4"/>
  <c r="C1248" i="4"/>
  <c r="A1249" i="4"/>
  <c r="B1249" i="4"/>
  <c r="C1249" i="4"/>
  <c r="A1250" i="4"/>
  <c r="B1250" i="4"/>
  <c r="C1250" i="4"/>
  <c r="A1251" i="4"/>
  <c r="B1251" i="4"/>
  <c r="C1251" i="4"/>
  <c r="A1252" i="4"/>
  <c r="B1252" i="4"/>
  <c r="C1252" i="4"/>
  <c r="A1253" i="4"/>
  <c r="B1253" i="4"/>
  <c r="C1253" i="4"/>
  <c r="A1254" i="4"/>
  <c r="B1254" i="4"/>
  <c r="C1254" i="4"/>
  <c r="A1255" i="4"/>
  <c r="B1255" i="4"/>
  <c r="C1255" i="4"/>
  <c r="A1256" i="4"/>
  <c r="B1256" i="4"/>
  <c r="C1256" i="4"/>
  <c r="A1257" i="4"/>
  <c r="B1257" i="4"/>
  <c r="C1257" i="4"/>
  <c r="A1258" i="4"/>
  <c r="B1258" i="4"/>
  <c r="C1258" i="4"/>
  <c r="A1259" i="4"/>
  <c r="B1259" i="4"/>
  <c r="C1259" i="4"/>
  <c r="A1260" i="4"/>
  <c r="B1260" i="4"/>
  <c r="C1260" i="4"/>
  <c r="A1261" i="4"/>
  <c r="B1261" i="4"/>
  <c r="C1261" i="4"/>
  <c r="A1262" i="4"/>
  <c r="B1262" i="4"/>
  <c r="C1262" i="4"/>
  <c r="A1263" i="4"/>
  <c r="B1263" i="4"/>
  <c r="C1263" i="4"/>
  <c r="A1264" i="4"/>
  <c r="B1264" i="4"/>
  <c r="C1264" i="4"/>
  <c r="A1265" i="4"/>
  <c r="B1265" i="4"/>
  <c r="C1265" i="4"/>
  <c r="A1266" i="4"/>
  <c r="B1266" i="4"/>
  <c r="C1266" i="4"/>
  <c r="A1267" i="4"/>
  <c r="B1267" i="4"/>
  <c r="C1267" i="4"/>
  <c r="A1268" i="4"/>
  <c r="B1268" i="4"/>
  <c r="C1268" i="4"/>
  <c r="A1269" i="4"/>
  <c r="B1269" i="4"/>
  <c r="C1269" i="4"/>
  <c r="A1270" i="4"/>
  <c r="B1270" i="4"/>
  <c r="C1270" i="4"/>
  <c r="A1271" i="4"/>
  <c r="B1271" i="4"/>
  <c r="C1271" i="4"/>
  <c r="A1272" i="4"/>
  <c r="B1272" i="4"/>
  <c r="C1272" i="4"/>
  <c r="A1273" i="4"/>
  <c r="B1273" i="4"/>
  <c r="C1273" i="4"/>
  <c r="A1274" i="4"/>
  <c r="B1274" i="4"/>
  <c r="C1274" i="4"/>
  <c r="A1275" i="4"/>
  <c r="B1275" i="4"/>
  <c r="C1275" i="4"/>
  <c r="A1276" i="4"/>
  <c r="B1276" i="4"/>
  <c r="C1276" i="4"/>
  <c r="A1277" i="4"/>
  <c r="B1277" i="4"/>
  <c r="C1277" i="4"/>
  <c r="A1278" i="4"/>
  <c r="B1278" i="4"/>
  <c r="C1278" i="4"/>
  <c r="A1279" i="4"/>
  <c r="B1279" i="4"/>
  <c r="C1279" i="4"/>
  <c r="A1280" i="4"/>
  <c r="B1280" i="4"/>
  <c r="C1280" i="4"/>
  <c r="A1281" i="4"/>
  <c r="B1281" i="4"/>
  <c r="C1281" i="4"/>
  <c r="A1282" i="4"/>
  <c r="B1282" i="4"/>
  <c r="C1282" i="4"/>
  <c r="A1283" i="4"/>
  <c r="B1283" i="4"/>
  <c r="C1283" i="4"/>
  <c r="A1284" i="4"/>
  <c r="B1284" i="4"/>
  <c r="C1284" i="4"/>
  <c r="A1285" i="4"/>
  <c r="B1285" i="4"/>
  <c r="C1285" i="4"/>
  <c r="A1286" i="4"/>
  <c r="B1286" i="4"/>
  <c r="C1286" i="4"/>
  <c r="A1287" i="4"/>
  <c r="B1287" i="4"/>
  <c r="C1287" i="4"/>
  <c r="A1288" i="4"/>
  <c r="B1288" i="4"/>
  <c r="C1288" i="4"/>
  <c r="A1289" i="4"/>
  <c r="B1289" i="4"/>
  <c r="C1289" i="4"/>
  <c r="A1290" i="4"/>
  <c r="B1290" i="4"/>
  <c r="C1290" i="4"/>
  <c r="A1291" i="4"/>
  <c r="B1291" i="4"/>
  <c r="C1291" i="4"/>
  <c r="A1292" i="4"/>
  <c r="B1292" i="4"/>
  <c r="C1292" i="4"/>
  <c r="A1293" i="4"/>
  <c r="B1293" i="4"/>
  <c r="C1293" i="4"/>
  <c r="A1294" i="4"/>
  <c r="B1294" i="4"/>
  <c r="C1294" i="4"/>
  <c r="A1295" i="4"/>
  <c r="B1295" i="4"/>
  <c r="C1295" i="4"/>
  <c r="A1296" i="4"/>
  <c r="B1296" i="4"/>
  <c r="C1296" i="4"/>
  <c r="A1297" i="4"/>
  <c r="B1297" i="4"/>
  <c r="C1297" i="4"/>
  <c r="A1298" i="4"/>
  <c r="B1298" i="4"/>
  <c r="C1298" i="4"/>
  <c r="A1299" i="4"/>
  <c r="B1299" i="4"/>
  <c r="C1299" i="4"/>
  <c r="A1300" i="4"/>
  <c r="B1300" i="4"/>
  <c r="C1300" i="4"/>
  <c r="A1301" i="4"/>
  <c r="B1301" i="4"/>
  <c r="C1301" i="4"/>
  <c r="A1302" i="4"/>
  <c r="B1302" i="4"/>
  <c r="C1302" i="4"/>
  <c r="A1303" i="4"/>
  <c r="B1303" i="4"/>
  <c r="C1303" i="4"/>
  <c r="A1304" i="4"/>
  <c r="B1304" i="4"/>
  <c r="C1304" i="4"/>
  <c r="A1305" i="4"/>
  <c r="B1305" i="4"/>
  <c r="C1305" i="4"/>
  <c r="A1306" i="4"/>
  <c r="B1306" i="4"/>
  <c r="C1306" i="4"/>
  <c r="A1307" i="4"/>
  <c r="B1307" i="4"/>
  <c r="C1307" i="4"/>
  <c r="A1308" i="4"/>
  <c r="B1308" i="4"/>
  <c r="C1308" i="4"/>
  <c r="A1309" i="4"/>
  <c r="B1309" i="4"/>
  <c r="C1309" i="4"/>
  <c r="A1310" i="4"/>
  <c r="B1310" i="4"/>
  <c r="C1310" i="4"/>
  <c r="A1311" i="4"/>
  <c r="B1311" i="4"/>
  <c r="C1311" i="4"/>
  <c r="A1312" i="4"/>
  <c r="B1312" i="4"/>
  <c r="C1312" i="4"/>
  <c r="A1313" i="4"/>
  <c r="B1313" i="4"/>
  <c r="C1313" i="4"/>
  <c r="A1314" i="4"/>
  <c r="B1314" i="4"/>
  <c r="C1314" i="4"/>
  <c r="A1315" i="4"/>
  <c r="B1315" i="4"/>
  <c r="C1315" i="4"/>
  <c r="A1316" i="4"/>
  <c r="B1316" i="4"/>
  <c r="C1316" i="4"/>
  <c r="A1317" i="4"/>
  <c r="B1317" i="4"/>
  <c r="C1317" i="4"/>
  <c r="A1318" i="4"/>
  <c r="B1318" i="4"/>
  <c r="C1318" i="4"/>
  <c r="A1319" i="4"/>
  <c r="B1319" i="4"/>
  <c r="C1319" i="4"/>
  <c r="A1320" i="4"/>
  <c r="B1320" i="4"/>
  <c r="C1320" i="4"/>
  <c r="A1321" i="4"/>
  <c r="B1321" i="4"/>
  <c r="C1321" i="4"/>
  <c r="A1322" i="4"/>
  <c r="B1322" i="4"/>
  <c r="C1322" i="4"/>
  <c r="A1323" i="4"/>
  <c r="B1323" i="4"/>
  <c r="C1323" i="4"/>
  <c r="A1324" i="4"/>
  <c r="B1324" i="4"/>
  <c r="C1324" i="4"/>
  <c r="A1325" i="4"/>
  <c r="B1325" i="4"/>
  <c r="C1325" i="4"/>
  <c r="A1326" i="4"/>
  <c r="B1326" i="4"/>
  <c r="C1326" i="4"/>
  <c r="A1327" i="4"/>
  <c r="B1327" i="4"/>
  <c r="C1327" i="4"/>
  <c r="A1328" i="4"/>
  <c r="B1328" i="4"/>
  <c r="C1328" i="4"/>
  <c r="A1329" i="4"/>
  <c r="B1329" i="4"/>
  <c r="C1329" i="4"/>
  <c r="A1330" i="4"/>
  <c r="B1330" i="4"/>
  <c r="C1330" i="4"/>
  <c r="A1331" i="4"/>
  <c r="B1331" i="4"/>
  <c r="C1331" i="4"/>
  <c r="A1332" i="4"/>
  <c r="B1332" i="4"/>
  <c r="C1332" i="4"/>
  <c r="A1333" i="4"/>
  <c r="B1333" i="4"/>
  <c r="C1333" i="4"/>
  <c r="A1334" i="4"/>
  <c r="B1334" i="4"/>
  <c r="C1334" i="4"/>
  <c r="A1335" i="4"/>
  <c r="B1335" i="4"/>
  <c r="C1335" i="4"/>
  <c r="A1336" i="4"/>
  <c r="B1336" i="4"/>
  <c r="C1336" i="4"/>
  <c r="A1337" i="4"/>
  <c r="B1337" i="4"/>
  <c r="C1337" i="4"/>
  <c r="A1338" i="4"/>
  <c r="B1338" i="4"/>
  <c r="C1338" i="4"/>
  <c r="A1339" i="4"/>
  <c r="B1339" i="4"/>
  <c r="C1339" i="4"/>
  <c r="A1340" i="4"/>
  <c r="B1340" i="4"/>
  <c r="C1340" i="4"/>
  <c r="A1341" i="4"/>
  <c r="B1341" i="4"/>
  <c r="C1341" i="4"/>
  <c r="A1342" i="4"/>
  <c r="B1342" i="4"/>
  <c r="C1342" i="4"/>
  <c r="A1343" i="4"/>
  <c r="B1343" i="4"/>
  <c r="C1343" i="4"/>
  <c r="A1344" i="4"/>
  <c r="B1344" i="4"/>
  <c r="C1344" i="4"/>
  <c r="A1345" i="4"/>
  <c r="B1345" i="4"/>
  <c r="C1345" i="4"/>
  <c r="A1346" i="4"/>
  <c r="B1346" i="4"/>
  <c r="C1346" i="4"/>
  <c r="A1347" i="4"/>
  <c r="B1347" i="4"/>
  <c r="C1347" i="4"/>
  <c r="A1348" i="4"/>
  <c r="B1348" i="4"/>
  <c r="C1348" i="4"/>
  <c r="A1349" i="4"/>
  <c r="B1349" i="4"/>
  <c r="C1349" i="4"/>
  <c r="A1350" i="4"/>
  <c r="B1350" i="4"/>
  <c r="C1350" i="4"/>
  <c r="A1351" i="4"/>
  <c r="B1351" i="4"/>
  <c r="C1351" i="4"/>
  <c r="A1352" i="4"/>
  <c r="B1352" i="4"/>
  <c r="C1352" i="4"/>
  <c r="A1353" i="4"/>
  <c r="B1353" i="4"/>
  <c r="C1353" i="4"/>
  <c r="A1354" i="4"/>
  <c r="B1354" i="4"/>
  <c r="C1354" i="4"/>
  <c r="A1355" i="4"/>
  <c r="B1355" i="4"/>
  <c r="C1355" i="4"/>
  <c r="A1356" i="4"/>
  <c r="B1356" i="4"/>
  <c r="C1356" i="4"/>
  <c r="A1357" i="4"/>
  <c r="B1357" i="4"/>
  <c r="C1357" i="4"/>
  <c r="A1358" i="4"/>
  <c r="B1358" i="4"/>
  <c r="C1358" i="4"/>
  <c r="A1359" i="4"/>
  <c r="B1359" i="4"/>
  <c r="C1359" i="4"/>
  <c r="A1360" i="4"/>
  <c r="B1360" i="4"/>
  <c r="C1360" i="4"/>
  <c r="A1361" i="4"/>
  <c r="B1361" i="4"/>
  <c r="C1361" i="4"/>
  <c r="A1362" i="4"/>
  <c r="B1362" i="4"/>
  <c r="C1362" i="4"/>
  <c r="A1363" i="4"/>
  <c r="B1363" i="4"/>
  <c r="C1363" i="4"/>
  <c r="A1364" i="4"/>
  <c r="B1364" i="4"/>
  <c r="C1364" i="4"/>
  <c r="A1365" i="4"/>
  <c r="B1365" i="4"/>
  <c r="C1365" i="4"/>
  <c r="A1366" i="4"/>
  <c r="B1366" i="4"/>
  <c r="C1366" i="4"/>
  <c r="A1367" i="4"/>
  <c r="B1367" i="4"/>
  <c r="C1367" i="4"/>
  <c r="A1368" i="4"/>
  <c r="B1368" i="4"/>
  <c r="C1368" i="4"/>
  <c r="A1369" i="4"/>
  <c r="B1369" i="4"/>
  <c r="C1369" i="4"/>
  <c r="A1370" i="4"/>
  <c r="B1370" i="4"/>
  <c r="C1370" i="4"/>
  <c r="A1371" i="4"/>
  <c r="B1371" i="4"/>
  <c r="C1371" i="4"/>
  <c r="A1372" i="4"/>
  <c r="B1372" i="4"/>
  <c r="C1372" i="4"/>
  <c r="A1373" i="4"/>
  <c r="B1373" i="4"/>
  <c r="C1373" i="4"/>
  <c r="A1374" i="4"/>
  <c r="B1374" i="4"/>
  <c r="C1374" i="4"/>
  <c r="A1375" i="4"/>
  <c r="B1375" i="4"/>
  <c r="C1375" i="4"/>
  <c r="A1376" i="4"/>
  <c r="B1376" i="4"/>
  <c r="C1376" i="4"/>
  <c r="A1377" i="4"/>
  <c r="B1377" i="4"/>
  <c r="C1377" i="4"/>
  <c r="A1378" i="4"/>
  <c r="B1378" i="4"/>
  <c r="C1378" i="4"/>
  <c r="A1379" i="4"/>
  <c r="B1379" i="4"/>
  <c r="C1379" i="4"/>
  <c r="A1380" i="4"/>
  <c r="B1380" i="4"/>
  <c r="C1380" i="4"/>
  <c r="A1381" i="4"/>
  <c r="B1381" i="4"/>
  <c r="C1381" i="4"/>
  <c r="A1382" i="4"/>
  <c r="B1382" i="4"/>
  <c r="C1382" i="4"/>
  <c r="A1383" i="4"/>
  <c r="B1383" i="4"/>
  <c r="C1383" i="4"/>
  <c r="A1384" i="4"/>
  <c r="B1384" i="4"/>
  <c r="C1384" i="4"/>
  <c r="A1385" i="4"/>
  <c r="B1385" i="4"/>
  <c r="C1385" i="4"/>
  <c r="A1386" i="4"/>
  <c r="B1386" i="4"/>
  <c r="C1386" i="4"/>
  <c r="A1387" i="4"/>
  <c r="B1387" i="4"/>
  <c r="C1387" i="4"/>
  <c r="A1388" i="4"/>
  <c r="B1388" i="4"/>
  <c r="C1388" i="4"/>
  <c r="A1389" i="4"/>
  <c r="B1389" i="4"/>
  <c r="C1389" i="4"/>
  <c r="A1390" i="4"/>
  <c r="B1390" i="4"/>
  <c r="C1390" i="4"/>
  <c r="A1391" i="4"/>
  <c r="B1391" i="4"/>
  <c r="C1391" i="4"/>
  <c r="A1392" i="4"/>
  <c r="B1392" i="4"/>
  <c r="C1392" i="4"/>
  <c r="A1393" i="4"/>
  <c r="B1393" i="4"/>
  <c r="C1393" i="4"/>
  <c r="A1394" i="4"/>
  <c r="B1394" i="4"/>
  <c r="C1394" i="4"/>
  <c r="A1395" i="4"/>
  <c r="B1395" i="4"/>
  <c r="C1395" i="4"/>
  <c r="A1396" i="4"/>
  <c r="B1396" i="4"/>
  <c r="C1396" i="4"/>
  <c r="A1397" i="4"/>
  <c r="B1397" i="4"/>
  <c r="C1397" i="4"/>
  <c r="A1398" i="4"/>
  <c r="B1398" i="4"/>
  <c r="C1398" i="4"/>
  <c r="A1399" i="4"/>
  <c r="B1399" i="4"/>
  <c r="C1399" i="4"/>
  <c r="A1400" i="4"/>
  <c r="B1400" i="4"/>
  <c r="C1400" i="4"/>
  <c r="A1401" i="4"/>
  <c r="B1401" i="4"/>
  <c r="C1401" i="4"/>
  <c r="A1402" i="4"/>
  <c r="B1402" i="4"/>
  <c r="C1402" i="4"/>
  <c r="A1403" i="4"/>
  <c r="B1403" i="4"/>
  <c r="C1403" i="4"/>
  <c r="A1404" i="4"/>
  <c r="B1404" i="4"/>
  <c r="C1404" i="4"/>
  <c r="A1405" i="4"/>
  <c r="B1405" i="4"/>
  <c r="C1405" i="4"/>
  <c r="A1406" i="4"/>
  <c r="B1406" i="4"/>
  <c r="C1406" i="4"/>
  <c r="A1407" i="4"/>
  <c r="B1407" i="4"/>
  <c r="C1407" i="4"/>
  <c r="A1408" i="4"/>
  <c r="B1408" i="4"/>
  <c r="C1408" i="4"/>
  <c r="A1409" i="4"/>
  <c r="B1409" i="4"/>
  <c r="C1409" i="4"/>
  <c r="A1410" i="4"/>
  <c r="B1410" i="4"/>
  <c r="C1410" i="4"/>
  <c r="A1411" i="4"/>
  <c r="B1411" i="4"/>
  <c r="C1411" i="4"/>
  <c r="A1412" i="4"/>
  <c r="B1412" i="4"/>
  <c r="C1412" i="4"/>
  <c r="A1413" i="4"/>
  <c r="B1413" i="4"/>
  <c r="C1413" i="4"/>
  <c r="A1414" i="4"/>
  <c r="B1414" i="4"/>
  <c r="C1414" i="4"/>
  <c r="A1415" i="4"/>
  <c r="B1415" i="4"/>
  <c r="C1415" i="4"/>
  <c r="A1416" i="4"/>
  <c r="B1416" i="4"/>
  <c r="C1416" i="4"/>
  <c r="A1417" i="4"/>
  <c r="B1417" i="4"/>
  <c r="C1417" i="4"/>
  <c r="A1418" i="4"/>
  <c r="B1418" i="4"/>
  <c r="C1418" i="4"/>
  <c r="A1419" i="4"/>
  <c r="B1419" i="4"/>
  <c r="C1419" i="4"/>
  <c r="A1420" i="4"/>
  <c r="B1420" i="4"/>
  <c r="C1420" i="4"/>
  <c r="A1421" i="4"/>
  <c r="B1421" i="4"/>
  <c r="C1421" i="4"/>
  <c r="A1422" i="4"/>
  <c r="B1422" i="4"/>
  <c r="C1422" i="4"/>
  <c r="A1423" i="4"/>
  <c r="B1423" i="4"/>
  <c r="C1423" i="4"/>
  <c r="A1424" i="4"/>
  <c r="B1424" i="4"/>
  <c r="C1424" i="4"/>
  <c r="A1425" i="4"/>
  <c r="B1425" i="4"/>
  <c r="C1425" i="4"/>
  <c r="A1426" i="4"/>
  <c r="B1426" i="4"/>
  <c r="C1426" i="4"/>
  <c r="A1427" i="4"/>
  <c r="B1427" i="4"/>
  <c r="C1427" i="4"/>
  <c r="A1428" i="4"/>
  <c r="B1428" i="4"/>
  <c r="C1428" i="4"/>
  <c r="A1429" i="4"/>
  <c r="B1429" i="4"/>
  <c r="C1429" i="4"/>
  <c r="A1430" i="4"/>
  <c r="B1430" i="4"/>
  <c r="C1430" i="4"/>
  <c r="A1431" i="4"/>
  <c r="B1431" i="4"/>
  <c r="C1431" i="4"/>
  <c r="A1432" i="4"/>
  <c r="B1432" i="4"/>
  <c r="C1432" i="4"/>
  <c r="A1433" i="4"/>
  <c r="B1433" i="4"/>
  <c r="C1433" i="4"/>
  <c r="A1434" i="4"/>
  <c r="B1434" i="4"/>
  <c r="C1434" i="4"/>
  <c r="A1435" i="4"/>
  <c r="B1435" i="4"/>
  <c r="C1435" i="4"/>
  <c r="A1436" i="4"/>
  <c r="B1436" i="4"/>
  <c r="C1436" i="4"/>
  <c r="A1437" i="4"/>
  <c r="B1437" i="4"/>
  <c r="C1437" i="4"/>
  <c r="A1438" i="4"/>
  <c r="B1438" i="4"/>
  <c r="C1438" i="4"/>
  <c r="A1439" i="4"/>
  <c r="B1439" i="4"/>
  <c r="C1439" i="4"/>
  <c r="A1440" i="4"/>
  <c r="B1440" i="4"/>
  <c r="C1440" i="4"/>
  <c r="A1441" i="4"/>
  <c r="B1441" i="4"/>
  <c r="C1441" i="4"/>
  <c r="A1442" i="4"/>
  <c r="B1442" i="4"/>
  <c r="C1442" i="4"/>
  <c r="A1443" i="4"/>
  <c r="B1443" i="4"/>
  <c r="C1443" i="4"/>
  <c r="A1444" i="4"/>
  <c r="B1444" i="4"/>
  <c r="C1444" i="4"/>
  <c r="A1445" i="4"/>
  <c r="B1445" i="4"/>
  <c r="C1445" i="4"/>
  <c r="A1446" i="4"/>
  <c r="B1446" i="4"/>
  <c r="C1446" i="4"/>
  <c r="A1447" i="4"/>
  <c r="B1447" i="4"/>
  <c r="C1447" i="4"/>
  <c r="A1448" i="4"/>
  <c r="B1448" i="4"/>
  <c r="C1448" i="4"/>
  <c r="A1449" i="4"/>
  <c r="B1449" i="4"/>
  <c r="C1449" i="4"/>
  <c r="A1450" i="4"/>
  <c r="B1450" i="4"/>
  <c r="C1450" i="4"/>
  <c r="A1451" i="4"/>
  <c r="B1451" i="4"/>
  <c r="C1451" i="4"/>
  <c r="A1452" i="4"/>
  <c r="B1452" i="4"/>
  <c r="C1452" i="4"/>
  <c r="A1453" i="4"/>
  <c r="B1453" i="4"/>
  <c r="C1453" i="4"/>
  <c r="A1454" i="4"/>
  <c r="B1454" i="4"/>
  <c r="C1454" i="4"/>
  <c r="A1455" i="4"/>
  <c r="B1455" i="4"/>
  <c r="C1455" i="4"/>
  <c r="A1456" i="4"/>
  <c r="B1456" i="4"/>
  <c r="C1456" i="4"/>
  <c r="A1457" i="4"/>
  <c r="B1457" i="4"/>
  <c r="C1457" i="4"/>
  <c r="A1458" i="4"/>
  <c r="B1458" i="4"/>
  <c r="C1458" i="4"/>
  <c r="A1459" i="4"/>
  <c r="B1459" i="4"/>
  <c r="C1459" i="4"/>
  <c r="A1460" i="4"/>
  <c r="B1460" i="4"/>
  <c r="C1460" i="4"/>
  <c r="A1461" i="4"/>
  <c r="B1461" i="4"/>
  <c r="C1461" i="4"/>
  <c r="A1462" i="4"/>
  <c r="B1462" i="4"/>
  <c r="C1462" i="4"/>
  <c r="A1463" i="4"/>
  <c r="B1463" i="4"/>
  <c r="C1463" i="4"/>
  <c r="A1464" i="4"/>
  <c r="B1464" i="4"/>
  <c r="C1464" i="4"/>
  <c r="A1465" i="4"/>
  <c r="B1465" i="4"/>
  <c r="C1465" i="4"/>
  <c r="A1466" i="4"/>
  <c r="B1466" i="4"/>
  <c r="C1466" i="4"/>
  <c r="A1467" i="4"/>
  <c r="B1467" i="4"/>
  <c r="C1467" i="4"/>
  <c r="A1468" i="4"/>
  <c r="B1468" i="4"/>
  <c r="C1468" i="4"/>
  <c r="A1469" i="4"/>
  <c r="B1469" i="4"/>
  <c r="C1469" i="4"/>
  <c r="A1470" i="4"/>
  <c r="B1470" i="4"/>
  <c r="C1470" i="4"/>
  <c r="A1471" i="4"/>
  <c r="B1471" i="4"/>
  <c r="C1471" i="4"/>
  <c r="A1472" i="4"/>
  <c r="B1472" i="4"/>
  <c r="C1472" i="4"/>
  <c r="A1473" i="4"/>
  <c r="B1473" i="4"/>
  <c r="C1473" i="4"/>
  <c r="A1474" i="4"/>
  <c r="B1474" i="4"/>
  <c r="C1474" i="4"/>
  <c r="A1475" i="4"/>
  <c r="B1475" i="4"/>
  <c r="C1475" i="4"/>
  <c r="A1476" i="4"/>
  <c r="B1476" i="4"/>
  <c r="C1476" i="4"/>
  <c r="A1477" i="4"/>
  <c r="B1477" i="4"/>
  <c r="C1477" i="4"/>
  <c r="A1478" i="4"/>
  <c r="B1478" i="4"/>
  <c r="C1478" i="4"/>
  <c r="A1479" i="4"/>
  <c r="B1479" i="4"/>
  <c r="C1479" i="4"/>
  <c r="A1480" i="4"/>
  <c r="B1480" i="4"/>
  <c r="C1480" i="4"/>
  <c r="A1481" i="4"/>
  <c r="B1481" i="4"/>
  <c r="C1481" i="4"/>
  <c r="A1482" i="4"/>
  <c r="B1482" i="4"/>
  <c r="C1482" i="4"/>
  <c r="A1483" i="4"/>
  <c r="B1483" i="4"/>
  <c r="C1483" i="4"/>
  <c r="A1484" i="4"/>
  <c r="B1484" i="4"/>
  <c r="C1484" i="4"/>
  <c r="A1485" i="4"/>
  <c r="B1485" i="4"/>
  <c r="C1485" i="4"/>
  <c r="A1486" i="4"/>
  <c r="B1486" i="4"/>
  <c r="C1486" i="4"/>
  <c r="A1487" i="4"/>
  <c r="B1487" i="4"/>
  <c r="C1487" i="4"/>
  <c r="A1488" i="4"/>
  <c r="B1488" i="4"/>
  <c r="C1488" i="4"/>
  <c r="A1489" i="4"/>
  <c r="B1489" i="4"/>
  <c r="C1489" i="4"/>
  <c r="A1490" i="4"/>
  <c r="B1490" i="4"/>
  <c r="C1490" i="4"/>
  <c r="A1491" i="4"/>
  <c r="B1491" i="4"/>
  <c r="C1491" i="4"/>
  <c r="A1492" i="4"/>
  <c r="B1492" i="4"/>
  <c r="C1492" i="4"/>
  <c r="A1493" i="4"/>
  <c r="B1493" i="4"/>
  <c r="C1493" i="4"/>
  <c r="A1494" i="4"/>
  <c r="B1494" i="4"/>
  <c r="C1494" i="4"/>
  <c r="A1495" i="4"/>
  <c r="B1495" i="4"/>
  <c r="C1495" i="4"/>
  <c r="A1496" i="4"/>
  <c r="B1496" i="4"/>
  <c r="C1496" i="4"/>
  <c r="A1497" i="4"/>
  <c r="B1497" i="4"/>
  <c r="C1497" i="4"/>
  <c r="A1498" i="4"/>
  <c r="B1498" i="4"/>
  <c r="C1498" i="4"/>
  <c r="A1499" i="4"/>
  <c r="B1499" i="4"/>
  <c r="C1499" i="4"/>
  <c r="A1500" i="4"/>
  <c r="B1500" i="4"/>
  <c r="C1500" i="4"/>
  <c r="A1501" i="4"/>
  <c r="B1501" i="4"/>
  <c r="C1501" i="4"/>
  <c r="A1502" i="4"/>
  <c r="B1502" i="4"/>
  <c r="C1502" i="4"/>
  <c r="A1503" i="4"/>
  <c r="B1503" i="4"/>
  <c r="C1503" i="4"/>
  <c r="A1504" i="4"/>
  <c r="B1504" i="4"/>
  <c r="C1504" i="4"/>
  <c r="A1505" i="4"/>
  <c r="B1505" i="4"/>
  <c r="C1505" i="4"/>
  <c r="A1506" i="4"/>
  <c r="B1506" i="4"/>
  <c r="C1506" i="4"/>
  <c r="A1507" i="4"/>
  <c r="B1507" i="4"/>
  <c r="C1507" i="4"/>
  <c r="A1508" i="4"/>
  <c r="B1508" i="4"/>
  <c r="C1508" i="4"/>
  <c r="A1509" i="4"/>
  <c r="B1509" i="4"/>
  <c r="C1509" i="4"/>
  <c r="A1510" i="4"/>
  <c r="B1510" i="4"/>
  <c r="C1510" i="4"/>
  <c r="A1511" i="4"/>
  <c r="B1511" i="4"/>
  <c r="C1511" i="4"/>
  <c r="A1512" i="4"/>
  <c r="B1512" i="4"/>
  <c r="C1512" i="4"/>
  <c r="A1513" i="4"/>
  <c r="B1513" i="4"/>
  <c r="C1513" i="4"/>
  <c r="A1514" i="4"/>
  <c r="B1514" i="4"/>
  <c r="C1514" i="4"/>
  <c r="A1515" i="4"/>
  <c r="B1515" i="4"/>
  <c r="C1515" i="4"/>
  <c r="A1516" i="4"/>
  <c r="B1516" i="4"/>
  <c r="C1516" i="4"/>
  <c r="A1517" i="4"/>
  <c r="B1517" i="4"/>
  <c r="C1517" i="4"/>
  <c r="A1518" i="4"/>
  <c r="B1518" i="4"/>
  <c r="C1518" i="4"/>
  <c r="A1519" i="4"/>
  <c r="B1519" i="4"/>
  <c r="C1519" i="4"/>
  <c r="A1520" i="4"/>
  <c r="B1520" i="4"/>
  <c r="C1520" i="4"/>
  <c r="A1521" i="4"/>
  <c r="B1521" i="4"/>
  <c r="C1521" i="4"/>
  <c r="A1522" i="4"/>
  <c r="B1522" i="4"/>
  <c r="C1522" i="4"/>
  <c r="A1523" i="4"/>
  <c r="B1523" i="4"/>
  <c r="C1523" i="4"/>
  <c r="A1524" i="4"/>
  <c r="B1524" i="4"/>
  <c r="C1524" i="4"/>
  <c r="A1525" i="4"/>
  <c r="B1525" i="4"/>
  <c r="C1525" i="4"/>
  <c r="A1526" i="4"/>
  <c r="B1526" i="4"/>
  <c r="C1526" i="4"/>
  <c r="A1527" i="4"/>
  <c r="B1527" i="4"/>
  <c r="C1527" i="4"/>
  <c r="A1528" i="4"/>
  <c r="B1528" i="4"/>
  <c r="C1528" i="4"/>
  <c r="A1529" i="4"/>
  <c r="B1529" i="4"/>
  <c r="C1529" i="4"/>
  <c r="A1530" i="4"/>
  <c r="B1530" i="4"/>
  <c r="C1530" i="4"/>
  <c r="A1531" i="4"/>
  <c r="B1531" i="4"/>
  <c r="C1531" i="4"/>
  <c r="A1532" i="4"/>
  <c r="B1532" i="4"/>
  <c r="C1532" i="4"/>
  <c r="A1533" i="4"/>
  <c r="B1533" i="4"/>
  <c r="C1533" i="4"/>
  <c r="A1534" i="4"/>
  <c r="B1534" i="4"/>
  <c r="C1534" i="4"/>
  <c r="A1535" i="4"/>
  <c r="B1535" i="4"/>
  <c r="C1535" i="4"/>
  <c r="A1536" i="4"/>
  <c r="B1536" i="4"/>
  <c r="C1536" i="4"/>
  <c r="A1537" i="4"/>
  <c r="B1537" i="4"/>
  <c r="C1537" i="4"/>
  <c r="A1538" i="4"/>
  <c r="B1538" i="4"/>
  <c r="C1538" i="4"/>
  <c r="A1539" i="4"/>
  <c r="B1539" i="4"/>
  <c r="C1539" i="4"/>
  <c r="A1540" i="4"/>
  <c r="B1540" i="4"/>
  <c r="C1540" i="4"/>
  <c r="A1541" i="4"/>
  <c r="B1541" i="4"/>
  <c r="C1541" i="4"/>
  <c r="A1542" i="4"/>
  <c r="B1542" i="4"/>
  <c r="C1542" i="4"/>
  <c r="A1543" i="4"/>
  <c r="B1543" i="4"/>
  <c r="C1543" i="4"/>
  <c r="A1544" i="4"/>
  <c r="B1544" i="4"/>
  <c r="C1544" i="4"/>
  <c r="A1545" i="4"/>
  <c r="B1545" i="4"/>
  <c r="C1545" i="4"/>
  <c r="A1546" i="4"/>
  <c r="B1546" i="4"/>
  <c r="C1546" i="4"/>
  <c r="A1547" i="4"/>
  <c r="B1547" i="4"/>
  <c r="C1547" i="4"/>
  <c r="A1548" i="4"/>
  <c r="B1548" i="4"/>
  <c r="C1548" i="4"/>
  <c r="A1549" i="4"/>
  <c r="B1549" i="4"/>
  <c r="C1549" i="4"/>
  <c r="A1550" i="4"/>
  <c r="B1550" i="4"/>
  <c r="C1550" i="4"/>
  <c r="A1551" i="4"/>
  <c r="B1551" i="4"/>
  <c r="C1551" i="4"/>
  <c r="A1552" i="4"/>
  <c r="B1552" i="4"/>
  <c r="C1552" i="4"/>
  <c r="A1553" i="4"/>
  <c r="B1553" i="4"/>
  <c r="C1553" i="4"/>
  <c r="A1554" i="4"/>
  <c r="B1554" i="4"/>
  <c r="C1554" i="4"/>
  <c r="A1555" i="4"/>
  <c r="B1555" i="4"/>
  <c r="C1555" i="4"/>
  <c r="A1559" i="4"/>
  <c r="B1559" i="4"/>
  <c r="C1559" i="4"/>
  <c r="A1560" i="4"/>
  <c r="B1560" i="4"/>
  <c r="C1560" i="4"/>
  <c r="A1561" i="4"/>
  <c r="B1561" i="4"/>
  <c r="C1561" i="4"/>
  <c r="A1562" i="4"/>
  <c r="B1562" i="4"/>
  <c r="C1562" i="4"/>
  <c r="A1563" i="4"/>
  <c r="B1563" i="4"/>
  <c r="C1563" i="4"/>
  <c r="A1564" i="4"/>
  <c r="B1564" i="4"/>
  <c r="C1564" i="4"/>
  <c r="A1565" i="4"/>
  <c r="B1565" i="4"/>
  <c r="C1565" i="4"/>
  <c r="A1566" i="4"/>
  <c r="B1566" i="4"/>
  <c r="C1566" i="4"/>
  <c r="A1567" i="4"/>
  <c r="B1567" i="4"/>
  <c r="C1567" i="4"/>
  <c r="A1568" i="4"/>
  <c r="B1568" i="4"/>
  <c r="C1568" i="4"/>
  <c r="A1569" i="4"/>
  <c r="B1569" i="4"/>
  <c r="C1569" i="4"/>
  <c r="A1570" i="4"/>
  <c r="B1570" i="4"/>
  <c r="C1570" i="4"/>
  <c r="A1571" i="4"/>
  <c r="B1571" i="4"/>
  <c r="C1571" i="4"/>
  <c r="A1572" i="4"/>
  <c r="B1572" i="4"/>
  <c r="C1572" i="4"/>
  <c r="A1573" i="4"/>
  <c r="B1573" i="4"/>
  <c r="C1573" i="4"/>
  <c r="A1574" i="4"/>
  <c r="B1574" i="4"/>
  <c r="C1574" i="4"/>
  <c r="A1575" i="4"/>
  <c r="B1575" i="4"/>
  <c r="C1575" i="4"/>
  <c r="A1576" i="4"/>
  <c r="B1576" i="4"/>
  <c r="C1576" i="4"/>
  <c r="A1577" i="4"/>
  <c r="B1577" i="4"/>
  <c r="C1577" i="4"/>
  <c r="A1578" i="4"/>
  <c r="B1578" i="4"/>
  <c r="C1578" i="4"/>
  <c r="A1579" i="4"/>
  <c r="B1579" i="4"/>
  <c r="C1579" i="4"/>
  <c r="A1580" i="4"/>
  <c r="B1580" i="4"/>
  <c r="C1580" i="4"/>
  <c r="A1581" i="4"/>
  <c r="B1581" i="4"/>
  <c r="C1581" i="4"/>
  <c r="A1582" i="4"/>
  <c r="B1582" i="4"/>
  <c r="C1582" i="4"/>
  <c r="A1583" i="4"/>
  <c r="B1583" i="4"/>
  <c r="C1583" i="4"/>
  <c r="A1584" i="4"/>
  <c r="B1584" i="4"/>
  <c r="C1584" i="4"/>
  <c r="A1585" i="4"/>
  <c r="B1585" i="4"/>
  <c r="C1585" i="4"/>
  <c r="A1586" i="4"/>
  <c r="B1586" i="4"/>
  <c r="C1586" i="4"/>
  <c r="A1587" i="4"/>
  <c r="B1587" i="4"/>
  <c r="C1587" i="4"/>
  <c r="C335" i="4"/>
  <c r="B335" i="4"/>
  <c r="A335" i="4"/>
  <c r="B1841" i="4"/>
  <c r="B1842" i="4"/>
  <c r="B1843" i="4"/>
  <c r="N1843" i="4" l="1"/>
  <c r="N1841" i="4"/>
  <c r="N1842" i="4"/>
  <c r="N337" i="4"/>
  <c r="N1589" i="4"/>
  <c r="N1573" i="4"/>
  <c r="N1569" i="4"/>
  <c r="N1554" i="4"/>
  <c r="N1455" i="4"/>
  <c r="N1451" i="4"/>
  <c r="N1447" i="4"/>
  <c r="N1440" i="4"/>
  <c r="N1436" i="4"/>
  <c r="N1432" i="4"/>
  <c r="N1428" i="4"/>
  <c r="N1424" i="4"/>
  <c r="N1400" i="4"/>
  <c r="N1396" i="4"/>
  <c r="N1392" i="4"/>
  <c r="N1388" i="4"/>
  <c r="N1360" i="4"/>
  <c r="N1257" i="4"/>
  <c r="N1253" i="4"/>
  <c r="N1249" i="4"/>
  <c r="N1241" i="4"/>
  <c r="N1205" i="4"/>
  <c r="N1201" i="4"/>
  <c r="N1181" i="4"/>
  <c r="N1169" i="4"/>
  <c r="N1161" i="4"/>
  <c r="N1157" i="4"/>
  <c r="N1153" i="4"/>
  <c r="N1149" i="4"/>
  <c r="N1141" i="4"/>
  <c r="N1137" i="4"/>
  <c r="N1133" i="4"/>
  <c r="N1129" i="4"/>
  <c r="N1125" i="4"/>
  <c r="N1121" i="4"/>
  <c r="N1110" i="4"/>
  <c r="N1106" i="4"/>
  <c r="N1102" i="4"/>
  <c r="N1098" i="4"/>
  <c r="N1094" i="4"/>
  <c r="N1090" i="4"/>
  <c r="N1086" i="4"/>
  <c r="N1082" i="4"/>
  <c r="N1058" i="4"/>
  <c r="N1054" i="4"/>
  <c r="N1042" i="4"/>
  <c r="N1038" i="4"/>
  <c r="N1034" i="4"/>
  <c r="N1014" i="4"/>
  <c r="N1010" i="4"/>
  <c r="N1006" i="4"/>
  <c r="N1002" i="4"/>
  <c r="N995" i="4"/>
  <c r="N991" i="4"/>
  <c r="N979" i="4"/>
  <c r="N971" i="4"/>
  <c r="N968" i="4"/>
  <c r="N964" i="4"/>
  <c r="N952" i="4"/>
  <c r="N940" i="4"/>
  <c r="N925" i="4"/>
  <c r="N897" i="4"/>
  <c r="N878" i="4"/>
  <c r="N870" i="4"/>
  <c r="N866" i="4"/>
  <c r="N862" i="4"/>
  <c r="N858" i="4"/>
  <c r="N846" i="4"/>
  <c r="N831" i="4"/>
  <c r="N827" i="4"/>
  <c r="N823" i="4"/>
  <c r="N807" i="4"/>
  <c r="N803" i="4"/>
  <c r="N799" i="4"/>
  <c r="N791" i="4"/>
  <c r="N787" i="4"/>
  <c r="N783" i="4"/>
  <c r="N775" i="4"/>
  <c r="N771" i="4"/>
  <c r="N755" i="4"/>
  <c r="N747" i="4"/>
  <c r="N743" i="4"/>
  <c r="N739" i="4"/>
  <c r="N735" i="4"/>
  <c r="N711" i="4"/>
  <c r="N707" i="4"/>
  <c r="N703" i="4"/>
  <c r="N699" i="4"/>
  <c r="N671" i="4"/>
  <c r="N667" i="4"/>
  <c r="N663" i="4"/>
  <c r="N659" i="4"/>
  <c r="N656" i="4"/>
  <c r="N652" i="4"/>
  <c r="N640" i="4"/>
  <c r="N633" i="4"/>
  <c r="N627" i="4"/>
  <c r="N603" i="4"/>
  <c r="N596" i="4"/>
  <c r="N579" i="4"/>
  <c r="N575" i="4"/>
  <c r="N567" i="4"/>
  <c r="N555" i="4"/>
  <c r="N808" i="4"/>
  <c r="N1593" i="4"/>
  <c r="N1585" i="4"/>
  <c r="N1581" i="4"/>
  <c r="N1565" i="4"/>
  <c r="N1561" i="4"/>
  <c r="N1550" i="4"/>
  <c r="N1546" i="4"/>
  <c r="N1542" i="4"/>
  <c r="N1538" i="4"/>
  <c r="N1534" i="4"/>
  <c r="N1526" i="4"/>
  <c r="N1518" i="4"/>
  <c r="N1514" i="4"/>
  <c r="N1510" i="4"/>
  <c r="N1506" i="4"/>
  <c r="N1498" i="4"/>
  <c r="N1494" i="4"/>
  <c r="N1490" i="4"/>
  <c r="N1482" i="4"/>
  <c r="N1474" i="4"/>
  <c r="N1470" i="4"/>
  <c r="N1466" i="4"/>
  <c r="N1459" i="4"/>
  <c r="N1416" i="4"/>
  <c r="N1412" i="4"/>
  <c r="N1408" i="4"/>
  <c r="N1404" i="4"/>
  <c r="N1380" i="4"/>
  <c r="N1376" i="4"/>
  <c r="N1368" i="4"/>
  <c r="N1364" i="4"/>
  <c r="N1352" i="4"/>
  <c r="N1344" i="4"/>
  <c r="N1340" i="4"/>
  <c r="N1336" i="4"/>
  <c r="N1332" i="4"/>
  <c r="N1328" i="4"/>
  <c r="N1324" i="4"/>
  <c r="N1320" i="4"/>
  <c r="N1312" i="4"/>
  <c r="N1308" i="4"/>
  <c r="N1304" i="4"/>
  <c r="N1300" i="4"/>
  <c r="N1292" i="4"/>
  <c r="N1288" i="4"/>
  <c r="N1284" i="4"/>
  <c r="N1276" i="4"/>
  <c r="N1272" i="4"/>
  <c r="N1268" i="4"/>
  <c r="N1264" i="4"/>
  <c r="N1237" i="4"/>
  <c r="N1233" i="4"/>
  <c r="N1229" i="4"/>
  <c r="N1225" i="4"/>
  <c r="N1221" i="4"/>
  <c r="N1217" i="4"/>
  <c r="N1213" i="4"/>
  <c r="N1209" i="4"/>
  <c r="N1197" i="4"/>
  <c r="N1193" i="4"/>
  <c r="N1189" i="4"/>
  <c r="N1185" i="4"/>
  <c r="N1173" i="4"/>
  <c r="N1074" i="4"/>
  <c r="N1070" i="4"/>
  <c r="N1066" i="4"/>
  <c r="N1062" i="4"/>
  <c r="N1050" i="4"/>
  <c r="N1046" i="4"/>
  <c r="N1026" i="4"/>
  <c r="N1022" i="4"/>
  <c r="N1018" i="4"/>
  <c r="N987" i="4"/>
  <c r="N960" i="4"/>
  <c r="N948" i="4"/>
  <c r="N944" i="4"/>
  <c r="N932" i="4"/>
  <c r="N917" i="4"/>
  <c r="N913" i="4"/>
  <c r="N909" i="4"/>
  <c r="N905" i="4"/>
  <c r="N893" i="4"/>
  <c r="N889" i="4"/>
  <c r="N886" i="4"/>
  <c r="N854" i="4"/>
  <c r="N850" i="4"/>
  <c r="N819" i="4"/>
  <c r="N811" i="4"/>
  <c r="N795" i="4"/>
  <c r="N763" i="4"/>
  <c r="N727" i="4"/>
  <c r="N723" i="4"/>
  <c r="N719" i="4"/>
  <c r="N695" i="4"/>
  <c r="N691" i="4"/>
  <c r="N687" i="4"/>
  <c r="N683" i="4"/>
  <c r="N679" i="4"/>
  <c r="N644" i="4"/>
  <c r="N619" i="4"/>
  <c r="N615" i="4"/>
  <c r="N607" i="4"/>
  <c r="N592" i="4"/>
  <c r="N588" i="4"/>
  <c r="N584" i="4"/>
  <c r="N581" i="4"/>
  <c r="N571" i="4"/>
  <c r="N563" i="4"/>
  <c r="N559" i="4"/>
  <c r="N551" i="4"/>
  <c r="N543" i="4"/>
  <c r="N535" i="4"/>
  <c r="N524" i="4"/>
  <c r="N516" i="4"/>
  <c r="N512" i="4"/>
  <c r="N505" i="4"/>
  <c r="N501" i="4"/>
  <c r="N497" i="4"/>
  <c r="N493" i="4"/>
  <c r="N489" i="4"/>
  <c r="N485" i="4"/>
  <c r="N481" i="4"/>
  <c r="N477" i="4"/>
  <c r="N473" i="4"/>
  <c r="N470" i="4"/>
  <c r="N466" i="4"/>
  <c r="N462" i="4"/>
  <c r="N458" i="4"/>
  <c r="N454" i="4"/>
  <c r="N450" i="4"/>
  <c r="N446" i="4"/>
  <c r="N442" i="4"/>
  <c r="N438" i="4"/>
  <c r="N434" i="4"/>
  <c r="N430" i="4"/>
  <c r="N426" i="4"/>
  <c r="N422" i="4"/>
  <c r="N418" i="4"/>
  <c r="N414" i="4"/>
  <c r="N406" i="4"/>
  <c r="N402" i="4"/>
  <c r="N396" i="4"/>
  <c r="N392" i="4"/>
  <c r="N388" i="4"/>
  <c r="N384" i="4"/>
  <c r="N376" i="4"/>
  <c r="N345" i="4"/>
  <c r="N1586" i="4"/>
  <c r="N1582" i="4"/>
  <c r="N1578" i="4"/>
  <c r="N1574" i="4"/>
  <c r="N1570" i="4"/>
  <c r="N1566" i="4"/>
  <c r="N1562" i="4"/>
  <c r="N1555" i="4"/>
  <c r="N1551" i="4"/>
  <c r="N1547" i="4"/>
  <c r="N1543" i="4"/>
  <c r="N1539" i="4"/>
  <c r="N1535" i="4"/>
  <c r="N1531" i="4"/>
  <c r="N1523" i="4"/>
  <c r="N1519" i="4"/>
  <c r="N1515" i="4"/>
  <c r="N1511" i="4"/>
  <c r="N1507" i="4"/>
  <c r="N1503" i="4"/>
  <c r="N1499" i="4"/>
  <c r="N1487" i="4"/>
  <c r="N1483" i="4"/>
  <c r="N1479" i="4"/>
  <c r="N1475" i="4"/>
  <c r="N1471" i="4"/>
  <c r="N1467" i="4"/>
  <c r="N1463" i="4"/>
  <c r="N1448" i="4"/>
  <c r="N1444" i="4"/>
  <c r="N1441" i="4"/>
  <c r="N1409" i="4"/>
  <c r="N1405" i="4"/>
  <c r="N1401" i="4"/>
  <c r="N1397" i="4"/>
  <c r="N1389" i="4"/>
  <c r="N1385" i="4"/>
  <c r="N1381" i="4"/>
  <c r="N1377" i="4"/>
  <c r="N1373" i="4"/>
  <c r="N1369" i="4"/>
  <c r="N1365" i="4"/>
  <c r="N1361" i="4"/>
  <c r="N1357" i="4"/>
  <c r="N1353" i="4"/>
  <c r="N1349" i="4"/>
  <c r="N1345" i="4"/>
  <c r="N1341" i="4"/>
  <c r="N1337" i="4"/>
  <c r="N1333" i="4"/>
  <c r="N1329" i="4"/>
  <c r="N1325" i="4"/>
  <c r="N1305" i="4"/>
  <c r="N1301" i="4"/>
  <c r="N1293" i="4"/>
  <c r="N1289" i="4"/>
  <c r="N1285" i="4"/>
  <c r="N1281" i="4"/>
  <c r="N1277" i="4"/>
  <c r="N1254" i="4"/>
  <c r="N1250" i="4"/>
  <c r="N1246" i="4"/>
  <c r="N1234" i="4"/>
  <c r="N1222" i="4"/>
  <c r="N1218" i="4"/>
  <c r="N1202" i="4"/>
  <c r="N1198" i="4"/>
  <c r="N1194" i="4"/>
  <c r="N1190" i="4"/>
  <c r="N1186" i="4"/>
  <c r="N1182" i="4"/>
  <c r="N1178" i="4"/>
  <c r="N1174" i="4"/>
  <c r="N1170" i="4"/>
  <c r="N1166" i="4"/>
  <c r="N1162" i="4"/>
  <c r="N1158" i="4"/>
  <c r="N1154" i="4"/>
  <c r="N1150" i="4"/>
  <c r="N1146" i="4"/>
  <c r="N1138" i="4"/>
  <c r="N1122" i="4"/>
  <c r="N1118" i="4"/>
  <c r="N1114" i="4"/>
  <c r="N1111" i="4"/>
  <c r="N1087" i="4"/>
  <c r="N1083" i="4"/>
  <c r="N1079" i="4"/>
  <c r="N1075" i="4"/>
  <c r="N1071" i="4"/>
  <c r="N1067" i="4"/>
  <c r="N1063" i="4"/>
  <c r="N1047" i="4"/>
  <c r="N1043" i="4"/>
  <c r="N1031" i="4"/>
  <c r="N1027" i="4"/>
  <c r="N1015" i="4"/>
  <c r="N1011" i="4"/>
  <c r="N1003" i="4"/>
  <c r="N999" i="4"/>
  <c r="N996" i="4"/>
  <c r="N992" i="4"/>
  <c r="N988" i="4"/>
  <c r="N984" i="4"/>
  <c r="N980" i="4"/>
  <c r="N965" i="4"/>
  <c r="N961" i="4"/>
  <c r="N957" i="4"/>
  <c r="N953" i="4"/>
  <c r="N949" i="4"/>
  <c r="N945" i="4"/>
  <c r="N941" i="4"/>
  <c r="N937" i="4"/>
  <c r="N933" i="4"/>
  <c r="N926" i="4"/>
  <c r="N922" i="4"/>
  <c r="N918" i="4"/>
  <c r="N914" i="4"/>
  <c r="N910" i="4"/>
  <c r="N902" i="4"/>
  <c r="N879" i="4"/>
  <c r="N875" i="4"/>
  <c r="N871" i="4"/>
  <c r="N867" i="4"/>
  <c r="N863" i="4"/>
  <c r="N847" i="4"/>
  <c r="N843" i="4"/>
  <c r="N836" i="4"/>
  <c r="N832" i="4"/>
  <c r="N828" i="4"/>
  <c r="N824" i="4"/>
  <c r="N820" i="4"/>
  <c r="N788" i="4"/>
  <c r="N784" i="4"/>
  <c r="N764" i="4"/>
  <c r="N760" i="4"/>
  <c r="N756" i="4"/>
  <c r="N752" i="4"/>
  <c r="N748" i="4"/>
  <c r="N732" i="4"/>
  <c r="N716" i="4"/>
  <c r="N712" i="4"/>
  <c r="N704" i="4"/>
  <c r="N688" i="4"/>
  <c r="N684" i="4"/>
  <c r="N680" i="4"/>
  <c r="N672" i="4"/>
  <c r="N668" i="4"/>
  <c r="N641" i="4"/>
  <c r="N637" i="4"/>
  <c r="N628" i="4"/>
  <c r="N624" i="4"/>
  <c r="N620" i="4"/>
  <c r="N616" i="4"/>
  <c r="N612" i="4"/>
  <c r="N608" i="4"/>
  <c r="N604" i="4"/>
  <c r="N597" i="4"/>
  <c r="N593" i="4"/>
  <c r="N589" i="4"/>
  <c r="N585" i="4"/>
  <c r="N582" i="4"/>
  <c r="N576" i="4"/>
  <c r="N572" i="4"/>
  <c r="N568" i="4"/>
  <c r="N564" i="4"/>
  <c r="N560" i="4"/>
  <c r="N556" i="4"/>
  <c r="N552" i="4"/>
  <c r="N548" i="4"/>
  <c r="N544" i="4"/>
  <c r="N540" i="4"/>
  <c r="N536" i="4"/>
  <c r="N532" i="4"/>
  <c r="N528" i="4"/>
  <c r="N525" i="4"/>
  <c r="N521" i="4"/>
  <c r="N517" i="4"/>
  <c r="N513" i="4"/>
  <c r="N509" i="4"/>
  <c r="N506" i="4"/>
  <c r="N502" i="4"/>
  <c r="N498" i="4"/>
  <c r="N494" i="4"/>
  <c r="N490" i="4"/>
  <c r="N486" i="4"/>
  <c r="N482" i="4"/>
  <c r="N478" i="4"/>
  <c r="N474" i="4"/>
  <c r="N471" i="4"/>
  <c r="N467" i="4"/>
  <c r="N463" i="4"/>
  <c r="N459" i="4"/>
  <c r="N455" i="4"/>
  <c r="N451" i="4"/>
  <c r="N447" i="4"/>
  <c r="N443" i="4"/>
  <c r="N439" i="4"/>
  <c r="N435" i="4"/>
  <c r="N431" i="4"/>
  <c r="N427" i="4"/>
  <c r="N423" i="4"/>
  <c r="N419" i="4"/>
  <c r="N415" i="4"/>
  <c r="N411" i="4"/>
  <c r="N407" i="4"/>
  <c r="N403" i="4"/>
  <c r="N400" i="4"/>
  <c r="N397" i="4"/>
  <c r="N393" i="4"/>
  <c r="N389" i="4"/>
  <c r="N385" i="4"/>
  <c r="N381" i="4"/>
  <c r="N377" i="4"/>
  <c r="N373" i="4"/>
  <c r="N369" i="4"/>
  <c r="N365" i="4"/>
  <c r="N361" i="4"/>
  <c r="N358" i="4"/>
  <c r="N355" i="4"/>
  <c r="N350" i="4"/>
  <c r="N346" i="4"/>
  <c r="N342" i="4"/>
  <c r="N338" i="4"/>
  <c r="N1591" i="4"/>
  <c r="N1587" i="4"/>
  <c r="N1583" i="4"/>
  <c r="N1579" i="4"/>
  <c r="N1575" i="4"/>
  <c r="N1571" i="4"/>
  <c r="N1567" i="4"/>
  <c r="N1563" i="4"/>
  <c r="N1552" i="4"/>
  <c r="N1548" i="4"/>
  <c r="N1544" i="4"/>
  <c r="N1540" i="4"/>
  <c r="N1536" i="4"/>
  <c r="N1532" i="4"/>
  <c r="N1528" i="4"/>
  <c r="N1524" i="4"/>
  <c r="N1520" i="4"/>
  <c r="N1516" i="4"/>
  <c r="N1512" i="4"/>
  <c r="N1508" i="4"/>
  <c r="N1504" i="4"/>
  <c r="N1500" i="4"/>
  <c r="N1496" i="4"/>
  <c r="N1492" i="4"/>
  <c r="N1488" i="4"/>
  <c r="N1484" i="4"/>
  <c r="N1480" i="4"/>
  <c r="N1476" i="4"/>
  <c r="N1472" i="4"/>
  <c r="N1468" i="4"/>
  <c r="N1464" i="4"/>
  <c r="N1461" i="4"/>
  <c r="N1457" i="4"/>
  <c r="N1453" i="4"/>
  <c r="N1449" i="4"/>
  <c r="N1445" i="4"/>
  <c r="N1442" i="4"/>
  <c r="N1438" i="4"/>
  <c r="N1434" i="4"/>
  <c r="N1430" i="4"/>
  <c r="N1426" i="4"/>
  <c r="N1422" i="4"/>
  <c r="N1418" i="4"/>
  <c r="N1414" i="4"/>
  <c r="N1410" i="4"/>
  <c r="N1406" i="4"/>
  <c r="N1402" i="4"/>
  <c r="N1398" i="4"/>
  <c r="N1394" i="4"/>
  <c r="N1390" i="4"/>
  <c r="N1386" i="4"/>
  <c r="N1382" i="4"/>
  <c r="N1378" i="4"/>
  <c r="N1374" i="4"/>
  <c r="N1370" i="4"/>
  <c r="N1366" i="4"/>
  <c r="N1362" i="4"/>
  <c r="N1358" i="4"/>
  <c r="N1354" i="4"/>
  <c r="N1350" i="4"/>
  <c r="N1346" i="4"/>
  <c r="N1342" i="4"/>
  <c r="N1338" i="4"/>
  <c r="N1334" i="4"/>
  <c r="N1330" i="4"/>
  <c r="N1326" i="4"/>
  <c r="N1322" i="4"/>
  <c r="N1318" i="4"/>
  <c r="N1314" i="4"/>
  <c r="N1310" i="4"/>
  <c r="N1306" i="4"/>
  <c r="N1302" i="4"/>
  <c r="N1298" i="4"/>
  <c r="N1294" i="4"/>
  <c r="N1290" i="4"/>
  <c r="N1286" i="4"/>
  <c r="N1282" i="4"/>
  <c r="N1278" i="4"/>
  <c r="N1274" i="4"/>
  <c r="N1270" i="4"/>
  <c r="N1266" i="4"/>
  <c r="N1262" i="4"/>
  <c r="N1255" i="4"/>
  <c r="N1251" i="4"/>
  <c r="N1247" i="4"/>
  <c r="N1243" i="4"/>
  <c r="N1239" i="4"/>
  <c r="N1235" i="4"/>
  <c r="N1231" i="4"/>
  <c r="N1227" i="4"/>
  <c r="N1223" i="4"/>
  <c r="N1219" i="4"/>
  <c r="N1215" i="4"/>
  <c r="N1211" i="4"/>
  <c r="N1207" i="4"/>
  <c r="N1203" i="4"/>
  <c r="N1199" i="4"/>
  <c r="N1195" i="4"/>
  <c r="N1191" i="4"/>
  <c r="N1187" i="4"/>
  <c r="N1183" i="4"/>
  <c r="N1179" i="4"/>
  <c r="N1175" i="4"/>
  <c r="N1171" i="4"/>
  <c r="N1167" i="4"/>
  <c r="N1163" i="4"/>
  <c r="N1159" i="4"/>
  <c r="N1155" i="4"/>
  <c r="N1151" i="4"/>
  <c r="N1147" i="4"/>
  <c r="N1143" i="4"/>
  <c r="N1139" i="4"/>
  <c r="N1135" i="4"/>
  <c r="N1131" i="4"/>
  <c r="N1127" i="4"/>
  <c r="N1123" i="4"/>
  <c r="N1119" i="4"/>
  <c r="N1115" i="4"/>
  <c r="N1112" i="4"/>
  <c r="N1108" i="4"/>
  <c r="N1104" i="4"/>
  <c r="N1100" i="4"/>
  <c r="N1096" i="4"/>
  <c r="N1092" i="4"/>
  <c r="N1088" i="4"/>
  <c r="N1084" i="4"/>
  <c r="N1080" i="4"/>
  <c r="N1076" i="4"/>
  <c r="N1072" i="4"/>
  <c r="N1068" i="4"/>
  <c r="N1064" i="4"/>
  <c r="N1060" i="4"/>
  <c r="N1056" i="4"/>
  <c r="N1052" i="4"/>
  <c r="N1048" i="4"/>
  <c r="N1044" i="4"/>
  <c r="N1040" i="4"/>
  <c r="N1036" i="4"/>
  <c r="N1032" i="4"/>
  <c r="N1028" i="4"/>
  <c r="N1024" i="4"/>
  <c r="N1020" i="4"/>
  <c r="N1016" i="4"/>
  <c r="N1012" i="4"/>
  <c r="N1008" i="4"/>
  <c r="N1004" i="4"/>
  <c r="N1000" i="4"/>
  <c r="N997" i="4"/>
  <c r="N993" i="4"/>
  <c r="N989" i="4"/>
  <c r="N985" i="4"/>
  <c r="N981" i="4"/>
  <c r="N977" i="4"/>
  <c r="N973" i="4"/>
  <c r="N969" i="4"/>
  <c r="N966" i="4"/>
  <c r="N962" i="4"/>
  <c r="N958" i="4"/>
  <c r="N954" i="4"/>
  <c r="N950" i="4"/>
  <c r="N946" i="4"/>
  <c r="N942" i="4"/>
  <c r="N938" i="4"/>
  <c r="N934" i="4"/>
  <c r="N930" i="4"/>
  <c r="N927" i="4"/>
  <c r="N923" i="4"/>
  <c r="N919" i="4"/>
  <c r="N915" i="4"/>
  <c r="N911" i="4"/>
  <c r="N907" i="4"/>
  <c r="N903" i="4"/>
  <c r="N899" i="4"/>
  <c r="N895" i="4"/>
  <c r="N891" i="4"/>
  <c r="N887" i="4"/>
  <c r="N884" i="4"/>
  <c r="N880" i="4"/>
  <c r="N876" i="4"/>
  <c r="N872" i="4"/>
  <c r="N868" i="4"/>
  <c r="N864" i="4"/>
  <c r="N860" i="4"/>
  <c r="N856" i="4"/>
  <c r="N852" i="4"/>
  <c r="N848" i="4"/>
  <c r="N844" i="4"/>
  <c r="N840" i="4"/>
  <c r="N837" i="4"/>
  <c r="N833" i="4"/>
  <c r="N829" i="4"/>
  <c r="N825" i="4"/>
  <c r="N821" i="4"/>
  <c r="N817" i="4"/>
  <c r="N813" i="4"/>
  <c r="N809" i="4"/>
  <c r="N805" i="4"/>
  <c r="N801" i="4"/>
  <c r="N797" i="4"/>
  <c r="N793" i="4"/>
  <c r="N789" i="4"/>
  <c r="N785" i="4"/>
  <c r="N781" i="4"/>
  <c r="N777" i="4"/>
  <c r="N773" i="4"/>
  <c r="N769" i="4"/>
  <c r="N765" i="4"/>
  <c r="N761" i="4"/>
  <c r="N757" i="4"/>
  <c r="N753" i="4"/>
  <c r="N749" i="4"/>
  <c r="N745" i="4"/>
  <c r="N741" i="4"/>
  <c r="N737" i="4"/>
  <c r="N733" i="4"/>
  <c r="N729" i="4"/>
  <c r="N725" i="4"/>
  <c r="N721" i="4"/>
  <c r="N717" i="4"/>
  <c r="N713" i="4"/>
  <c r="N709" i="4"/>
  <c r="N705" i="4"/>
  <c r="N701" i="4"/>
  <c r="N697" i="4"/>
  <c r="N693" i="4"/>
  <c r="N689" i="4"/>
  <c r="N685" i="4"/>
  <c r="N681" i="4"/>
  <c r="N677" i="4"/>
  <c r="N673" i="4"/>
  <c r="N669" i="4"/>
  <c r="N665" i="4"/>
  <c r="N661" i="4"/>
  <c r="N657" i="4"/>
  <c r="N654" i="4"/>
  <c r="N650" i="4"/>
  <c r="N646" i="4"/>
  <c r="N642" i="4"/>
  <c r="N638" i="4"/>
  <c r="N635" i="4"/>
  <c r="N631" i="4"/>
  <c r="N625" i="4"/>
  <c r="N621" i="4"/>
  <c r="N617" i="4"/>
  <c r="N613" i="4"/>
  <c r="N609" i="4"/>
  <c r="N605" i="4"/>
  <c r="N601" i="4"/>
  <c r="N598" i="4"/>
  <c r="N594" i="4"/>
  <c r="N590" i="4"/>
  <c r="N586" i="4"/>
  <c r="N580" i="4"/>
  <c r="N577" i="4"/>
  <c r="N573" i="4"/>
  <c r="N569" i="4"/>
  <c r="N565" i="4"/>
  <c r="N561" i="4"/>
  <c r="N557" i="4"/>
  <c r="N553" i="4"/>
  <c r="N549" i="4"/>
  <c r="N545" i="4"/>
  <c r="N541" i="4"/>
  <c r="N537" i="4"/>
  <c r="N533" i="4"/>
  <c r="N529" i="4"/>
  <c r="N526" i="4"/>
  <c r="N522" i="4"/>
  <c r="N518" i="4"/>
  <c r="N514" i="4"/>
  <c r="N510" i="4"/>
  <c r="N507" i="4"/>
  <c r="N503" i="4"/>
  <c r="N499" i="4"/>
  <c r="N495" i="4"/>
  <c r="N491" i="4"/>
  <c r="N487" i="4"/>
  <c r="N483" i="4"/>
  <c r="N479" i="4"/>
  <c r="N475" i="4"/>
  <c r="N468" i="4"/>
  <c r="N464" i="4"/>
  <c r="N460" i="4"/>
  <c r="N456" i="4"/>
  <c r="N452" i="4"/>
  <c r="N448" i="4"/>
  <c r="N444" i="4"/>
  <c r="N440" i="4"/>
  <c r="N436" i="4"/>
  <c r="N432" i="4"/>
  <c r="N428" i="4"/>
  <c r="N424" i="4"/>
  <c r="N420" i="4"/>
  <c r="N416" i="4"/>
  <c r="N412" i="4"/>
  <c r="N408" i="4"/>
  <c r="N404" i="4"/>
  <c r="N394" i="4"/>
  <c r="N390" i="4"/>
  <c r="N386" i="4"/>
  <c r="N382" i="4"/>
  <c r="N378" i="4"/>
  <c r="N374" i="4"/>
  <c r="N370" i="4"/>
  <c r="N366" i="4"/>
  <c r="N362" i="4"/>
  <c r="N359" i="4"/>
  <c r="N356" i="4"/>
  <c r="N354" i="4"/>
  <c r="N351" i="4"/>
  <c r="N347" i="4"/>
  <c r="N343" i="4"/>
  <c r="N339" i="4"/>
  <c r="N1594" i="4"/>
  <c r="N1577" i="4"/>
  <c r="N1530" i="4"/>
  <c r="N1522" i="4"/>
  <c r="N1502" i="4"/>
  <c r="N1486" i="4"/>
  <c r="N1478" i="4"/>
  <c r="N1420" i="4"/>
  <c r="N1384" i="4"/>
  <c r="N1372" i="4"/>
  <c r="N1356" i="4"/>
  <c r="N1348" i="4"/>
  <c r="N1316" i="4"/>
  <c r="N1296" i="4"/>
  <c r="N1280" i="4"/>
  <c r="N1260" i="4"/>
  <c r="N1245" i="4"/>
  <c r="N1177" i="4"/>
  <c r="N1165" i="4"/>
  <c r="N1145" i="4"/>
  <c r="N1117" i="4"/>
  <c r="N1078" i="4"/>
  <c r="N1030" i="4"/>
  <c r="N998" i="4"/>
  <c r="N983" i="4"/>
  <c r="N975" i="4"/>
  <c r="N956" i="4"/>
  <c r="N936" i="4"/>
  <c r="N921" i="4"/>
  <c r="N901" i="4"/>
  <c r="N882" i="4"/>
  <c r="N874" i="4"/>
  <c r="N842" i="4"/>
  <c r="N835" i="4"/>
  <c r="N815" i="4"/>
  <c r="N779" i="4"/>
  <c r="N767" i="4"/>
  <c r="N759" i="4"/>
  <c r="N751" i="4"/>
  <c r="N731" i="4"/>
  <c r="N715" i="4"/>
  <c r="N675" i="4"/>
  <c r="N648" i="4"/>
  <c r="N623" i="4"/>
  <c r="N611" i="4"/>
  <c r="N600" i="4"/>
  <c r="N547" i="4"/>
  <c r="N539" i="4"/>
  <c r="N531" i="4"/>
  <c r="N520" i="4"/>
  <c r="N508" i="4"/>
  <c r="N410" i="4"/>
  <c r="N399" i="4"/>
  <c r="N380" i="4"/>
  <c r="N372" i="4"/>
  <c r="N368" i="4"/>
  <c r="N364" i="4"/>
  <c r="N360" i="4"/>
  <c r="N353" i="4"/>
  <c r="N349" i="4"/>
  <c r="N341" i="4"/>
  <c r="N335" i="4"/>
  <c r="N1590" i="4"/>
  <c r="N1527" i="4"/>
  <c r="N1495" i="4"/>
  <c r="N1491" i="4"/>
  <c r="N1460" i="4"/>
  <c r="N1456" i="4"/>
  <c r="N1452" i="4"/>
  <c r="N1437" i="4"/>
  <c r="N1433" i="4"/>
  <c r="N1429" i="4"/>
  <c r="N1425" i="4"/>
  <c r="N1421" i="4"/>
  <c r="N1417" i="4"/>
  <c r="N1413" i="4"/>
  <c r="N1393" i="4"/>
  <c r="N1321" i="4"/>
  <c r="N1317" i="4"/>
  <c r="N1313" i="4"/>
  <c r="N1309" i="4"/>
  <c r="N1297" i="4"/>
  <c r="N1273" i="4"/>
  <c r="N1269" i="4"/>
  <c r="N1265" i="4"/>
  <c r="N1261" i="4"/>
  <c r="N1258" i="4"/>
  <c r="N1242" i="4"/>
  <c r="N1238" i="4"/>
  <c r="N1230" i="4"/>
  <c r="N1226" i="4"/>
  <c r="N1214" i="4"/>
  <c r="N1210" i="4"/>
  <c r="N1206" i="4"/>
  <c r="N1142" i="4"/>
  <c r="N1134" i="4"/>
  <c r="N1130" i="4"/>
  <c r="N1126" i="4"/>
  <c r="N1107" i="4"/>
  <c r="N1103" i="4"/>
  <c r="N1099" i="4"/>
  <c r="N1095" i="4"/>
  <c r="N1091" i="4"/>
  <c r="N1059" i="4"/>
  <c r="N1055" i="4"/>
  <c r="N1051" i="4"/>
  <c r="N1039" i="4"/>
  <c r="N1035" i="4"/>
  <c r="N1023" i="4"/>
  <c r="N1019" i="4"/>
  <c r="N1007" i="4"/>
  <c r="N976" i="4"/>
  <c r="N972" i="4"/>
  <c r="N929" i="4"/>
  <c r="N906" i="4"/>
  <c r="N898" i="4"/>
  <c r="N894" i="4"/>
  <c r="N890" i="4"/>
  <c r="N883" i="4"/>
  <c r="N859" i="4"/>
  <c r="N855" i="4"/>
  <c r="N851" i="4"/>
  <c r="N839" i="4"/>
  <c r="N816" i="4"/>
  <c r="N812" i="4"/>
  <c r="N804" i="4"/>
  <c r="N800" i="4"/>
  <c r="N796" i="4"/>
  <c r="N792" i="4"/>
  <c r="N780" i="4"/>
  <c r="N776" i="4"/>
  <c r="N772" i="4"/>
  <c r="N768" i="4"/>
  <c r="N744" i="4"/>
  <c r="N740" i="4"/>
  <c r="N736" i="4"/>
  <c r="N728" i="4"/>
  <c r="N724" i="4"/>
  <c r="N720" i="4"/>
  <c r="N708" i="4"/>
  <c r="N700" i="4"/>
  <c r="N696" i="4"/>
  <c r="N692" i="4"/>
  <c r="N676" i="4"/>
  <c r="N664" i="4"/>
  <c r="N660" i="4"/>
  <c r="N653" i="4"/>
  <c r="N649" i="4"/>
  <c r="N645" i="4"/>
  <c r="N634" i="4"/>
  <c r="N1592" i="4"/>
  <c r="N1588" i="4"/>
  <c r="N1584" i="4"/>
  <c r="N1580" i="4"/>
  <c r="N1576" i="4"/>
  <c r="N1572" i="4"/>
  <c r="N1568" i="4"/>
  <c r="N1564" i="4"/>
  <c r="N1560" i="4"/>
  <c r="N1553" i="4"/>
  <c r="N1549" i="4"/>
  <c r="N1545" i="4"/>
  <c r="N1541" i="4"/>
  <c r="N1537" i="4"/>
  <c r="N1533" i="4"/>
  <c r="N1529" i="4"/>
  <c r="N1525" i="4"/>
  <c r="N1521" i="4"/>
  <c r="N1517" i="4"/>
  <c r="N1513" i="4"/>
  <c r="N1509" i="4"/>
  <c r="N1505" i="4"/>
  <c r="N1501" i="4"/>
  <c r="N1497" i="4"/>
  <c r="N1493" i="4"/>
  <c r="N1489" i="4"/>
  <c r="N1485" i="4"/>
  <c r="N1481" i="4"/>
  <c r="N1477" i="4"/>
  <c r="N1473" i="4"/>
  <c r="N1469" i="4"/>
  <c r="N1465" i="4"/>
  <c r="N1462" i="4"/>
  <c r="N1458" i="4"/>
  <c r="N1454" i="4"/>
  <c r="N1450" i="4"/>
  <c r="N1446" i="4"/>
  <c r="N1443" i="4"/>
  <c r="N1439" i="4"/>
  <c r="N1435" i="4"/>
  <c r="N1431" i="4"/>
  <c r="N1427" i="4"/>
  <c r="N1423" i="4"/>
  <c r="N1419" i="4"/>
  <c r="N1415" i="4"/>
  <c r="N1411" i="4"/>
  <c r="N1407" i="4"/>
  <c r="N1403" i="4"/>
  <c r="N1399" i="4"/>
  <c r="N1395" i="4"/>
  <c r="N1391" i="4"/>
  <c r="N1387" i="4"/>
  <c r="N1383" i="4"/>
  <c r="N1379" i="4"/>
  <c r="N1375" i="4"/>
  <c r="N1371" i="4"/>
  <c r="N1367" i="4"/>
  <c r="N1363" i="4"/>
  <c r="N1359" i="4"/>
  <c r="N1355" i="4"/>
  <c r="N1351" i="4"/>
  <c r="N1347" i="4"/>
  <c r="N1343" i="4"/>
  <c r="N1339" i="4"/>
  <c r="N1335" i="4"/>
  <c r="N1331" i="4"/>
  <c r="N1327" i="4"/>
  <c r="N1323" i="4"/>
  <c r="N1319" i="4"/>
  <c r="N1315" i="4"/>
  <c r="N1311" i="4"/>
  <c r="N1307" i="4"/>
  <c r="N1303" i="4"/>
  <c r="N1299" i="4"/>
  <c r="N1295" i="4"/>
  <c r="N1291" i="4"/>
  <c r="N1287" i="4"/>
  <c r="N1283" i="4"/>
  <c r="N1279" i="4"/>
  <c r="N1275" i="4"/>
  <c r="N1271" i="4"/>
  <c r="N1267" i="4"/>
  <c r="N1263" i="4"/>
  <c r="N1259" i="4"/>
  <c r="N1256" i="4"/>
  <c r="N1252" i="4"/>
  <c r="N1248" i="4"/>
  <c r="N1244" i="4"/>
  <c r="N1240" i="4"/>
  <c r="N1236" i="4"/>
  <c r="N1232" i="4"/>
  <c r="N1228" i="4"/>
  <c r="N1224" i="4"/>
  <c r="N1220" i="4"/>
  <c r="N1216" i="4"/>
  <c r="N1212" i="4"/>
  <c r="N1208" i="4"/>
  <c r="N1204" i="4"/>
  <c r="N1200" i="4"/>
  <c r="N1196" i="4"/>
  <c r="N1192" i="4"/>
  <c r="N1188" i="4"/>
  <c r="N1184" i="4"/>
  <c r="N1180" i="4"/>
  <c r="N1176" i="4"/>
  <c r="N1172" i="4"/>
  <c r="N1168" i="4"/>
  <c r="N1164" i="4"/>
  <c r="N1160" i="4"/>
  <c r="N1156" i="4"/>
  <c r="N1152" i="4"/>
  <c r="N1148" i="4"/>
  <c r="N1144" i="4"/>
  <c r="N1140" i="4"/>
  <c r="N1136" i="4"/>
  <c r="N1132" i="4"/>
  <c r="N1128" i="4"/>
  <c r="N1124" i="4"/>
  <c r="N1120" i="4"/>
  <c r="N1116" i="4"/>
  <c r="N1113" i="4"/>
  <c r="N1109" i="4"/>
  <c r="N1105" i="4"/>
  <c r="N1101" i="4"/>
  <c r="N1097" i="4"/>
  <c r="N1093" i="4"/>
  <c r="N1089" i="4"/>
  <c r="N1085" i="4"/>
  <c r="N1081" i="4"/>
  <c r="N1077" i="4"/>
  <c r="N1073" i="4"/>
  <c r="N1069" i="4"/>
  <c r="N1065" i="4"/>
  <c r="N1061" i="4"/>
  <c r="N1057" i="4"/>
  <c r="N1053" i="4"/>
  <c r="N1049" i="4"/>
  <c r="N1045" i="4"/>
  <c r="N1041" i="4"/>
  <c r="N1037" i="4"/>
  <c r="N1033" i="4"/>
  <c r="N1029" i="4"/>
  <c r="N1025" i="4"/>
  <c r="N1021" i="4"/>
  <c r="N1017" i="4"/>
  <c r="N1013" i="4"/>
  <c r="N1009" i="4"/>
  <c r="N1005" i="4"/>
  <c r="N1001" i="4"/>
  <c r="N994" i="4"/>
  <c r="N990" i="4"/>
  <c r="N986" i="4"/>
  <c r="N982" i="4"/>
  <c r="N978" i="4"/>
  <c r="N974" i="4"/>
  <c r="N970" i="4"/>
  <c r="N967" i="4"/>
  <c r="N963" i="4"/>
  <c r="N959" i="4"/>
  <c r="N955" i="4"/>
  <c r="N951" i="4"/>
  <c r="N947" i="4"/>
  <c r="N943" i="4"/>
  <c r="N939" i="4"/>
  <c r="N935" i="4"/>
  <c r="N931" i="4"/>
  <c r="N928" i="4"/>
  <c r="N924" i="4"/>
  <c r="N920" i="4"/>
  <c r="N916" i="4"/>
  <c r="N912" i="4"/>
  <c r="N908" i="4"/>
  <c r="N904" i="4"/>
  <c r="N900" i="4"/>
  <c r="N896" i="4"/>
  <c r="N892" i="4"/>
  <c r="N888" i="4"/>
  <c r="N885" i="4"/>
  <c r="N881" i="4"/>
  <c r="N877" i="4"/>
  <c r="N873" i="4"/>
  <c r="N869" i="4"/>
  <c r="N865" i="4"/>
  <c r="N861" i="4"/>
  <c r="N857" i="4"/>
  <c r="N853" i="4"/>
  <c r="N849" i="4"/>
  <c r="N845" i="4"/>
  <c r="N841" i="4"/>
  <c r="N834" i="4"/>
  <c r="N830" i="4"/>
  <c r="N826" i="4"/>
  <c r="N822" i="4"/>
  <c r="N818" i="4"/>
  <c r="N814" i="4"/>
  <c r="N810" i="4"/>
  <c r="N806" i="4"/>
  <c r="N802" i="4"/>
  <c r="N798" i="4"/>
  <c r="N794" i="4"/>
  <c r="N790" i="4"/>
  <c r="N786" i="4"/>
  <c r="N782" i="4"/>
  <c r="N778" i="4"/>
  <c r="N774" i="4"/>
  <c r="N770" i="4"/>
  <c r="N766" i="4"/>
  <c r="N762" i="4"/>
  <c r="N758" i="4"/>
  <c r="N754" i="4"/>
  <c r="N750" i="4"/>
  <c r="N746" i="4"/>
  <c r="N742" i="4"/>
  <c r="N738" i="4"/>
  <c r="N734" i="4"/>
  <c r="N730" i="4"/>
  <c r="N726" i="4"/>
  <c r="N722" i="4"/>
  <c r="N718" i="4"/>
  <c r="N714" i="4"/>
  <c r="N710" i="4"/>
  <c r="N706" i="4"/>
  <c r="N702" i="4"/>
  <c r="N698" i="4"/>
  <c r="N694" i="4"/>
  <c r="N690" i="4"/>
  <c r="N686" i="4"/>
  <c r="N682" i="4"/>
  <c r="N678" i="4"/>
  <c r="N674" i="4"/>
  <c r="N670" i="4"/>
  <c r="N666" i="4"/>
  <c r="N662" i="4"/>
  <c r="N658" i="4"/>
  <c r="N655" i="4"/>
  <c r="N651" i="4"/>
  <c r="N647" i="4"/>
  <c r="N643" i="4"/>
  <c r="N639" i="4"/>
  <c r="N636" i="4"/>
  <c r="N632" i="4"/>
  <c r="N626" i="4"/>
  <c r="N622" i="4"/>
  <c r="N618" i="4"/>
  <c r="N614" i="4"/>
  <c r="N610" i="4"/>
  <c r="N606" i="4"/>
  <c r="N602" i="4"/>
  <c r="N599" i="4"/>
  <c r="N595" i="4"/>
  <c r="N591" i="4"/>
  <c r="N587" i="4"/>
  <c r="N583" i="4"/>
  <c r="N578" i="4"/>
  <c r="N574" i="4"/>
  <c r="N570" i="4"/>
  <c r="N566" i="4"/>
  <c r="N562" i="4"/>
  <c r="N558" i="4"/>
  <c r="N554" i="4"/>
  <c r="N550" i="4"/>
  <c r="N546" i="4"/>
  <c r="N542" i="4"/>
  <c r="N538" i="4"/>
  <c r="N534" i="4"/>
  <c r="N530" i="4"/>
  <c r="N527" i="4"/>
  <c r="N523" i="4"/>
  <c r="N519" i="4"/>
  <c r="N515" i="4"/>
  <c r="N511" i="4"/>
  <c r="N504" i="4"/>
  <c r="N500" i="4"/>
  <c r="N496" i="4"/>
  <c r="N492" i="4"/>
  <c r="N488" i="4"/>
  <c r="N484" i="4"/>
  <c r="N480" i="4"/>
  <c r="N476" i="4"/>
  <c r="N472" i="4"/>
  <c r="N469" i="4"/>
  <c r="N465" i="4"/>
  <c r="N461" i="4"/>
  <c r="N457" i="4"/>
  <c r="N453" i="4"/>
  <c r="N449" i="4"/>
  <c r="N445" i="4"/>
  <c r="N441" i="4"/>
  <c r="N437" i="4"/>
  <c r="N433" i="4"/>
  <c r="N429" i="4"/>
  <c r="N425" i="4"/>
  <c r="N421" i="4"/>
  <c r="N417" i="4"/>
  <c r="N413" i="4"/>
  <c r="N409" i="4"/>
  <c r="N405" i="4"/>
  <c r="N401" i="4"/>
  <c r="N398" i="4"/>
  <c r="N395" i="4"/>
  <c r="N391" i="4"/>
  <c r="N387" i="4"/>
  <c r="N383" i="4"/>
  <c r="N379" i="4"/>
  <c r="N375" i="4"/>
  <c r="N371" i="4"/>
  <c r="N367" i="4"/>
  <c r="N363" i="4"/>
  <c r="N357" i="4"/>
  <c r="N352" i="4"/>
  <c r="N348" i="4"/>
  <c r="N344" i="4"/>
  <c r="N340" i="4"/>
  <c r="N336" i="4"/>
  <c r="N1559" i="4"/>
  <c r="A174" i="4"/>
  <c r="B174" i="4"/>
  <c r="C174" i="4"/>
  <c r="N176" i="4" l="1"/>
  <c r="A213" i="4"/>
  <c r="B213" i="4"/>
  <c r="C213" i="4"/>
  <c r="A214" i="4"/>
  <c r="B214" i="4"/>
  <c r="C214" i="4"/>
  <c r="F59" i="24" l="1"/>
  <c r="C59" i="24"/>
  <c r="F56" i="24"/>
  <c r="C56" i="24"/>
  <c r="C1996" i="4"/>
  <c r="C1995" i="4"/>
  <c r="B1996" i="4"/>
  <c r="B1995" i="4"/>
  <c r="A1996" i="4"/>
  <c r="A1995" i="4"/>
  <c r="N1996" i="4" l="1"/>
  <c r="N1995" i="4"/>
  <c r="C1882" i="4"/>
  <c r="C1883" i="4"/>
  <c r="C1884" i="4"/>
  <c r="C1885" i="4"/>
  <c r="C1886" i="4"/>
  <c r="C1887" i="4"/>
  <c r="C1888" i="4"/>
  <c r="C1889" i="4"/>
  <c r="C1890" i="4"/>
  <c r="C1881" i="4"/>
  <c r="B1882" i="4"/>
  <c r="B1883" i="4"/>
  <c r="B1884" i="4"/>
  <c r="B1885" i="4"/>
  <c r="B1886" i="4"/>
  <c r="B1887" i="4"/>
  <c r="B1888" i="4"/>
  <c r="B1889" i="4"/>
  <c r="B1890" i="4"/>
  <c r="B1881" i="4"/>
  <c r="A1882" i="4"/>
  <c r="A1883" i="4"/>
  <c r="A1884" i="4"/>
  <c r="A1885" i="4"/>
  <c r="A1886" i="4"/>
  <c r="A1887" i="4"/>
  <c r="A1888" i="4"/>
  <c r="A1889" i="4"/>
  <c r="A1890" i="4"/>
  <c r="A1881" i="4"/>
  <c r="N1888" i="4" l="1"/>
  <c r="N1884" i="4"/>
  <c r="N1889" i="4"/>
  <c r="N1885" i="4"/>
  <c r="N1881" i="4"/>
  <c r="N1887" i="4"/>
  <c r="N1883" i="4"/>
  <c r="N1890" i="4"/>
  <c r="N1886" i="4"/>
  <c r="N1882" i="4"/>
  <c r="A232" i="4"/>
  <c r="B232" i="4"/>
  <c r="C232" i="4"/>
  <c r="C18" i="27"/>
  <c r="C117" i="4" l="1"/>
  <c r="C118" i="4"/>
  <c r="B117" i="4"/>
  <c r="B118" i="4"/>
  <c r="A117" i="4"/>
  <c r="A118" i="4"/>
  <c r="C189" i="3"/>
  <c r="C190" i="3"/>
  <c r="C191" i="3"/>
  <c r="C188" i="3"/>
  <c r="C187" i="3"/>
  <c r="F188" i="3"/>
  <c r="F187" i="3"/>
  <c r="A201" i="4"/>
  <c r="B201" i="4"/>
  <c r="C201" i="4"/>
  <c r="C200" i="4"/>
  <c r="B200" i="4"/>
  <c r="A200" i="4"/>
  <c r="F27" i="24"/>
  <c r="C27" i="24"/>
  <c r="F26" i="24"/>
  <c r="C26" i="24"/>
  <c r="N120" i="4" l="1"/>
  <c r="N200" i="4"/>
  <c r="N201" i="4"/>
  <c r="N119" i="4"/>
  <c r="C295" i="4"/>
  <c r="B295" i="4"/>
  <c r="A295" i="4"/>
  <c r="C198" i="4"/>
  <c r="B198" i="4"/>
  <c r="F22" i="24"/>
  <c r="C22" i="24"/>
  <c r="A198" i="4" s="1"/>
  <c r="N295" i="4" l="1"/>
  <c r="N198" i="4"/>
  <c r="A134" i="4"/>
  <c r="B134" i="4"/>
  <c r="C134" i="4"/>
  <c r="A131" i="4"/>
  <c r="B131" i="4"/>
  <c r="C131" i="4"/>
  <c r="F232" i="3"/>
  <c r="C232" i="3"/>
  <c r="F229" i="3"/>
  <c r="C229" i="3"/>
  <c r="N136" i="4" l="1"/>
  <c r="N133" i="4"/>
  <c r="A237" i="4"/>
  <c r="B237" i="4"/>
  <c r="C237" i="4"/>
  <c r="C27" i="27"/>
  <c r="N178" i="4" l="1"/>
  <c r="N177" i="4"/>
  <c r="C260" i="4" l="1"/>
  <c r="C261" i="4"/>
  <c r="C259" i="4"/>
  <c r="B260" i="4"/>
  <c r="B261" i="4"/>
  <c r="B259" i="4"/>
  <c r="A260" i="4"/>
  <c r="A261" i="4"/>
  <c r="A259" i="4"/>
  <c r="C14" i="28"/>
  <c r="C13" i="28"/>
  <c r="C12" i="28"/>
  <c r="C60" i="4"/>
  <c r="C61" i="4"/>
  <c r="C62" i="4"/>
  <c r="C63" i="4"/>
  <c r="C64" i="4"/>
  <c r="C59" i="4"/>
  <c r="A60" i="4"/>
  <c r="B60" i="4"/>
  <c r="A61" i="4"/>
  <c r="B61" i="4"/>
  <c r="A62" i="4"/>
  <c r="B62" i="4"/>
  <c r="A63" i="4"/>
  <c r="B63" i="4"/>
  <c r="A64" i="4"/>
  <c r="B64" i="4"/>
  <c r="B59" i="4"/>
  <c r="A59" i="4"/>
  <c r="F83" i="3"/>
  <c r="C83" i="3"/>
  <c r="F82" i="3"/>
  <c r="C82" i="3"/>
  <c r="F81" i="3"/>
  <c r="C81" i="3"/>
  <c r="F80" i="3"/>
  <c r="C80" i="3"/>
  <c r="F79" i="3"/>
  <c r="C79" i="3"/>
  <c r="F78" i="3"/>
  <c r="C78" i="3"/>
  <c r="N260" i="4" l="1"/>
  <c r="N261" i="4"/>
  <c r="N259" i="4"/>
  <c r="A208" i="4"/>
  <c r="B208" i="4"/>
  <c r="C208" i="4"/>
  <c r="F41" i="24"/>
  <c r="C41" i="24"/>
  <c r="C2036" i="4" l="1"/>
  <c r="C2037" i="4"/>
  <c r="C2038" i="4"/>
  <c r="C2039" i="4"/>
  <c r="C2040" i="4"/>
  <c r="C2041" i="4"/>
  <c r="C2042" i="4"/>
  <c r="C2043" i="4"/>
  <c r="C2035" i="4"/>
  <c r="B2036" i="4"/>
  <c r="B2037" i="4"/>
  <c r="B2038" i="4"/>
  <c r="B2039" i="4"/>
  <c r="B2040" i="4"/>
  <c r="B2041" i="4"/>
  <c r="B2042" i="4"/>
  <c r="B2043" i="4"/>
  <c r="B2035" i="4"/>
  <c r="A2042" i="4"/>
  <c r="A2043" i="4"/>
  <c r="A2036" i="4"/>
  <c r="A2037" i="4"/>
  <c r="A2038" i="4"/>
  <c r="A2039" i="4"/>
  <c r="A2040" i="4"/>
  <c r="A2041" i="4"/>
  <c r="A2035" i="4"/>
  <c r="C40" i="27"/>
  <c r="C41" i="27"/>
  <c r="C42" i="27"/>
  <c r="N2042" i="4" l="1"/>
  <c r="N2038" i="4"/>
  <c r="N2041" i="4"/>
  <c r="N2037" i="4"/>
  <c r="N2040" i="4"/>
  <c r="N2035" i="4"/>
  <c r="N2036" i="4"/>
  <c r="N2043" i="4"/>
  <c r="N2039" i="4"/>
  <c r="A258" i="4"/>
  <c r="B258" i="4"/>
  <c r="C258" i="4"/>
  <c r="A256" i="4"/>
  <c r="B256" i="4"/>
  <c r="C256" i="4"/>
  <c r="A257" i="4"/>
  <c r="B257" i="4"/>
  <c r="C257" i="4"/>
  <c r="N258" i="4" l="1"/>
  <c r="N257" i="4"/>
  <c r="N256" i="4"/>
  <c r="C9" i="28"/>
  <c r="C8" i="28"/>
  <c r="C7" i="28"/>
  <c r="A234" i="4"/>
  <c r="B234" i="4"/>
  <c r="C234" i="4"/>
  <c r="A235" i="4"/>
  <c r="B235" i="4"/>
  <c r="C235" i="4"/>
  <c r="A236" i="4"/>
  <c r="B236" i="4"/>
  <c r="C236" i="4"/>
  <c r="B233" i="4"/>
  <c r="A233" i="4"/>
  <c r="C24" i="27"/>
  <c r="F20" i="3" l="1"/>
  <c r="H14" i="4" s="1"/>
  <c r="A170" i="4" l="1"/>
  <c r="B170" i="4"/>
  <c r="C170" i="4"/>
  <c r="F8" i="25"/>
  <c r="C8" i="25"/>
  <c r="N172" i="4" l="1"/>
  <c r="A76" i="4"/>
  <c r="B76" i="4"/>
  <c r="C76" i="4"/>
  <c r="A73" i="4"/>
  <c r="B73" i="4"/>
  <c r="C73" i="4"/>
  <c r="A74" i="4"/>
  <c r="B74" i="4"/>
  <c r="C74" i="4"/>
  <c r="A75" i="4"/>
  <c r="B75" i="4"/>
  <c r="C75" i="4"/>
  <c r="C116" i="3"/>
  <c r="C117" i="3"/>
  <c r="C118" i="3"/>
  <c r="C115" i="3"/>
  <c r="F118" i="3"/>
  <c r="F117" i="3"/>
  <c r="F116" i="3"/>
  <c r="F115" i="3"/>
  <c r="A136" i="4"/>
  <c r="B136" i="4"/>
  <c r="C136" i="4"/>
  <c r="A132" i="4"/>
  <c r="B132" i="4"/>
  <c r="C132" i="4"/>
  <c r="A133" i="4"/>
  <c r="B133" i="4"/>
  <c r="C133" i="4"/>
  <c r="A135" i="4"/>
  <c r="B135" i="4"/>
  <c r="C135" i="4"/>
  <c r="F234" i="3"/>
  <c r="C234" i="3"/>
  <c r="F233" i="3"/>
  <c r="C233" i="3"/>
  <c r="F231" i="3"/>
  <c r="C231" i="3"/>
  <c r="F230" i="3"/>
  <c r="C230" i="3"/>
  <c r="N138" i="4" l="1"/>
  <c r="N135" i="4"/>
  <c r="N134" i="4"/>
  <c r="N137" i="4"/>
  <c r="A2132" i="4"/>
  <c r="B2132" i="4"/>
  <c r="C2132" i="4"/>
  <c r="A2133" i="4"/>
  <c r="B2133" i="4"/>
  <c r="C2133" i="4"/>
  <c r="A2134" i="4"/>
  <c r="B2134" i="4"/>
  <c r="C2134" i="4"/>
  <c r="A2135" i="4"/>
  <c r="B2135" i="4"/>
  <c r="C2135" i="4"/>
  <c r="A2136" i="4"/>
  <c r="B2136" i="4"/>
  <c r="C2136" i="4"/>
  <c r="A2137" i="4"/>
  <c r="B2137" i="4"/>
  <c r="C2137" i="4"/>
  <c r="A2138" i="4"/>
  <c r="B2138" i="4"/>
  <c r="C2138" i="4"/>
  <c r="A2139" i="4"/>
  <c r="B2139" i="4"/>
  <c r="C2139" i="4"/>
  <c r="A2140" i="4"/>
  <c r="B2140" i="4"/>
  <c r="C2140" i="4"/>
  <c r="A2141" i="4"/>
  <c r="B2141" i="4"/>
  <c r="C2141" i="4"/>
  <c r="A2142" i="4"/>
  <c r="B2142" i="4"/>
  <c r="C2142" i="4"/>
  <c r="A2143" i="4"/>
  <c r="B2143" i="4"/>
  <c r="C2143" i="4"/>
  <c r="A2144" i="4"/>
  <c r="B2144" i="4"/>
  <c r="C2144" i="4"/>
  <c r="A2145" i="4"/>
  <c r="B2145" i="4"/>
  <c r="C2145" i="4"/>
  <c r="A2146" i="4"/>
  <c r="B2146" i="4"/>
  <c r="C2146" i="4"/>
  <c r="A2147" i="4"/>
  <c r="B2147" i="4"/>
  <c r="C2147" i="4"/>
  <c r="A2148" i="4"/>
  <c r="B2148" i="4"/>
  <c r="C2148" i="4"/>
  <c r="A2149" i="4"/>
  <c r="B2149" i="4"/>
  <c r="C2149" i="4"/>
  <c r="A2150" i="4"/>
  <c r="B2150" i="4"/>
  <c r="C2150" i="4"/>
  <c r="A2151" i="4"/>
  <c r="B2151" i="4"/>
  <c r="C2151" i="4"/>
  <c r="A2152" i="4"/>
  <c r="B2152" i="4"/>
  <c r="C2152" i="4"/>
  <c r="A2153" i="4"/>
  <c r="B2153" i="4"/>
  <c r="C2153" i="4"/>
  <c r="A2154" i="4"/>
  <c r="B2154" i="4"/>
  <c r="C2154" i="4"/>
  <c r="A2155" i="4"/>
  <c r="B2155" i="4"/>
  <c r="C2155" i="4"/>
  <c r="A2162" i="4"/>
  <c r="B2162" i="4"/>
  <c r="C2162" i="4"/>
  <c r="A2163" i="4"/>
  <c r="B2163" i="4"/>
  <c r="C2163" i="4"/>
  <c r="A2164" i="4"/>
  <c r="B2164" i="4"/>
  <c r="C2164" i="4"/>
  <c r="A2165" i="4"/>
  <c r="B2165" i="4"/>
  <c r="C2165" i="4"/>
  <c r="A2166" i="4"/>
  <c r="B2166" i="4"/>
  <c r="C2166" i="4"/>
  <c r="A2167" i="4"/>
  <c r="B2167" i="4"/>
  <c r="C2167" i="4"/>
  <c r="A2168" i="4"/>
  <c r="B2168" i="4"/>
  <c r="C2168" i="4"/>
  <c r="A2169" i="4"/>
  <c r="B2169" i="4"/>
  <c r="C2169" i="4"/>
  <c r="A2170" i="4"/>
  <c r="B2170" i="4"/>
  <c r="C2170" i="4"/>
  <c r="A2171" i="4"/>
  <c r="B2171" i="4"/>
  <c r="C2171" i="4"/>
  <c r="A2172" i="4"/>
  <c r="B2172" i="4"/>
  <c r="C2172" i="4"/>
  <c r="A2173" i="4"/>
  <c r="B2173" i="4"/>
  <c r="C2173" i="4"/>
  <c r="A2128" i="4"/>
  <c r="B2128" i="4"/>
  <c r="C2128" i="4"/>
  <c r="A2129" i="4"/>
  <c r="B2129" i="4"/>
  <c r="C2129" i="4"/>
  <c r="A2130" i="4"/>
  <c r="B2130" i="4"/>
  <c r="C2130" i="4"/>
  <c r="A2131" i="4"/>
  <c r="B2131" i="4"/>
  <c r="C2131" i="4"/>
  <c r="A2125" i="4"/>
  <c r="B2125" i="4"/>
  <c r="C2125" i="4"/>
  <c r="A2126" i="4"/>
  <c r="B2126" i="4"/>
  <c r="C2126" i="4"/>
  <c r="A2127" i="4"/>
  <c r="B2127" i="4"/>
  <c r="C2127" i="4"/>
  <c r="C2124" i="4"/>
  <c r="B2124" i="4"/>
  <c r="A2124" i="4"/>
  <c r="A249" i="4"/>
  <c r="B249" i="4"/>
  <c r="C249" i="4"/>
  <c r="C58" i="27"/>
  <c r="C229" i="4"/>
  <c r="B229" i="4"/>
  <c r="A229" i="4"/>
  <c r="C15" i="27"/>
  <c r="N2124" i="4" l="1"/>
  <c r="N2131" i="4"/>
  <c r="N2173" i="4"/>
  <c r="N2169" i="4"/>
  <c r="N2165" i="4"/>
  <c r="N2155" i="4"/>
  <c r="N2151" i="4"/>
  <c r="N2147" i="4"/>
  <c r="N2143" i="4"/>
  <c r="N2139" i="4"/>
  <c r="N2135" i="4"/>
  <c r="N2127" i="4"/>
  <c r="N2130" i="4"/>
  <c r="N2168" i="4"/>
  <c r="N2164" i="4"/>
  <c r="N2154" i="4"/>
  <c r="N2150" i="4"/>
  <c r="N2146" i="4"/>
  <c r="N2142" i="4"/>
  <c r="N2138" i="4"/>
  <c r="N2134" i="4"/>
  <c r="N2172" i="4"/>
  <c r="N2125" i="4"/>
  <c r="N2128" i="4"/>
  <c r="N2170" i="4"/>
  <c r="N2166" i="4"/>
  <c r="N2162" i="4"/>
  <c r="N2152" i="4"/>
  <c r="N2148" i="4"/>
  <c r="N2144" i="4"/>
  <c r="N2140" i="4"/>
  <c r="N2136" i="4"/>
  <c r="N2132" i="4"/>
  <c r="N2126" i="4"/>
  <c r="N2129" i="4"/>
  <c r="N2171" i="4"/>
  <c r="N2167" i="4"/>
  <c r="N2163" i="4"/>
  <c r="N2153" i="4"/>
  <c r="N2149" i="4"/>
  <c r="N2145" i="4"/>
  <c r="N2141" i="4"/>
  <c r="N2137" i="4"/>
  <c r="N2133" i="4"/>
  <c r="A281" i="4"/>
  <c r="B281" i="4"/>
  <c r="C281" i="4"/>
  <c r="N282" i="4"/>
  <c r="A262" i="4"/>
  <c r="B262" i="4"/>
  <c r="C262" i="4"/>
  <c r="A263" i="4"/>
  <c r="B263" i="4"/>
  <c r="C263" i="4"/>
  <c r="A264" i="4"/>
  <c r="B264" i="4"/>
  <c r="C264" i="4"/>
  <c r="A268" i="4"/>
  <c r="B268" i="4"/>
  <c r="C268" i="4"/>
  <c r="A269" i="4"/>
  <c r="B269" i="4"/>
  <c r="C269" i="4"/>
  <c r="A270" i="4"/>
  <c r="B270" i="4"/>
  <c r="C270" i="4"/>
  <c r="A277" i="4"/>
  <c r="B277" i="4"/>
  <c r="C277" i="4"/>
  <c r="A278" i="4"/>
  <c r="B278" i="4"/>
  <c r="C278" i="4"/>
  <c r="A279" i="4"/>
  <c r="B279" i="4"/>
  <c r="C279" i="4"/>
  <c r="A280" i="4"/>
  <c r="B280" i="4"/>
  <c r="C280" i="4"/>
  <c r="C255" i="4"/>
  <c r="B255" i="4"/>
  <c r="A255" i="4"/>
  <c r="N278" i="4" l="1"/>
  <c r="N268" i="4"/>
  <c r="N279" i="4"/>
  <c r="N269" i="4"/>
  <c r="N262" i="4"/>
  <c r="N277" i="4"/>
  <c r="N264" i="4"/>
  <c r="N281" i="4"/>
  <c r="N280" i="4"/>
  <c r="N270" i="4"/>
  <c r="N263" i="4"/>
  <c r="N255" i="4"/>
  <c r="C51" i="28"/>
  <c r="C47" i="28"/>
  <c r="C46" i="28"/>
  <c r="C43" i="28"/>
  <c r="C42" i="28"/>
  <c r="C29" i="28"/>
  <c r="C28" i="28"/>
  <c r="C27" i="28"/>
  <c r="C19" i="28"/>
  <c r="C18" i="28"/>
  <c r="C17" i="28"/>
  <c r="C197" i="4" l="1"/>
  <c r="C196" i="4"/>
  <c r="B197" i="4"/>
  <c r="B196" i="4"/>
  <c r="A197" i="4"/>
  <c r="A196" i="4"/>
  <c r="F19" i="24"/>
  <c r="C19" i="24"/>
  <c r="F18" i="24"/>
  <c r="C18" i="24"/>
  <c r="C95" i="3"/>
  <c r="C96" i="3"/>
  <c r="C97" i="3"/>
  <c r="C94" i="3"/>
  <c r="C70" i="3"/>
  <c r="C71" i="3"/>
  <c r="C72" i="3"/>
  <c r="C73" i="3"/>
  <c r="C74" i="3"/>
  <c r="C75" i="3"/>
  <c r="C69" i="3"/>
  <c r="C55" i="3"/>
  <c r="C56" i="3"/>
  <c r="C57" i="3"/>
  <c r="C54" i="3"/>
  <c r="C37" i="4"/>
  <c r="C38" i="4"/>
  <c r="C39" i="4"/>
  <c r="C36" i="4"/>
  <c r="B37" i="4"/>
  <c r="B38" i="4"/>
  <c r="B39" i="4"/>
  <c r="B36" i="4"/>
  <c r="A37" i="4"/>
  <c r="A38" i="4"/>
  <c r="A39" i="4"/>
  <c r="A36" i="4"/>
  <c r="F57" i="3"/>
  <c r="F56" i="3"/>
  <c r="F55" i="3"/>
  <c r="F54" i="3"/>
  <c r="N197" i="4" l="1"/>
  <c r="N196" i="4"/>
  <c r="N2180" i="4" l="1"/>
  <c r="C1868" i="4"/>
  <c r="B1868" i="4"/>
  <c r="A1868" i="4"/>
  <c r="C1867" i="4"/>
  <c r="B1867" i="4"/>
  <c r="A1867" i="4"/>
  <c r="C1866" i="4"/>
  <c r="B1866" i="4"/>
  <c r="A1866" i="4"/>
  <c r="C1865" i="4"/>
  <c r="B1865" i="4"/>
  <c r="A1865" i="4"/>
  <c r="C1840" i="4"/>
  <c r="B1840" i="4"/>
  <c r="A1840" i="4"/>
  <c r="C1839" i="4"/>
  <c r="B1839" i="4"/>
  <c r="A1839" i="4"/>
  <c r="C1838" i="4"/>
  <c r="B1838" i="4"/>
  <c r="A1838" i="4"/>
  <c r="C1837" i="4"/>
  <c r="B1837" i="4"/>
  <c r="A1837" i="4"/>
  <c r="C1836" i="4"/>
  <c r="B1836" i="4"/>
  <c r="A1836" i="4"/>
  <c r="C2052" i="4"/>
  <c r="B2052" i="4"/>
  <c r="A2052" i="4"/>
  <c r="C2051" i="4"/>
  <c r="B2051" i="4"/>
  <c r="A2051" i="4"/>
  <c r="C2050" i="4"/>
  <c r="B2050" i="4"/>
  <c r="A2050" i="4"/>
  <c r="C2049" i="4"/>
  <c r="B2049" i="4"/>
  <c r="A2049" i="4"/>
  <c r="C2048" i="4"/>
  <c r="B2048" i="4"/>
  <c r="A2048" i="4"/>
  <c r="C2047" i="4"/>
  <c r="B2047" i="4"/>
  <c r="A2047" i="4"/>
  <c r="C2046" i="4"/>
  <c r="B2046" i="4"/>
  <c r="A2046" i="4"/>
  <c r="C2045" i="4"/>
  <c r="B2045" i="4"/>
  <c r="A2045" i="4"/>
  <c r="C2044" i="4"/>
  <c r="B2044" i="4"/>
  <c r="A2044" i="4"/>
  <c r="C2034" i="4"/>
  <c r="B2034" i="4"/>
  <c r="A2034" i="4"/>
  <c r="C2033" i="4"/>
  <c r="B2033" i="4"/>
  <c r="A2033" i="4"/>
  <c r="C2032" i="4"/>
  <c r="B2032" i="4"/>
  <c r="A2032" i="4"/>
  <c r="C2031" i="4"/>
  <c r="B2031" i="4"/>
  <c r="A2031" i="4"/>
  <c r="C2030" i="4"/>
  <c r="B2030" i="4"/>
  <c r="A2030" i="4"/>
  <c r="C2029" i="4"/>
  <c r="B2029" i="4"/>
  <c r="A2029" i="4"/>
  <c r="C2028" i="4"/>
  <c r="B2028" i="4"/>
  <c r="A2028" i="4"/>
  <c r="C2027" i="4"/>
  <c r="B2027" i="4"/>
  <c r="A2027" i="4"/>
  <c r="C2026" i="4"/>
  <c r="B2026" i="4"/>
  <c r="A2026" i="4"/>
  <c r="C2025" i="4"/>
  <c r="B2025" i="4"/>
  <c r="A2025" i="4"/>
  <c r="C2024" i="4"/>
  <c r="B2024" i="4"/>
  <c r="A2024" i="4"/>
  <c r="C2023" i="4"/>
  <c r="B2023" i="4"/>
  <c r="A2023" i="4"/>
  <c r="C2022" i="4"/>
  <c r="B2022" i="4"/>
  <c r="A2022" i="4"/>
  <c r="C2021" i="4"/>
  <c r="B2021" i="4"/>
  <c r="A2021" i="4"/>
  <c r="C2020" i="4"/>
  <c r="B2020" i="4"/>
  <c r="A2020" i="4"/>
  <c r="C2019" i="4"/>
  <c r="B2019" i="4"/>
  <c r="A2019" i="4"/>
  <c r="C2018" i="4"/>
  <c r="B2018" i="4"/>
  <c r="A2018" i="4"/>
  <c r="C2017" i="4"/>
  <c r="B2017" i="4"/>
  <c r="A2017" i="4"/>
  <c r="C2016" i="4"/>
  <c r="B2016" i="4"/>
  <c r="A2016" i="4"/>
  <c r="C2015" i="4"/>
  <c r="B2015" i="4"/>
  <c r="A2015" i="4"/>
  <c r="C2014" i="4"/>
  <c r="B2014" i="4"/>
  <c r="A2014" i="4"/>
  <c r="C2013" i="4"/>
  <c r="B2013" i="4"/>
  <c r="A2013" i="4"/>
  <c r="C2012" i="4"/>
  <c r="B2012" i="4"/>
  <c r="A2012" i="4"/>
  <c r="C2011" i="4"/>
  <c r="B2011" i="4"/>
  <c r="A2011" i="4"/>
  <c r="C2010" i="4"/>
  <c r="B2010" i="4"/>
  <c r="A2010" i="4"/>
  <c r="C2009" i="4"/>
  <c r="B2009" i="4"/>
  <c r="A2009" i="4"/>
  <c r="C2008" i="4"/>
  <c r="B2008" i="4"/>
  <c r="A2008" i="4"/>
  <c r="C2007" i="4"/>
  <c r="B2007" i="4"/>
  <c r="A2007" i="4"/>
  <c r="C2006" i="4"/>
  <c r="B2006" i="4"/>
  <c r="A2006" i="4"/>
  <c r="C2005" i="4"/>
  <c r="B2005" i="4"/>
  <c r="A2005" i="4"/>
  <c r="C2004" i="4"/>
  <c r="B2004" i="4"/>
  <c r="A2004" i="4"/>
  <c r="C2003" i="4"/>
  <c r="B2003" i="4"/>
  <c r="A2003" i="4"/>
  <c r="C2002" i="4"/>
  <c r="B2002" i="4"/>
  <c r="A2002" i="4"/>
  <c r="C2001" i="4"/>
  <c r="B2001" i="4"/>
  <c r="A2001" i="4"/>
  <c r="C2000" i="4"/>
  <c r="B2000" i="4"/>
  <c r="A2000" i="4"/>
  <c r="C1999" i="4"/>
  <c r="C1998" i="4"/>
  <c r="C1997" i="4"/>
  <c r="C1994" i="4"/>
  <c r="B1994" i="4"/>
  <c r="A1994" i="4"/>
  <c r="C1993" i="4"/>
  <c r="B1993" i="4"/>
  <c r="A1993" i="4"/>
  <c r="C1992" i="4"/>
  <c r="B1992" i="4"/>
  <c r="A1992" i="4"/>
  <c r="C1991" i="4"/>
  <c r="B1991" i="4"/>
  <c r="A1991" i="4"/>
  <c r="C1990" i="4"/>
  <c r="B1990" i="4"/>
  <c r="A1990" i="4"/>
  <c r="C1989" i="4"/>
  <c r="B1989" i="4"/>
  <c r="A1989" i="4"/>
  <c r="C1988" i="4"/>
  <c r="B1988" i="4"/>
  <c r="A1988" i="4"/>
  <c r="C1987" i="4"/>
  <c r="B1987" i="4"/>
  <c r="A1987" i="4"/>
  <c r="C1986" i="4"/>
  <c r="B1986" i="4"/>
  <c r="A1986" i="4"/>
  <c r="C1985" i="4"/>
  <c r="B1985" i="4"/>
  <c r="A1985" i="4"/>
  <c r="N1984" i="4"/>
  <c r="C1978" i="4"/>
  <c r="B1978" i="4"/>
  <c r="A1978" i="4"/>
  <c r="C1977" i="4"/>
  <c r="B1977" i="4"/>
  <c r="A1977" i="4"/>
  <c r="C1976" i="4"/>
  <c r="B1976" i="4"/>
  <c r="A1976" i="4"/>
  <c r="C1975" i="4"/>
  <c r="B1975" i="4"/>
  <c r="A1975" i="4"/>
  <c r="C1974" i="4"/>
  <c r="B1974" i="4"/>
  <c r="A1974" i="4"/>
  <c r="C1973" i="4"/>
  <c r="B1973" i="4"/>
  <c r="A1973" i="4"/>
  <c r="C1972" i="4"/>
  <c r="B1972" i="4"/>
  <c r="A1972" i="4"/>
  <c r="C1971" i="4"/>
  <c r="B1971" i="4"/>
  <c r="A1971" i="4"/>
  <c r="C1970" i="4"/>
  <c r="B1970" i="4"/>
  <c r="A1970" i="4"/>
  <c r="C1969" i="4"/>
  <c r="B1969" i="4"/>
  <c r="A1969" i="4"/>
  <c r="C1968" i="4"/>
  <c r="B1968" i="4"/>
  <c r="A1968" i="4"/>
  <c r="C1967" i="4"/>
  <c r="B1967" i="4"/>
  <c r="A1967" i="4"/>
  <c r="C1966" i="4"/>
  <c r="B1966" i="4"/>
  <c r="A1966" i="4"/>
  <c r="C1965" i="4"/>
  <c r="B1965" i="4"/>
  <c r="A1965" i="4"/>
  <c r="C1964" i="4"/>
  <c r="B1964" i="4"/>
  <c r="A1964" i="4"/>
  <c r="C1963" i="4"/>
  <c r="B1963" i="4"/>
  <c r="A1963" i="4"/>
  <c r="C1962" i="4"/>
  <c r="B1962" i="4"/>
  <c r="A1962" i="4"/>
  <c r="C1961" i="4"/>
  <c r="B1961" i="4"/>
  <c r="A1961" i="4"/>
  <c r="C1960" i="4"/>
  <c r="B1960" i="4"/>
  <c r="A1960" i="4"/>
  <c r="C1959" i="4"/>
  <c r="B1959" i="4"/>
  <c r="A1959" i="4"/>
  <c r="C1958" i="4"/>
  <c r="B1958" i="4"/>
  <c r="A1958" i="4"/>
  <c r="C1957" i="4"/>
  <c r="B1957" i="4"/>
  <c r="A1957" i="4"/>
  <c r="C1956" i="4"/>
  <c r="B1956" i="4"/>
  <c r="A1956" i="4"/>
  <c r="C1955" i="4"/>
  <c r="B1955" i="4"/>
  <c r="A1955" i="4"/>
  <c r="C1954" i="4"/>
  <c r="B1954" i="4"/>
  <c r="A1954" i="4"/>
  <c r="C1953" i="4"/>
  <c r="B1953" i="4"/>
  <c r="A1953" i="4"/>
  <c r="C1952" i="4"/>
  <c r="B1952" i="4"/>
  <c r="A1952" i="4"/>
  <c r="C1951" i="4"/>
  <c r="B1951" i="4"/>
  <c r="A1951" i="4"/>
  <c r="C1950" i="4"/>
  <c r="B1950" i="4"/>
  <c r="A1950" i="4"/>
  <c r="C1949" i="4"/>
  <c r="B1949" i="4"/>
  <c r="A1949" i="4"/>
  <c r="C1948" i="4"/>
  <c r="B1948" i="4"/>
  <c r="A1948" i="4"/>
  <c r="C1947" i="4"/>
  <c r="B1947" i="4"/>
  <c r="A1947" i="4"/>
  <c r="C1946" i="4"/>
  <c r="B1946" i="4"/>
  <c r="A1946" i="4"/>
  <c r="C1945" i="4"/>
  <c r="B1945" i="4"/>
  <c r="A1945" i="4"/>
  <c r="C1944" i="4"/>
  <c r="B1944" i="4"/>
  <c r="A1944" i="4"/>
  <c r="C1943" i="4"/>
  <c r="B1943" i="4"/>
  <c r="A1943" i="4"/>
  <c r="C1942" i="4"/>
  <c r="B1942" i="4"/>
  <c r="A1942" i="4"/>
  <c r="C1937" i="4"/>
  <c r="B1937" i="4"/>
  <c r="A1937" i="4"/>
  <c r="C1936" i="4"/>
  <c r="B1936" i="4"/>
  <c r="A1936" i="4"/>
  <c r="C1935" i="4"/>
  <c r="B1935" i="4"/>
  <c r="A1935" i="4"/>
  <c r="C1934" i="4"/>
  <c r="B1934" i="4"/>
  <c r="A1934" i="4"/>
  <c r="C1933" i="4"/>
  <c r="B1933" i="4"/>
  <c r="A1933" i="4"/>
  <c r="C1932" i="4"/>
  <c r="B1932" i="4"/>
  <c r="A1932" i="4"/>
  <c r="C1931" i="4"/>
  <c r="B1931" i="4"/>
  <c r="A1931" i="4"/>
  <c r="C1930" i="4"/>
  <c r="B1930" i="4"/>
  <c r="A1930" i="4"/>
  <c r="C1929" i="4"/>
  <c r="B1929" i="4"/>
  <c r="A1929" i="4"/>
  <c r="C1928" i="4"/>
  <c r="B1928" i="4"/>
  <c r="A1928" i="4"/>
  <c r="C1927" i="4"/>
  <c r="B1927" i="4"/>
  <c r="A1927" i="4"/>
  <c r="C1926" i="4"/>
  <c r="B1926" i="4"/>
  <c r="A1926" i="4"/>
  <c r="C1925" i="4"/>
  <c r="B1925" i="4"/>
  <c r="A1925" i="4"/>
  <c r="C1924" i="4"/>
  <c r="B1924" i="4"/>
  <c r="A1924" i="4"/>
  <c r="C1923" i="4"/>
  <c r="B1923" i="4"/>
  <c r="A1923" i="4"/>
  <c r="C1922" i="4"/>
  <c r="B1922" i="4"/>
  <c r="A1922" i="4"/>
  <c r="C1921" i="4"/>
  <c r="B1921" i="4"/>
  <c r="A1921" i="4"/>
  <c r="C1920" i="4"/>
  <c r="B1920" i="4"/>
  <c r="A1920" i="4"/>
  <c r="C1919" i="4"/>
  <c r="B1919" i="4"/>
  <c r="A1919" i="4"/>
  <c r="C1918" i="4"/>
  <c r="B1918" i="4"/>
  <c r="A1918" i="4"/>
  <c r="C1917" i="4"/>
  <c r="B1917" i="4"/>
  <c r="A1917" i="4"/>
  <c r="C1916" i="4"/>
  <c r="B1916" i="4"/>
  <c r="A1916" i="4"/>
  <c r="C1915" i="4"/>
  <c r="B1915" i="4"/>
  <c r="A1915" i="4"/>
  <c r="C1914" i="4"/>
  <c r="B1914" i="4"/>
  <c r="A1914" i="4"/>
  <c r="C1913" i="4"/>
  <c r="B1913" i="4"/>
  <c r="A1913" i="4"/>
  <c r="C1912" i="4"/>
  <c r="B1912" i="4"/>
  <c r="A1912" i="4"/>
  <c r="C1911" i="4"/>
  <c r="B1911" i="4"/>
  <c r="A1911" i="4"/>
  <c r="C1910" i="4"/>
  <c r="B1910" i="4"/>
  <c r="A1910" i="4"/>
  <c r="C1909" i="4"/>
  <c r="B1909" i="4"/>
  <c r="A1909" i="4"/>
  <c r="C1908" i="4"/>
  <c r="B1908" i="4"/>
  <c r="A1908" i="4"/>
  <c r="C1907" i="4"/>
  <c r="B1907" i="4"/>
  <c r="A1907" i="4"/>
  <c r="C1906" i="4"/>
  <c r="B1906" i="4"/>
  <c r="A1906" i="4"/>
  <c r="C1905" i="4"/>
  <c r="B1905" i="4"/>
  <c r="A1905" i="4"/>
  <c r="C1904" i="4"/>
  <c r="B1904" i="4"/>
  <c r="A1904" i="4"/>
  <c r="C1903" i="4"/>
  <c r="B1903" i="4"/>
  <c r="A1903" i="4"/>
  <c r="C1902" i="4"/>
  <c r="B1902" i="4"/>
  <c r="A1902" i="4"/>
  <c r="C1901" i="4"/>
  <c r="B1901" i="4"/>
  <c r="A1901" i="4"/>
  <c r="C1900" i="4"/>
  <c r="B1900" i="4"/>
  <c r="A1900" i="4"/>
  <c r="C1899" i="4"/>
  <c r="B1899" i="4"/>
  <c r="A1899" i="4"/>
  <c r="C1898" i="4"/>
  <c r="B1898" i="4"/>
  <c r="A1898" i="4"/>
  <c r="C1897" i="4"/>
  <c r="B1897" i="4"/>
  <c r="A1897" i="4"/>
  <c r="C1896" i="4"/>
  <c r="B1896" i="4"/>
  <c r="A1896" i="4"/>
  <c r="C1895" i="4"/>
  <c r="B1895" i="4"/>
  <c r="A1895" i="4"/>
  <c r="C1894" i="4"/>
  <c r="B1894" i="4"/>
  <c r="A1894" i="4"/>
  <c r="C1893" i="4"/>
  <c r="B1893" i="4"/>
  <c r="A1893" i="4"/>
  <c r="C1892" i="4"/>
  <c r="B1892" i="4"/>
  <c r="A1892" i="4"/>
  <c r="C1880" i="4"/>
  <c r="B1880" i="4"/>
  <c r="A1880" i="4"/>
  <c r="C1879" i="4"/>
  <c r="B1879" i="4"/>
  <c r="A1879" i="4"/>
  <c r="C1878" i="4"/>
  <c r="B1878" i="4"/>
  <c r="A1878" i="4"/>
  <c r="C1877" i="4"/>
  <c r="B1877" i="4"/>
  <c r="A1877" i="4"/>
  <c r="C1876" i="4"/>
  <c r="B1876" i="4"/>
  <c r="A1876" i="4"/>
  <c r="C1875" i="4"/>
  <c r="B1875" i="4"/>
  <c r="A1875" i="4"/>
  <c r="C1874" i="4"/>
  <c r="B1874" i="4"/>
  <c r="A1874" i="4"/>
  <c r="C1873" i="4"/>
  <c r="B1873" i="4"/>
  <c r="A1873" i="4"/>
  <c r="C1872" i="4"/>
  <c r="B1872" i="4"/>
  <c r="A1872" i="4"/>
  <c r="C1871" i="4"/>
  <c r="B1871" i="4"/>
  <c r="A1871" i="4"/>
  <c r="C1870" i="4"/>
  <c r="B1870" i="4"/>
  <c r="A1870" i="4"/>
  <c r="C1869" i="4"/>
  <c r="B1869" i="4"/>
  <c r="A1869" i="4"/>
  <c r="C1864" i="4"/>
  <c r="B1864" i="4"/>
  <c r="A1864" i="4"/>
  <c r="C1863" i="4"/>
  <c r="B1863" i="4"/>
  <c r="A1863" i="4"/>
  <c r="C1862" i="4"/>
  <c r="B1862" i="4"/>
  <c r="A1862" i="4"/>
  <c r="C1861" i="4"/>
  <c r="B1861" i="4"/>
  <c r="A1861" i="4"/>
  <c r="C1860" i="4"/>
  <c r="B1860" i="4"/>
  <c r="A1860" i="4"/>
  <c r="C1859" i="4"/>
  <c r="B1859" i="4"/>
  <c r="A1859" i="4"/>
  <c r="C1858" i="4"/>
  <c r="B1858" i="4"/>
  <c r="A1858" i="4"/>
  <c r="C1857" i="4"/>
  <c r="B1857" i="4"/>
  <c r="A1857" i="4"/>
  <c r="C1856" i="4"/>
  <c r="B1856" i="4"/>
  <c r="A1856" i="4"/>
  <c r="C1855" i="4"/>
  <c r="B1855" i="4"/>
  <c r="A1855" i="4"/>
  <c r="C1854" i="4"/>
  <c r="B1854" i="4"/>
  <c r="A1854" i="4"/>
  <c r="C1853" i="4"/>
  <c r="B1853" i="4"/>
  <c r="A1853" i="4"/>
  <c r="C1852" i="4"/>
  <c r="B1852" i="4"/>
  <c r="A1852" i="4"/>
  <c r="C1851" i="4"/>
  <c r="B1851" i="4"/>
  <c r="A1851" i="4"/>
  <c r="C1850" i="4"/>
  <c r="B1850" i="4"/>
  <c r="A1850" i="4"/>
  <c r="C1849" i="4"/>
  <c r="B1849" i="4"/>
  <c r="A1849" i="4"/>
  <c r="C1848" i="4"/>
  <c r="B1848" i="4"/>
  <c r="A1848" i="4"/>
  <c r="C1847" i="4"/>
  <c r="B1847" i="4"/>
  <c r="A1847" i="4"/>
  <c r="C1846" i="4"/>
  <c r="B1846" i="4"/>
  <c r="A1846" i="4"/>
  <c r="C1845" i="4"/>
  <c r="B1845" i="4"/>
  <c r="A1845" i="4"/>
  <c r="C1844" i="4"/>
  <c r="B1844" i="4"/>
  <c r="A1844" i="4"/>
  <c r="C1843" i="4"/>
  <c r="A1843" i="4"/>
  <c r="C1842" i="4"/>
  <c r="A1842" i="4"/>
  <c r="C1841" i="4"/>
  <c r="A1841" i="4"/>
  <c r="N2161" i="4"/>
  <c r="N2160" i="4"/>
  <c r="N2159" i="4"/>
  <c r="N2158" i="4"/>
  <c r="N2157" i="4"/>
  <c r="N2179" i="4"/>
  <c r="N2178" i="4"/>
  <c r="N2177" i="4"/>
  <c r="N2176" i="4"/>
  <c r="N2175" i="4"/>
  <c r="C248" i="4"/>
  <c r="B248" i="4"/>
  <c r="A248" i="4"/>
  <c r="C247" i="4"/>
  <c r="B247" i="4"/>
  <c r="A247" i="4"/>
  <c r="C246" i="4"/>
  <c r="B246" i="4"/>
  <c r="A246" i="4"/>
  <c r="C245" i="4"/>
  <c r="B245" i="4"/>
  <c r="A245" i="4"/>
  <c r="C244" i="4"/>
  <c r="B244" i="4"/>
  <c r="A244" i="4"/>
  <c r="C243" i="4"/>
  <c r="B243" i="4"/>
  <c r="A243" i="4"/>
  <c r="C242" i="4"/>
  <c r="B242" i="4"/>
  <c r="A242" i="4"/>
  <c r="C241" i="4"/>
  <c r="B241" i="4"/>
  <c r="A241" i="4"/>
  <c r="C240" i="4"/>
  <c r="B240" i="4"/>
  <c r="A240" i="4"/>
  <c r="C233" i="4"/>
  <c r="N1983" i="4"/>
  <c r="N1982" i="4"/>
  <c r="N1981" i="4"/>
  <c r="C220" i="4"/>
  <c r="C219" i="4"/>
  <c r="C218" i="4"/>
  <c r="C217" i="4"/>
  <c r="C216" i="4"/>
  <c r="C215" i="4"/>
  <c r="C211" i="4"/>
  <c r="B211" i="4"/>
  <c r="A211" i="4"/>
  <c r="C199" i="4"/>
  <c r="C195" i="4"/>
  <c r="C194" i="4"/>
  <c r="C193" i="4"/>
  <c r="C192" i="4"/>
  <c r="C191" i="4"/>
  <c r="B191" i="4"/>
  <c r="C190" i="4"/>
  <c r="B190" i="4"/>
  <c r="N189" i="4"/>
  <c r="N188" i="4"/>
  <c r="N187" i="4"/>
  <c r="N186" i="4"/>
  <c r="N185" i="4"/>
  <c r="N184" i="4"/>
  <c r="N183" i="4"/>
  <c r="N182" i="4"/>
  <c r="N181" i="4"/>
  <c r="C176" i="4"/>
  <c r="B176" i="4"/>
  <c r="A176" i="4"/>
  <c r="C175" i="4"/>
  <c r="B175" i="4"/>
  <c r="A175" i="4"/>
  <c r="C173" i="4"/>
  <c r="B173" i="4"/>
  <c r="A173" i="4"/>
  <c r="C172" i="4"/>
  <c r="B172" i="4"/>
  <c r="A172" i="4"/>
  <c r="C171" i="4"/>
  <c r="B171" i="4"/>
  <c r="A171" i="4"/>
  <c r="C163" i="4"/>
  <c r="B163" i="4"/>
  <c r="A163" i="4"/>
  <c r="C162" i="4"/>
  <c r="B162" i="4"/>
  <c r="A162" i="4"/>
  <c r="C161" i="4"/>
  <c r="B161" i="4"/>
  <c r="A161" i="4"/>
  <c r="C160" i="4"/>
  <c r="B160" i="4"/>
  <c r="A160" i="4"/>
  <c r="C159" i="4"/>
  <c r="B159" i="4"/>
  <c r="A159" i="4"/>
  <c r="C158" i="4"/>
  <c r="B158" i="4"/>
  <c r="A158" i="4"/>
  <c r="C144" i="4"/>
  <c r="C143" i="4"/>
  <c r="C142" i="4"/>
  <c r="C141" i="4"/>
  <c r="C140" i="4"/>
  <c r="B140" i="4"/>
  <c r="A140" i="4"/>
  <c r="C139" i="4"/>
  <c r="B139" i="4"/>
  <c r="A139" i="4"/>
  <c r="C138" i="4"/>
  <c r="B138" i="4"/>
  <c r="A138" i="4"/>
  <c r="C137" i="4"/>
  <c r="B137" i="4"/>
  <c r="A137" i="4"/>
  <c r="C130" i="4"/>
  <c r="B130" i="4"/>
  <c r="A130" i="4"/>
  <c r="C129" i="4"/>
  <c r="B129" i="4"/>
  <c r="A129" i="4"/>
  <c r="C128" i="4"/>
  <c r="B128" i="4"/>
  <c r="A128" i="4"/>
  <c r="C127" i="4"/>
  <c r="B127" i="4"/>
  <c r="A127" i="4"/>
  <c r="C125" i="4"/>
  <c r="B125" i="4"/>
  <c r="A125" i="4"/>
  <c r="C124" i="4"/>
  <c r="B124" i="4"/>
  <c r="A124" i="4"/>
  <c r="C123" i="4"/>
  <c r="B123" i="4"/>
  <c r="A123" i="4"/>
  <c r="C122" i="4"/>
  <c r="B122" i="4"/>
  <c r="A122" i="4"/>
  <c r="C121" i="4"/>
  <c r="B121" i="4"/>
  <c r="A121" i="4"/>
  <c r="C120" i="4"/>
  <c r="B120" i="4"/>
  <c r="A120" i="4"/>
  <c r="C119" i="4"/>
  <c r="B119" i="4"/>
  <c r="A119" i="4"/>
  <c r="C116" i="4"/>
  <c r="B116" i="4"/>
  <c r="C115" i="4"/>
  <c r="B115" i="4"/>
  <c r="C114" i="4"/>
  <c r="B114" i="4"/>
  <c r="C113" i="4"/>
  <c r="B113" i="4"/>
  <c r="C112" i="4"/>
  <c r="B112" i="4"/>
  <c r="C111" i="4"/>
  <c r="B111" i="4"/>
  <c r="C110" i="4"/>
  <c r="B110" i="4"/>
  <c r="C109" i="4"/>
  <c r="B109" i="4"/>
  <c r="C108" i="4"/>
  <c r="B108" i="4"/>
  <c r="C107" i="4"/>
  <c r="B107" i="4"/>
  <c r="C106" i="4"/>
  <c r="B106" i="4"/>
  <c r="A106" i="4"/>
  <c r="C105" i="4"/>
  <c r="B105" i="4"/>
  <c r="A105" i="4"/>
  <c r="C104" i="4"/>
  <c r="B104" i="4"/>
  <c r="A104" i="4"/>
  <c r="C103" i="4"/>
  <c r="B103" i="4"/>
  <c r="A103" i="4"/>
  <c r="C102" i="4"/>
  <c r="B102" i="4"/>
  <c r="A102" i="4"/>
  <c r="C101" i="4"/>
  <c r="B101" i="4"/>
  <c r="A101" i="4"/>
  <c r="C100" i="4"/>
  <c r="B100" i="4"/>
  <c r="A100" i="4"/>
  <c r="C99" i="4"/>
  <c r="B99" i="4"/>
  <c r="A99" i="4"/>
  <c r="C98" i="4"/>
  <c r="B98" i="4"/>
  <c r="A98" i="4"/>
  <c r="C97" i="4"/>
  <c r="B97" i="4"/>
  <c r="A97" i="4"/>
  <c r="C96" i="4"/>
  <c r="B96" i="4"/>
  <c r="A96" i="4"/>
  <c r="C95" i="4"/>
  <c r="B95" i="4"/>
  <c r="A95" i="4"/>
  <c r="C94" i="4"/>
  <c r="B94" i="4"/>
  <c r="A94" i="4"/>
  <c r="C93" i="4"/>
  <c r="B93" i="4"/>
  <c r="A93" i="4"/>
  <c r="C92" i="4"/>
  <c r="B92" i="4"/>
  <c r="A92" i="4"/>
  <c r="C87" i="4"/>
  <c r="B87" i="4"/>
  <c r="A87" i="4"/>
  <c r="C86" i="4"/>
  <c r="B86" i="4"/>
  <c r="A86" i="4"/>
  <c r="C91" i="4"/>
  <c r="B91" i="4"/>
  <c r="A91" i="4"/>
  <c r="C90" i="4"/>
  <c r="B90" i="4"/>
  <c r="A90" i="4"/>
  <c r="C89" i="4"/>
  <c r="B89" i="4"/>
  <c r="A89" i="4"/>
  <c r="C88" i="4"/>
  <c r="B88" i="4"/>
  <c r="A88" i="4"/>
  <c r="C80" i="4"/>
  <c r="B80" i="4"/>
  <c r="A80" i="4"/>
  <c r="C79" i="4"/>
  <c r="B79" i="4"/>
  <c r="A79" i="4"/>
  <c r="C78" i="4"/>
  <c r="B78" i="4"/>
  <c r="A78" i="4"/>
  <c r="C77" i="4"/>
  <c r="B77" i="4"/>
  <c r="A77" i="4"/>
  <c r="C85" i="4"/>
  <c r="B85" i="4"/>
  <c r="A85" i="4"/>
  <c r="C84" i="4"/>
  <c r="B84" i="4"/>
  <c r="A84" i="4"/>
  <c r="C83" i="4"/>
  <c r="B83" i="4"/>
  <c r="A83" i="4"/>
  <c r="C82" i="4"/>
  <c r="B82" i="4"/>
  <c r="A82" i="4"/>
  <c r="C81" i="4"/>
  <c r="B81" i="4"/>
  <c r="A81" i="4"/>
  <c r="C50" i="4"/>
  <c r="B50" i="4"/>
  <c r="A50" i="4"/>
  <c r="C49" i="4"/>
  <c r="B49" i="4"/>
  <c r="A49" i="4"/>
  <c r="C48" i="4"/>
  <c r="B48" i="4"/>
  <c r="A48" i="4"/>
  <c r="C47" i="4"/>
  <c r="B47" i="4"/>
  <c r="A47" i="4"/>
  <c r="C46" i="4"/>
  <c r="B46" i="4"/>
  <c r="A46" i="4"/>
  <c r="C45" i="4"/>
  <c r="B45" i="4"/>
  <c r="A45" i="4"/>
  <c r="C44" i="4"/>
  <c r="B44" i="4"/>
  <c r="A44" i="4"/>
  <c r="C31" i="4"/>
  <c r="B31" i="4"/>
  <c r="A31" i="4"/>
  <c r="C30" i="4"/>
  <c r="B30" i="4"/>
  <c r="A30" i="4"/>
  <c r="C29" i="4"/>
  <c r="B29" i="4"/>
  <c r="A29" i="4"/>
  <c r="C28" i="4"/>
  <c r="B28" i="4"/>
  <c r="A28" i="4"/>
  <c r="C27" i="4"/>
  <c r="B27" i="4"/>
  <c r="A27" i="4"/>
  <c r="C26" i="4"/>
  <c r="B26" i="4"/>
  <c r="A26" i="4"/>
  <c r="C21" i="4"/>
  <c r="B21" i="4"/>
  <c r="A21" i="4"/>
  <c r="C20" i="4"/>
  <c r="B20" i="4"/>
  <c r="A20" i="4"/>
  <c r="C19" i="4"/>
  <c r="B19" i="4"/>
  <c r="A19" i="4"/>
  <c r="C18" i="4"/>
  <c r="B18" i="4"/>
  <c r="A18" i="4"/>
  <c r="C17" i="4"/>
  <c r="B17" i="4"/>
  <c r="A17" i="4"/>
  <c r="C16" i="4"/>
  <c r="B16" i="4"/>
  <c r="A16" i="4"/>
  <c r="N1805" i="4"/>
  <c r="N1804" i="4"/>
  <c r="N1803" i="4"/>
  <c r="N1802" i="4"/>
  <c r="N1801" i="4"/>
  <c r="N1800" i="4"/>
  <c r="B1" i="4"/>
  <c r="C46" i="27"/>
  <c r="C45" i="27"/>
  <c r="C37" i="27"/>
  <c r="C36" i="27"/>
  <c r="C35" i="27"/>
  <c r="C34" i="27"/>
  <c r="C23" i="27"/>
  <c r="C22" i="27"/>
  <c r="C21" i="27"/>
  <c r="F70" i="24"/>
  <c r="C70" i="24"/>
  <c r="F69" i="24"/>
  <c r="C69" i="24"/>
  <c r="F68" i="24"/>
  <c r="C68" i="24"/>
  <c r="F65" i="24"/>
  <c r="C65" i="24"/>
  <c r="F64" i="24"/>
  <c r="C64" i="24"/>
  <c r="F63" i="24"/>
  <c r="C63" i="24"/>
  <c r="F50" i="24"/>
  <c r="C50" i="24"/>
  <c r="F23" i="24"/>
  <c r="C23" i="24"/>
  <c r="F15" i="24"/>
  <c r="C15" i="24"/>
  <c r="F14" i="24"/>
  <c r="C14" i="24"/>
  <c r="F13" i="24"/>
  <c r="C13" i="24"/>
  <c r="F12" i="24"/>
  <c r="C12" i="24"/>
  <c r="F9" i="24"/>
  <c r="C9" i="24"/>
  <c r="A191" i="4" s="1"/>
  <c r="F8" i="24"/>
  <c r="C8" i="24"/>
  <c r="F18" i="25"/>
  <c r="C18" i="25"/>
  <c r="F17" i="25"/>
  <c r="C17" i="25"/>
  <c r="F14" i="25"/>
  <c r="C14" i="25"/>
  <c r="F13" i="25"/>
  <c r="C13" i="25"/>
  <c r="F10" i="25"/>
  <c r="C10" i="25"/>
  <c r="F9" i="25"/>
  <c r="C9" i="25"/>
  <c r="F245" i="3"/>
  <c r="C245" i="3"/>
  <c r="F244" i="3"/>
  <c r="F243" i="3"/>
  <c r="F242" i="3"/>
  <c r="F241" i="3"/>
  <c r="F240" i="3"/>
  <c r="F251" i="3"/>
  <c r="F250" i="3"/>
  <c r="F249" i="3"/>
  <c r="F248" i="3"/>
  <c r="F265" i="3"/>
  <c r="C265" i="3"/>
  <c r="F264" i="3"/>
  <c r="C264" i="3"/>
  <c r="F263" i="3"/>
  <c r="C263" i="3"/>
  <c r="F262" i="3"/>
  <c r="C262" i="3"/>
  <c r="F218" i="3"/>
  <c r="C218" i="3"/>
  <c r="F217" i="3"/>
  <c r="C217" i="3"/>
  <c r="F216" i="3"/>
  <c r="C216" i="3"/>
  <c r="F215" i="3"/>
  <c r="C215" i="3"/>
  <c r="F198" i="3"/>
  <c r="F197" i="3"/>
  <c r="F196" i="3"/>
  <c r="F195" i="3"/>
  <c r="F191" i="3"/>
  <c r="F190" i="3"/>
  <c r="F189" i="3"/>
  <c r="F170" i="3"/>
  <c r="C170" i="3"/>
  <c r="F169" i="3"/>
  <c r="C169" i="3"/>
  <c r="F168" i="3"/>
  <c r="C168" i="3"/>
  <c r="F183" i="3"/>
  <c r="C183" i="3"/>
  <c r="A116" i="4" s="1"/>
  <c r="F182" i="3"/>
  <c r="C182" i="3"/>
  <c r="A115" i="4" s="1"/>
  <c r="F181" i="3"/>
  <c r="C181" i="3"/>
  <c r="A114" i="4" s="1"/>
  <c r="F180" i="3"/>
  <c r="C180" i="3"/>
  <c r="A113" i="4" s="1"/>
  <c r="F179" i="3"/>
  <c r="C179" i="3"/>
  <c r="A112" i="4" s="1"/>
  <c r="F178" i="3"/>
  <c r="C178" i="3"/>
  <c r="A111" i="4" s="1"/>
  <c r="F177" i="3"/>
  <c r="C177" i="3"/>
  <c r="A110" i="4" s="1"/>
  <c r="F176" i="3"/>
  <c r="C176" i="3"/>
  <c r="A109" i="4" s="1"/>
  <c r="F175" i="3"/>
  <c r="C175" i="3"/>
  <c r="A108" i="4" s="1"/>
  <c r="F174" i="3"/>
  <c r="C174" i="3"/>
  <c r="A107" i="4" s="1"/>
  <c r="F164" i="3"/>
  <c r="F163" i="3"/>
  <c r="F162" i="3"/>
  <c r="F161" i="3"/>
  <c r="F160" i="3"/>
  <c r="F156" i="3"/>
  <c r="C156" i="3"/>
  <c r="F155" i="3"/>
  <c r="C155" i="3"/>
  <c r="F154" i="3"/>
  <c r="C154" i="3"/>
  <c r="F153" i="3"/>
  <c r="C153" i="3"/>
  <c r="F130" i="3"/>
  <c r="F129" i="3"/>
  <c r="F128" i="3"/>
  <c r="F149" i="3"/>
  <c r="C149" i="3"/>
  <c r="F148" i="3"/>
  <c r="C148" i="3"/>
  <c r="F147" i="3"/>
  <c r="C147" i="3"/>
  <c r="F146" i="3"/>
  <c r="C146" i="3"/>
  <c r="F124" i="3"/>
  <c r="C124" i="3"/>
  <c r="F123" i="3"/>
  <c r="C123" i="3"/>
  <c r="F122" i="3"/>
  <c r="C122" i="3"/>
  <c r="F121" i="3"/>
  <c r="C121" i="3"/>
  <c r="F135" i="3"/>
  <c r="F134" i="3"/>
  <c r="F142" i="3"/>
  <c r="F141" i="3"/>
  <c r="F140" i="3"/>
  <c r="F139" i="3"/>
  <c r="F138" i="3"/>
  <c r="F75" i="3"/>
  <c r="F74" i="3"/>
  <c r="F73" i="3"/>
  <c r="F72" i="3"/>
  <c r="F71" i="3"/>
  <c r="F70" i="3"/>
  <c r="F69" i="3"/>
  <c r="F97" i="3"/>
  <c r="F96" i="3"/>
  <c r="F95" i="3"/>
  <c r="F94" i="3"/>
  <c r="F37" i="3"/>
  <c r="H35" i="4" s="1"/>
  <c r="C37" i="3"/>
  <c r="F36" i="3"/>
  <c r="H34" i="4" s="1"/>
  <c r="C36" i="3"/>
  <c r="F35" i="3"/>
  <c r="H33" i="4" s="1"/>
  <c r="C35" i="3"/>
  <c r="F34" i="3"/>
  <c r="H32" i="4" s="1"/>
  <c r="C34" i="3"/>
  <c r="F66" i="3"/>
  <c r="H31" i="4" s="1"/>
  <c r="C66" i="3"/>
  <c r="F65" i="3"/>
  <c r="H30" i="4" s="1"/>
  <c r="C65" i="3"/>
  <c r="F64" i="3"/>
  <c r="H29" i="4" s="1"/>
  <c r="C64" i="3"/>
  <c r="F63" i="3"/>
  <c r="H28" i="4" s="1"/>
  <c r="C63" i="3"/>
  <c r="F62" i="3"/>
  <c r="H27" i="4" s="1"/>
  <c r="C62" i="3"/>
  <c r="F61" i="3"/>
  <c r="H26" i="4" s="1"/>
  <c r="C61" i="3"/>
  <c r="F30" i="3"/>
  <c r="H21" i="4" s="1"/>
  <c r="C30" i="3"/>
  <c r="F29" i="3"/>
  <c r="H20" i="4" s="1"/>
  <c r="C29" i="3"/>
  <c r="F28" i="3"/>
  <c r="H19" i="4" s="1"/>
  <c r="C28" i="3"/>
  <c r="F27" i="3"/>
  <c r="H18" i="4" s="1"/>
  <c r="C27" i="3"/>
  <c r="F26" i="3"/>
  <c r="H17" i="4" s="1"/>
  <c r="C26" i="3"/>
  <c r="F25" i="3"/>
  <c r="H16" i="4" s="1"/>
  <c r="C25" i="3"/>
  <c r="F21" i="3"/>
  <c r="H15" i="4" s="1"/>
  <c r="C21" i="3"/>
  <c r="C20" i="3"/>
  <c r="F19" i="3"/>
  <c r="H13" i="4" s="1"/>
  <c r="C19" i="3"/>
  <c r="F18" i="3"/>
  <c r="H12" i="4" s="1"/>
  <c r="C18" i="3"/>
  <c r="D1" i="4" l="1"/>
  <c r="V107" i="3"/>
  <c r="Y110" i="3"/>
  <c r="Y105" i="3"/>
  <c r="V108" i="3"/>
  <c r="Y107" i="3"/>
  <c r="V109" i="3"/>
  <c r="Y108" i="3"/>
  <c r="V110" i="3"/>
  <c r="Y109" i="3"/>
  <c r="Y106" i="3"/>
  <c r="Y13" i="47"/>
  <c r="Y11" i="47"/>
  <c r="Y8" i="47"/>
  <c r="Y7" i="47"/>
  <c r="Y16" i="47"/>
  <c r="Y20" i="47"/>
  <c r="Y17" i="47"/>
  <c r="Y21" i="47"/>
  <c r="Y18" i="47"/>
  <c r="Y25" i="47"/>
  <c r="Y19" i="47"/>
  <c r="Y26" i="47"/>
  <c r="V16" i="41"/>
  <c r="V45" i="27"/>
  <c r="V56" i="24"/>
  <c r="V44" i="24"/>
  <c r="V8" i="41"/>
  <c r="V46" i="27"/>
  <c r="V47" i="24"/>
  <c r="V11" i="41"/>
  <c r="V42" i="27"/>
  <c r="V53" i="24"/>
  <c r="V41" i="24"/>
  <c r="W41" i="24" s="1"/>
  <c r="V41" i="27"/>
  <c r="V50" i="24"/>
  <c r="V40" i="27"/>
  <c r="V8" i="27"/>
  <c r="V37" i="27"/>
  <c r="V24" i="27"/>
  <c r="V22" i="27"/>
  <c r="V27" i="27"/>
  <c r="V35" i="27"/>
  <c r="V31" i="27"/>
  <c r="V11" i="27"/>
  <c r="V21" i="27"/>
  <c r="V15" i="27"/>
  <c r="V30" i="27"/>
  <c r="V23" i="27"/>
  <c r="V36" i="27"/>
  <c r="V18" i="27"/>
  <c r="V12" i="27"/>
  <c r="V34" i="27"/>
  <c r="N81" i="4"/>
  <c r="N92" i="4"/>
  <c r="N99" i="4"/>
  <c r="N111" i="4"/>
  <c r="N115" i="4"/>
  <c r="N140" i="4"/>
  <c r="N163" i="4"/>
  <c r="N1844" i="4"/>
  <c r="N1848" i="4"/>
  <c r="N1852" i="4"/>
  <c r="N1856" i="4"/>
  <c r="N1860" i="4"/>
  <c r="N1864" i="4"/>
  <c r="N1872" i="4"/>
  <c r="N1876" i="4"/>
  <c r="N1880" i="4"/>
  <c r="N1895" i="4"/>
  <c r="N1899" i="4"/>
  <c r="N1903" i="4"/>
  <c r="N1907" i="4"/>
  <c r="N1911" i="4"/>
  <c r="N1915" i="4"/>
  <c r="N1919" i="4"/>
  <c r="N1923" i="4"/>
  <c r="N1927" i="4"/>
  <c r="N1931" i="4"/>
  <c r="N1935" i="4"/>
  <c r="N1943" i="4"/>
  <c r="N1947" i="4"/>
  <c r="N1951" i="4"/>
  <c r="N1955" i="4"/>
  <c r="N1959" i="4"/>
  <c r="N1963" i="4"/>
  <c r="N1967" i="4"/>
  <c r="N1971" i="4"/>
  <c r="N1975" i="4"/>
  <c r="N1986" i="4"/>
  <c r="N1990" i="4"/>
  <c r="N1994" i="4"/>
  <c r="N2002" i="4"/>
  <c r="N2011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44" i="4"/>
  <c r="N2045" i="4"/>
  <c r="N2046" i="4"/>
  <c r="N2047" i="4"/>
  <c r="N2048" i="4"/>
  <c r="N2049" i="4"/>
  <c r="N2050" i="4"/>
  <c r="N2051" i="4"/>
  <c r="N2052" i="4"/>
  <c r="N1836" i="4"/>
  <c r="N1837" i="4"/>
  <c r="N1838" i="4"/>
  <c r="N1839" i="4"/>
  <c r="N1840" i="4"/>
  <c r="N1865" i="4"/>
  <c r="N1866" i="4"/>
  <c r="N1867" i="4"/>
  <c r="N1868" i="4"/>
  <c r="N82" i="4"/>
  <c r="N93" i="4"/>
  <c r="N100" i="4"/>
  <c r="N110" i="4"/>
  <c r="N114" i="4"/>
  <c r="N118" i="4"/>
  <c r="N121" i="4"/>
  <c r="N122" i="4"/>
  <c r="N123" i="4"/>
  <c r="N124" i="4"/>
  <c r="N125" i="4"/>
  <c r="N126" i="4"/>
  <c r="N127" i="4"/>
  <c r="N129" i="4"/>
  <c r="N130" i="4"/>
  <c r="N131" i="4"/>
  <c r="N141" i="4"/>
  <c r="N162" i="4"/>
  <c r="N174" i="4"/>
  <c r="N175" i="4"/>
  <c r="N191" i="4"/>
  <c r="N1847" i="4"/>
  <c r="N1851" i="4"/>
  <c r="N1855" i="4"/>
  <c r="N1859" i="4"/>
  <c r="N1863" i="4"/>
  <c r="N1871" i="4"/>
  <c r="N1875" i="4"/>
  <c r="N1879" i="4"/>
  <c r="N1894" i="4"/>
  <c r="N1898" i="4"/>
  <c r="N1902" i="4"/>
  <c r="N1906" i="4"/>
  <c r="N1910" i="4"/>
  <c r="N1914" i="4"/>
  <c r="N1918" i="4"/>
  <c r="N1922" i="4"/>
  <c r="N1926" i="4"/>
  <c r="N1930" i="4"/>
  <c r="N1934" i="4"/>
  <c r="N1942" i="4"/>
  <c r="N1946" i="4"/>
  <c r="N1950" i="4"/>
  <c r="N1954" i="4"/>
  <c r="N1958" i="4"/>
  <c r="N1962" i="4"/>
  <c r="N1966" i="4"/>
  <c r="N1970" i="4"/>
  <c r="N1974" i="4"/>
  <c r="N1978" i="4"/>
  <c r="N1985" i="4"/>
  <c r="N1989" i="4"/>
  <c r="N1993" i="4"/>
  <c r="N2001" i="4"/>
  <c r="N2010" i="4"/>
  <c r="N2014" i="4"/>
  <c r="N83" i="4"/>
  <c r="N84" i="4"/>
  <c r="N85" i="4"/>
  <c r="N86" i="4"/>
  <c r="N87" i="4"/>
  <c r="N79" i="4"/>
  <c r="N90" i="4"/>
  <c r="N88" i="4"/>
  <c r="N89" i="4"/>
  <c r="N94" i="4"/>
  <c r="N95" i="4"/>
  <c r="N96" i="4"/>
  <c r="N97" i="4"/>
  <c r="N101" i="4"/>
  <c r="N102" i="4"/>
  <c r="N103" i="4"/>
  <c r="N104" i="4"/>
  <c r="N105" i="4"/>
  <c r="N106" i="4"/>
  <c r="N109" i="4"/>
  <c r="N113" i="4"/>
  <c r="N117" i="4"/>
  <c r="N132" i="4"/>
  <c r="N142" i="4"/>
  <c r="N161" i="4"/>
  <c r="N165" i="4"/>
  <c r="N1846" i="4"/>
  <c r="N1850" i="4"/>
  <c r="N1854" i="4"/>
  <c r="N1858" i="4"/>
  <c r="N1862" i="4"/>
  <c r="N1870" i="4"/>
  <c r="N1874" i="4"/>
  <c r="N1878" i="4"/>
  <c r="N1893" i="4"/>
  <c r="N1897" i="4"/>
  <c r="N1901" i="4"/>
  <c r="N1905" i="4"/>
  <c r="N1909" i="4"/>
  <c r="N1913" i="4"/>
  <c r="N1917" i="4"/>
  <c r="N1921" i="4"/>
  <c r="N1925" i="4"/>
  <c r="N1929" i="4"/>
  <c r="N1933" i="4"/>
  <c r="N1937" i="4"/>
  <c r="N1945" i="4"/>
  <c r="N1949" i="4"/>
  <c r="N1953" i="4"/>
  <c r="N1957" i="4"/>
  <c r="N1961" i="4"/>
  <c r="N1965" i="4"/>
  <c r="N1969" i="4"/>
  <c r="N1973" i="4"/>
  <c r="N1977" i="4"/>
  <c r="N1988" i="4"/>
  <c r="N1992" i="4"/>
  <c r="N2000" i="4"/>
  <c r="N2004" i="4"/>
  <c r="N2005" i="4"/>
  <c r="N2006" i="4"/>
  <c r="N2007" i="4"/>
  <c r="N2008" i="4"/>
  <c r="N2009" i="4"/>
  <c r="N2013" i="4"/>
  <c r="N17" i="4"/>
  <c r="N18" i="4"/>
  <c r="N19" i="4"/>
  <c r="N20" i="4"/>
  <c r="N21" i="4"/>
  <c r="N26" i="4"/>
  <c r="N27" i="4"/>
  <c r="N28" i="4"/>
  <c r="N29" i="4"/>
  <c r="N30" i="4"/>
  <c r="N31" i="4"/>
  <c r="N80" i="4"/>
  <c r="N91" i="4"/>
  <c r="N98" i="4"/>
  <c r="N107" i="4"/>
  <c r="N108" i="4"/>
  <c r="N112" i="4"/>
  <c r="N116" i="4"/>
  <c r="N139" i="4"/>
  <c r="N160" i="4"/>
  <c r="N164" i="4"/>
  <c r="N1845" i="4"/>
  <c r="N1849" i="4"/>
  <c r="N1853" i="4"/>
  <c r="N1857" i="4"/>
  <c r="N1861" i="4"/>
  <c r="N1869" i="4"/>
  <c r="N1873" i="4"/>
  <c r="N1877" i="4"/>
  <c r="N1892" i="4"/>
  <c r="N1896" i="4"/>
  <c r="N1900" i="4"/>
  <c r="N1904" i="4"/>
  <c r="N1908" i="4"/>
  <c r="N1912" i="4"/>
  <c r="N1916" i="4"/>
  <c r="N1920" i="4"/>
  <c r="N1924" i="4"/>
  <c r="N1928" i="4"/>
  <c r="N1932" i="4"/>
  <c r="N1936" i="4"/>
  <c r="N1944" i="4"/>
  <c r="N1948" i="4"/>
  <c r="N1952" i="4"/>
  <c r="N1956" i="4"/>
  <c r="N1960" i="4"/>
  <c r="N1964" i="4"/>
  <c r="N1968" i="4"/>
  <c r="N1972" i="4"/>
  <c r="N1976" i="4"/>
  <c r="N1987" i="4"/>
  <c r="N1991" i="4"/>
  <c r="N2003" i="4"/>
  <c r="N2012" i="4"/>
  <c r="V23" i="42"/>
  <c r="V50" i="28"/>
  <c r="D313" i="4"/>
  <c r="V37" i="28"/>
  <c r="P37" i="28" s="1"/>
  <c r="O37" i="28" s="1"/>
  <c r="V38" i="28"/>
  <c r="P38" i="28" s="1"/>
  <c r="O38" i="28" s="1"/>
  <c r="V39" i="28"/>
  <c r="P39" i="28" s="1"/>
  <c r="O39" i="28" s="1"/>
  <c r="V22" i="28"/>
  <c r="P22" i="28" s="1"/>
  <c r="O22" i="28" s="1"/>
  <c r="V24" i="28"/>
  <c r="P24" i="28" s="1"/>
  <c r="O24" i="28" s="1"/>
  <c r="V23" i="28"/>
  <c r="P23" i="28" s="1"/>
  <c r="O23" i="28" s="1"/>
  <c r="V87" i="3"/>
  <c r="V90" i="3"/>
  <c r="V88" i="3"/>
  <c r="V89" i="3"/>
  <c r="N2174" i="4"/>
  <c r="V26" i="47"/>
  <c r="P26" i="47" s="1"/>
  <c r="O26" i="47" s="1"/>
  <c r="V7" i="47"/>
  <c r="V25" i="47"/>
  <c r="P25" i="47" s="1"/>
  <c r="O25" i="47" s="1"/>
  <c r="Y199" i="47"/>
  <c r="Y183" i="47"/>
  <c r="Y167" i="47"/>
  <c r="Y151" i="47"/>
  <c r="Y135" i="47"/>
  <c r="Y119" i="47"/>
  <c r="Y103" i="47"/>
  <c r="Y87" i="47"/>
  <c r="Y71" i="47"/>
  <c r="Y55" i="47"/>
  <c r="Y39" i="47"/>
  <c r="V11" i="47"/>
  <c r="Y212" i="47"/>
  <c r="Y180" i="47"/>
  <c r="Y132" i="47"/>
  <c r="Y100" i="47"/>
  <c r="Y72" i="47"/>
  <c r="Y202" i="47"/>
  <c r="Y186" i="47"/>
  <c r="Y170" i="47"/>
  <c r="Y154" i="47"/>
  <c r="Y138" i="47"/>
  <c r="Y122" i="47"/>
  <c r="Y106" i="47"/>
  <c r="Y90" i="47"/>
  <c r="Y74" i="47"/>
  <c r="Y58" i="47"/>
  <c r="Y42" i="47"/>
  <c r="Y152" i="47"/>
  <c r="Y197" i="47"/>
  <c r="Y181" i="47"/>
  <c r="Y165" i="47"/>
  <c r="Y149" i="47"/>
  <c r="Y133" i="47"/>
  <c r="Y117" i="47"/>
  <c r="Y101" i="47"/>
  <c r="Y85" i="47"/>
  <c r="Y69" i="47"/>
  <c r="Y53" i="47"/>
  <c r="Y37" i="47"/>
  <c r="Y24" i="47"/>
  <c r="V18" i="47"/>
  <c r="Y184" i="47"/>
  <c r="Y136" i="47"/>
  <c r="Y104" i="47"/>
  <c r="Y68" i="47"/>
  <c r="Y40" i="47"/>
  <c r="Y4" i="47"/>
  <c r="Y28" i="47"/>
  <c r="Y211" i="47"/>
  <c r="Y195" i="47"/>
  <c r="Y179" i="47"/>
  <c r="Y163" i="47"/>
  <c r="Y147" i="47"/>
  <c r="Y131" i="47"/>
  <c r="Y115" i="47"/>
  <c r="Y99" i="47"/>
  <c r="Y83" i="47"/>
  <c r="Y67" i="47"/>
  <c r="Y51" i="47"/>
  <c r="Y35" i="47"/>
  <c r="Y23" i="47"/>
  <c r="Y9" i="47"/>
  <c r="V8" i="47"/>
  <c r="Y204" i="47"/>
  <c r="Y172" i="47"/>
  <c r="Y128" i="47"/>
  <c r="Y96" i="47"/>
  <c r="Y64" i="47"/>
  <c r="Y198" i="47"/>
  <c r="Y182" i="47"/>
  <c r="Y166" i="47"/>
  <c r="Y150" i="47"/>
  <c r="Y134" i="47"/>
  <c r="Y118" i="47"/>
  <c r="Y102" i="47"/>
  <c r="Y86" i="47"/>
  <c r="Y70" i="47"/>
  <c r="Y54" i="47"/>
  <c r="Y38" i="47"/>
  <c r="Y140" i="47"/>
  <c r="Y209" i="47"/>
  <c r="Y193" i="47"/>
  <c r="Y177" i="47"/>
  <c r="Y161" i="47"/>
  <c r="Y145" i="47"/>
  <c r="Y129" i="47"/>
  <c r="Y113" i="47"/>
  <c r="Y97" i="47"/>
  <c r="Y81" i="47"/>
  <c r="Y65" i="47"/>
  <c r="Y49" i="47"/>
  <c r="Y33" i="47"/>
  <c r="V21" i="47"/>
  <c r="Y14" i="47"/>
  <c r="Y208" i="47"/>
  <c r="Y168" i="47"/>
  <c r="Y92" i="47"/>
  <c r="Y22" i="47"/>
  <c r="Y207" i="47"/>
  <c r="Y191" i="47"/>
  <c r="Y175" i="47"/>
  <c r="Y159" i="47"/>
  <c r="Y143" i="47"/>
  <c r="Y127" i="47"/>
  <c r="Y111" i="47"/>
  <c r="Y95" i="47"/>
  <c r="Y79" i="47"/>
  <c r="Y63" i="47"/>
  <c r="Y47" i="47"/>
  <c r="Y31" i="47"/>
  <c r="V13" i="47"/>
  <c r="V16" i="47"/>
  <c r="Y196" i="47"/>
  <c r="Y160" i="47"/>
  <c r="Y120" i="47"/>
  <c r="Y88" i="47"/>
  <c r="Y52" i="47"/>
  <c r="Y210" i="47"/>
  <c r="Y194" i="47"/>
  <c r="Y178" i="47"/>
  <c r="Y162" i="47"/>
  <c r="Y146" i="47"/>
  <c r="Y130" i="47"/>
  <c r="Y114" i="47"/>
  <c r="Y98" i="47"/>
  <c r="Y82" i="47"/>
  <c r="Y66" i="47"/>
  <c r="Y50" i="47"/>
  <c r="Y34" i="47"/>
  <c r="Y15" i="47"/>
  <c r="Y176" i="47"/>
  <c r="Y205" i="47"/>
  <c r="Y189" i="47"/>
  <c r="Y173" i="47"/>
  <c r="Y157" i="47"/>
  <c r="Y141" i="47"/>
  <c r="Y125" i="47"/>
  <c r="Y109" i="47"/>
  <c r="Y93" i="47"/>
  <c r="Y77" i="47"/>
  <c r="Y61" i="47"/>
  <c r="Y45" i="47"/>
  <c r="Y29" i="47"/>
  <c r="V20" i="47"/>
  <c r="Y200" i="47"/>
  <c r="Y156" i="47"/>
  <c r="Y116" i="47"/>
  <c r="Y84" i="47"/>
  <c r="Y56" i="47"/>
  <c r="Y36" i="47"/>
  <c r="Y12" i="47"/>
  <c r="Y185" i="47"/>
  <c r="Y153" i="47"/>
  <c r="Y121" i="47"/>
  <c r="Y89" i="47"/>
  <c r="Y57" i="47"/>
  <c r="Y192" i="47"/>
  <c r="Y144" i="47"/>
  <c r="Y112" i="47"/>
  <c r="Y80" i="47"/>
  <c r="Y44" i="47"/>
  <c r="Y32" i="47"/>
  <c r="Y124" i="47"/>
  <c r="Y60" i="47"/>
  <c r="Y10" i="47"/>
  <c r="Y203" i="47"/>
  <c r="Y187" i="47"/>
  <c r="Y171" i="47"/>
  <c r="Y155" i="47"/>
  <c r="Y139" i="47"/>
  <c r="Y123" i="47"/>
  <c r="Y107" i="47"/>
  <c r="Y91" i="47"/>
  <c r="Y75" i="47"/>
  <c r="Y59" i="47"/>
  <c r="Y43" i="47"/>
  <c r="Y27" i="47"/>
  <c r="V12" i="47"/>
  <c r="Y188" i="47"/>
  <c r="Y148" i="47"/>
  <c r="Y108" i="47"/>
  <c r="Y76" i="47"/>
  <c r="Y48" i="47"/>
  <c r="Y206" i="47"/>
  <c r="Y190" i="47"/>
  <c r="Y174" i="47"/>
  <c r="Y158" i="47"/>
  <c r="Y142" i="47"/>
  <c r="Y126" i="47"/>
  <c r="Y110" i="47"/>
  <c r="Y94" i="47"/>
  <c r="Y78" i="47"/>
  <c r="Y62" i="47"/>
  <c r="Y46" i="47"/>
  <c r="Y30" i="47"/>
  <c r="V17" i="47"/>
  <c r="Y164" i="47"/>
  <c r="Y201" i="47"/>
  <c r="Y169" i="47"/>
  <c r="Y137" i="47"/>
  <c r="Y105" i="47"/>
  <c r="Y73" i="47"/>
  <c r="Y41" i="47"/>
  <c r="V19" i="47"/>
  <c r="V49" i="27"/>
  <c r="W49" i="27" s="1"/>
  <c r="O49" i="27" s="1"/>
  <c r="V53" i="27"/>
  <c r="V54" i="27"/>
  <c r="V55" i="27"/>
  <c r="V52" i="27"/>
  <c r="Y37" i="24"/>
  <c r="Y32" i="24"/>
  <c r="Y28" i="24"/>
  <c r="Y31" i="24"/>
  <c r="V37" i="24"/>
  <c r="Y36" i="24"/>
  <c r="V32" i="24"/>
  <c r="Y30" i="24"/>
  <c r="V30" i="24"/>
  <c r="V36" i="24"/>
  <c r="Y35" i="24"/>
  <c r="Y34" i="24"/>
  <c r="V31" i="24"/>
  <c r="V35" i="24"/>
  <c r="Y33" i="24"/>
  <c r="Y29" i="24"/>
  <c r="V78" i="24"/>
  <c r="P78" i="24" s="1"/>
  <c r="O78" i="24" s="1"/>
  <c r="E226" i="4" s="1"/>
  <c r="Y75" i="24"/>
  <c r="V76" i="24"/>
  <c r="V74" i="24"/>
  <c r="V75" i="24"/>
  <c r="Y74" i="24"/>
  <c r="Y76" i="24"/>
  <c r="Y79" i="24"/>
  <c r="V79" i="24"/>
  <c r="Y77" i="24"/>
  <c r="Y71" i="24"/>
  <c r="V73" i="24"/>
  <c r="V77" i="24"/>
  <c r="Y73" i="24"/>
  <c r="Y72" i="24"/>
  <c r="N2182" i="4"/>
  <c r="N2181" i="4"/>
  <c r="Y53" i="24"/>
  <c r="Y52" i="24"/>
  <c r="Y51" i="24"/>
  <c r="N190" i="4"/>
  <c r="N173" i="4"/>
  <c r="Y8" i="27"/>
  <c r="Y7" i="27"/>
  <c r="Y6" i="27"/>
  <c r="Y234" i="3"/>
  <c r="Y233" i="3"/>
  <c r="Y232" i="3"/>
  <c r="Y231" i="3"/>
  <c r="Y230" i="3"/>
  <c r="Y229" i="3"/>
  <c r="Y228" i="3"/>
  <c r="V225" i="3"/>
  <c r="V223" i="3"/>
  <c r="V221" i="3"/>
  <c r="V210" i="3"/>
  <c r="V208" i="3"/>
  <c r="Y204" i="3"/>
  <c r="V226" i="3"/>
  <c r="V224" i="3"/>
  <c r="V222" i="3"/>
  <c r="Y227" i="3"/>
  <c r="V209" i="3"/>
  <c r="V206" i="3"/>
  <c r="Y211" i="3"/>
  <c r="Y210" i="3"/>
  <c r="Y209" i="3"/>
  <c r="Y208" i="3"/>
  <c r="Y207" i="3"/>
  <c r="Y206" i="3"/>
  <c r="Y205" i="3"/>
  <c r="V211" i="3"/>
  <c r="V207" i="3"/>
  <c r="Y9" i="42"/>
  <c r="V8" i="42"/>
  <c r="V7" i="42"/>
  <c r="Y19" i="42"/>
  <c r="V19" i="42"/>
  <c r="V18" i="42"/>
  <c r="V17" i="42"/>
  <c r="V9" i="42"/>
  <c r="Y8" i="42"/>
  <c r="Y18" i="42"/>
  <c r="Y34" i="28"/>
  <c r="V33" i="28"/>
  <c r="V34" i="28"/>
  <c r="Y31" i="28"/>
  <c r="V32" i="28"/>
  <c r="Y30" i="28"/>
  <c r="Y32" i="28"/>
  <c r="Y33" i="28"/>
  <c r="Y237" i="3"/>
  <c r="Y235" i="3"/>
  <c r="Y236" i="3"/>
  <c r="N16" i="4"/>
  <c r="Y25" i="3" s="1"/>
  <c r="N2156" i="4"/>
  <c r="N1799" i="4"/>
  <c r="Y225" i="41"/>
  <c r="Y217" i="41"/>
  <c r="Y209" i="41"/>
  <c r="Y201" i="41"/>
  <c r="Y193" i="41"/>
  <c r="Y185" i="41"/>
  <c r="Y177" i="41"/>
  <c r="Y169" i="41"/>
  <c r="Y161" i="41"/>
  <c r="Y153" i="41"/>
  <c r="Y145" i="41"/>
  <c r="Y137" i="41"/>
  <c r="Y129" i="41"/>
  <c r="Y121" i="41"/>
  <c r="Y113" i="41"/>
  <c r="Y105" i="41"/>
  <c r="Y97" i="41"/>
  <c r="Y89" i="41"/>
  <c r="Y81" i="41"/>
  <c r="Y73" i="41"/>
  <c r="Y65" i="41"/>
  <c r="Y57" i="41"/>
  <c r="Y49" i="41"/>
  <c r="Y41" i="41"/>
  <c r="Y33" i="41"/>
  <c r="Y25" i="41"/>
  <c r="Y17" i="41"/>
  <c r="Y9" i="41"/>
  <c r="Y223" i="41"/>
  <c r="Y215" i="41"/>
  <c r="Y207" i="41"/>
  <c r="Y199" i="41"/>
  <c r="Y191" i="41"/>
  <c r="Y183" i="41"/>
  <c r="Y175" i="41"/>
  <c r="Y167" i="41"/>
  <c r="Y159" i="41"/>
  <c r="Y151" i="41"/>
  <c r="Y143" i="41"/>
  <c r="Y135" i="41"/>
  <c r="Y127" i="41"/>
  <c r="Y119" i="41"/>
  <c r="Y111" i="41"/>
  <c r="Y103" i="41"/>
  <c r="Y95" i="41"/>
  <c r="Y226" i="41"/>
  <c r="Y218" i="41"/>
  <c r="Y210" i="41"/>
  <c r="Y202" i="41"/>
  <c r="Y194" i="41"/>
  <c r="Y186" i="41"/>
  <c r="Y178" i="41"/>
  <c r="Y170" i="41"/>
  <c r="Y162" i="41"/>
  <c r="Y154" i="41"/>
  <c r="Y146" i="41"/>
  <c r="Y138" i="41"/>
  <c r="Y130" i="41"/>
  <c r="Y122" i="41"/>
  <c r="Y114" i="41"/>
  <c r="Y106" i="41"/>
  <c r="Y98" i="41"/>
  <c r="Y90" i="41"/>
  <c r="Y82" i="41"/>
  <c r="Y74" i="41"/>
  <c r="Y66" i="41"/>
  <c r="Y58" i="41"/>
  <c r="Y220" i="41"/>
  <c r="Y206" i="41"/>
  <c r="Y195" i="41"/>
  <c r="Y181" i="41"/>
  <c r="Y168" i="41"/>
  <c r="Y156" i="41"/>
  <c r="Y142" i="41"/>
  <c r="Y131" i="41"/>
  <c r="Y117" i="41"/>
  <c r="Y104" i="41"/>
  <c r="Y92" i="41"/>
  <c r="Y80" i="41"/>
  <c r="Y70" i="41"/>
  <c r="Y60" i="41"/>
  <c r="Y50" i="41"/>
  <c r="Y40" i="41"/>
  <c r="Y31" i="41"/>
  <c r="Y22" i="41"/>
  <c r="Y13" i="41"/>
  <c r="Y223" i="42"/>
  <c r="Y215" i="42"/>
  <c r="Y207" i="42"/>
  <c r="Y199" i="42"/>
  <c r="Y191" i="42"/>
  <c r="Y183" i="42"/>
  <c r="Y175" i="42"/>
  <c r="Y167" i="42"/>
  <c r="Y159" i="42"/>
  <c r="Y151" i="42"/>
  <c r="Y143" i="42"/>
  <c r="Y135" i="42"/>
  <c r="Y127" i="42"/>
  <c r="Y119" i="42"/>
  <c r="Y111" i="42"/>
  <c r="Y103" i="42"/>
  <c r="Y95" i="42"/>
  <c r="Y87" i="42"/>
  <c r="Y230" i="41"/>
  <c r="Y219" i="41"/>
  <c r="Y205" i="41"/>
  <c r="Y192" i="41"/>
  <c r="Y180" i="41"/>
  <c r="Y166" i="41"/>
  <c r="Y155" i="41"/>
  <c r="Y141" i="41"/>
  <c r="Y128" i="41"/>
  <c r="Y116" i="41"/>
  <c r="Y102" i="41"/>
  <c r="Y91" i="41"/>
  <c r="Y79" i="41"/>
  <c r="Y69" i="41"/>
  <c r="Y59" i="41"/>
  <c r="Y48" i="41"/>
  <c r="Y39" i="41"/>
  <c r="Y30" i="41"/>
  <c r="Y21" i="41"/>
  <c r="Y12" i="41"/>
  <c r="Y229" i="41"/>
  <c r="Y216" i="41"/>
  <c r="Y204" i="41"/>
  <c r="Y190" i="41"/>
  <c r="Y179" i="41"/>
  <c r="Y165" i="41"/>
  <c r="Y152" i="41"/>
  <c r="Y140" i="41"/>
  <c r="Y126" i="41"/>
  <c r="Y115" i="41"/>
  <c r="Y101" i="41"/>
  <c r="Y88" i="41"/>
  <c r="Y78" i="41"/>
  <c r="Y68" i="41"/>
  <c r="Y56" i="41"/>
  <c r="Y47" i="41"/>
  <c r="Y38" i="41"/>
  <c r="Y29" i="41"/>
  <c r="Y20" i="41"/>
  <c r="Y11" i="41"/>
  <c r="Y229" i="42"/>
  <c r="Y221" i="42"/>
  <c r="Y213" i="42"/>
  <c r="Y205" i="42"/>
  <c r="Y197" i="42"/>
  <c r="Y189" i="42"/>
  <c r="Y181" i="42"/>
  <c r="Y173" i="42"/>
  <c r="Y165" i="42"/>
  <c r="Y157" i="42"/>
  <c r="Y149" i="42"/>
  <c r="Y141" i="42"/>
  <c r="Y133" i="42"/>
  <c r="Y125" i="42"/>
  <c r="Y117" i="42"/>
  <c r="Y109" i="42"/>
  <c r="Y101" i="42"/>
  <c r="Y93" i="42"/>
  <c r="Y228" i="41"/>
  <c r="Y214" i="41"/>
  <c r="Y203" i="41"/>
  <c r="Y189" i="41"/>
  <c r="Y176" i="41"/>
  <c r="Y164" i="41"/>
  <c r="Y150" i="41"/>
  <c r="Y139" i="41"/>
  <c r="Y125" i="41"/>
  <c r="Y112" i="41"/>
  <c r="Y100" i="41"/>
  <c r="Y87" i="41"/>
  <c r="Y77" i="41"/>
  <c r="Y67" i="41"/>
  <c r="Y55" i="41"/>
  <c r="Y46" i="41"/>
  <c r="Y37" i="41"/>
  <c r="Y28" i="41"/>
  <c r="Y19" i="41"/>
  <c r="Y10" i="41"/>
  <c r="Y227" i="41"/>
  <c r="Y213" i="41"/>
  <c r="Y200" i="41"/>
  <c r="Y188" i="41"/>
  <c r="Y174" i="41"/>
  <c r="Y163" i="41"/>
  <c r="Y149" i="41"/>
  <c r="Y136" i="41"/>
  <c r="Y221" i="41"/>
  <c r="Y208" i="41"/>
  <c r="Y196" i="41"/>
  <c r="Y182" i="41"/>
  <c r="Y171" i="41"/>
  <c r="Y157" i="41"/>
  <c r="Y144" i="41"/>
  <c r="Y132" i="41"/>
  <c r="Y118" i="41"/>
  <c r="Y107" i="41"/>
  <c r="Y93" i="41"/>
  <c r="Y83" i="41"/>
  <c r="Y71" i="41"/>
  <c r="Y61" i="41"/>
  <c r="Y51" i="41"/>
  <c r="Y42" i="41"/>
  <c r="Y32" i="41"/>
  <c r="Y23" i="41"/>
  <c r="Y14" i="41"/>
  <c r="Y224" i="42"/>
  <c r="Y216" i="42"/>
  <c r="Y208" i="42"/>
  <c r="Y200" i="42"/>
  <c r="Y192" i="42"/>
  <c r="Y184" i="42"/>
  <c r="Y176" i="42"/>
  <c r="Y168" i="42"/>
  <c r="Y160" i="42"/>
  <c r="Y152" i="42"/>
  <c r="Y144" i="42"/>
  <c r="Y136" i="42"/>
  <c r="Y128" i="42"/>
  <c r="Y120" i="42"/>
  <c r="Y112" i="42"/>
  <c r="Y104" i="42"/>
  <c r="Y96" i="42"/>
  <c r="Y88" i="42"/>
  <c r="Y187" i="41"/>
  <c r="Y134" i="41"/>
  <c r="Y99" i="41"/>
  <c r="Y72" i="41"/>
  <c r="Y44" i="41"/>
  <c r="Y18" i="41"/>
  <c r="Y226" i="42"/>
  <c r="Y212" i="42"/>
  <c r="Y201" i="42"/>
  <c r="Y187" i="42"/>
  <c r="Y174" i="42"/>
  <c r="Y162" i="42"/>
  <c r="Y148" i="42"/>
  <c r="Y137" i="42"/>
  <c r="Y123" i="42"/>
  <c r="Y110" i="42"/>
  <c r="Y98" i="42"/>
  <c r="Y85" i="42"/>
  <c r="Y77" i="42"/>
  <c r="Y69" i="42"/>
  <c r="Y61" i="42"/>
  <c r="Y53" i="42"/>
  <c r="Y45" i="42"/>
  <c r="Y37" i="42"/>
  <c r="Y29" i="42"/>
  <c r="Y21" i="42"/>
  <c r="Y225" i="28"/>
  <c r="Y217" i="28"/>
  <c r="Y209" i="28"/>
  <c r="Y201" i="28"/>
  <c r="Y193" i="28"/>
  <c r="Y185" i="28"/>
  <c r="Y177" i="28"/>
  <c r="Y169" i="28"/>
  <c r="Y161" i="28"/>
  <c r="Y153" i="28"/>
  <c r="Y145" i="28"/>
  <c r="Y137" i="28"/>
  <c r="Y129" i="28"/>
  <c r="Y121" i="28"/>
  <c r="Y113" i="28"/>
  <c r="Y105" i="28"/>
  <c r="Y97" i="28"/>
  <c r="Y89" i="28"/>
  <c r="Y81" i="28"/>
  <c r="Y73" i="28"/>
  <c r="Y65" i="28"/>
  <c r="Y57" i="28"/>
  <c r="Y49" i="28"/>
  <c r="Y41" i="28"/>
  <c r="Y6" i="28"/>
  <c r="Y228" i="27"/>
  <c r="Y220" i="27"/>
  <c r="Y212" i="27"/>
  <c r="Y204" i="27"/>
  <c r="Y196" i="27"/>
  <c r="Y188" i="27"/>
  <c r="Y180" i="27"/>
  <c r="Y172" i="27"/>
  <c r="Y164" i="27"/>
  <c r="Y156" i="27"/>
  <c r="Y148" i="27"/>
  <c r="Y140" i="27"/>
  <c r="Y132" i="27"/>
  <c r="Y124" i="27"/>
  <c r="Y116" i="27"/>
  <c r="Y108" i="27"/>
  <c r="Y100" i="27"/>
  <c r="Y92" i="27"/>
  <c r="Y84" i="27"/>
  <c r="Y76" i="27"/>
  <c r="Y68" i="27"/>
  <c r="Y60" i="27"/>
  <c r="X55" i="27"/>
  <c r="Y19" i="27"/>
  <c r="Y236" i="24"/>
  <c r="Y228" i="24"/>
  <c r="Y220" i="24"/>
  <c r="Y212" i="24"/>
  <c r="Y204" i="24"/>
  <c r="Y196" i="24"/>
  <c r="Y188" i="24"/>
  <c r="Y184" i="41"/>
  <c r="Y133" i="41"/>
  <c r="Y96" i="41"/>
  <c r="Y64" i="41"/>
  <c r="Y43" i="41"/>
  <c r="Y16" i="41"/>
  <c r="Y225" i="42"/>
  <c r="Y211" i="42"/>
  <c r="Y198" i="42"/>
  <c r="Y186" i="42"/>
  <c r="Y172" i="42"/>
  <c r="Y161" i="42"/>
  <c r="Y147" i="42"/>
  <c r="Y134" i="42"/>
  <c r="Y122" i="42"/>
  <c r="Y108" i="42"/>
  <c r="Y97" i="42"/>
  <c r="Y84" i="42"/>
  <c r="Y76" i="42"/>
  <c r="Y68" i="42"/>
  <c r="Y60" i="42"/>
  <c r="Y52" i="42"/>
  <c r="Y44" i="42"/>
  <c r="Y36" i="42"/>
  <c r="Y28" i="42"/>
  <c r="Y20" i="42"/>
  <c r="Y224" i="28"/>
  <c r="Y216" i="28"/>
  <c r="Y208" i="28"/>
  <c r="Y200" i="28"/>
  <c r="Y192" i="28"/>
  <c r="Y184" i="28"/>
  <c r="Y176" i="28"/>
  <c r="Y168" i="28"/>
  <c r="Y160" i="28"/>
  <c r="Y224" i="41"/>
  <c r="Y173" i="41"/>
  <c r="Y124" i="41"/>
  <c r="Y94" i="41"/>
  <c r="Y63" i="41"/>
  <c r="Y36" i="41"/>
  <c r="Y15" i="41"/>
  <c r="Y222" i="42"/>
  <c r="Y210" i="42"/>
  <c r="Y196" i="42"/>
  <c r="Y185" i="42"/>
  <c r="Y171" i="42"/>
  <c r="Y158" i="42"/>
  <c r="Y146" i="42"/>
  <c r="Y132" i="42"/>
  <c r="Y121" i="42"/>
  <c r="Y107" i="42"/>
  <c r="Y94" i="42"/>
  <c r="Y83" i="42"/>
  <c r="Y75" i="42"/>
  <c r="Y67" i="42"/>
  <c r="Y59" i="42"/>
  <c r="Y51" i="42"/>
  <c r="Y43" i="42"/>
  <c r="Y35" i="42"/>
  <c r="Y27" i="42"/>
  <c r="Y223" i="28"/>
  <c r="Y215" i="28"/>
  <c r="Y207" i="28"/>
  <c r="Y199" i="28"/>
  <c r="Y191" i="28"/>
  <c r="Y183" i="28"/>
  <c r="Y175" i="28"/>
  <c r="Y167" i="28"/>
  <c r="Y159" i="28"/>
  <c r="Y151" i="28"/>
  <c r="Y143" i="28"/>
  <c r="Y135" i="28"/>
  <c r="Y127" i="28"/>
  <c r="Y119" i="28"/>
  <c r="Y111" i="28"/>
  <c r="Y103" i="28"/>
  <c r="Y95" i="28"/>
  <c r="Y87" i="28"/>
  <c r="Y79" i="28"/>
  <c r="Y71" i="28"/>
  <c r="Y63" i="28"/>
  <c r="Y55" i="28"/>
  <c r="Y26" i="28"/>
  <c r="Y4" i="28"/>
  <c r="Y226" i="27"/>
  <c r="Y218" i="27"/>
  <c r="Y210" i="27"/>
  <c r="Y202" i="27"/>
  <c r="Y194" i="27"/>
  <c r="Y186" i="27"/>
  <c r="Y178" i="27"/>
  <c r="Y170" i="27"/>
  <c r="Y162" i="27"/>
  <c r="Y154" i="27"/>
  <c r="Y146" i="27"/>
  <c r="Y138" i="27"/>
  <c r="Y130" i="27"/>
  <c r="Y122" i="27"/>
  <c r="Y114" i="27"/>
  <c r="Y222" i="41"/>
  <c r="Y172" i="41"/>
  <c r="Y123" i="41"/>
  <c r="Y86" i="41"/>
  <c r="Y62" i="41"/>
  <c r="Y35" i="41"/>
  <c r="Y220" i="42"/>
  <c r="Y209" i="42"/>
  <c r="Y195" i="42"/>
  <c r="Y182" i="42"/>
  <c r="Y170" i="42"/>
  <c r="Y156" i="42"/>
  <c r="Y145" i="42"/>
  <c r="Y131" i="42"/>
  <c r="Y118" i="42"/>
  <c r="Y106" i="42"/>
  <c r="Y92" i="42"/>
  <c r="Y82" i="42"/>
  <c r="Y74" i="42"/>
  <c r="Y66" i="42"/>
  <c r="Y58" i="42"/>
  <c r="Y50" i="42"/>
  <c r="Y42" i="42"/>
  <c r="Y34" i="42"/>
  <c r="Y26" i="42"/>
  <c r="Y222" i="28"/>
  <c r="Y214" i="28"/>
  <c r="Y206" i="28"/>
  <c r="Y198" i="28"/>
  <c r="Y190" i="28"/>
  <c r="Y182" i="28"/>
  <c r="Y174" i="28"/>
  <c r="Y166" i="28"/>
  <c r="Y158" i="28"/>
  <c r="Y150" i="28"/>
  <c r="Y142" i="28"/>
  <c r="Y134" i="28"/>
  <c r="Y126" i="28"/>
  <c r="Y118" i="28"/>
  <c r="Y110" i="28"/>
  <c r="Y102" i="28"/>
  <c r="Y94" i="28"/>
  <c r="Y212" i="41"/>
  <c r="Y160" i="41"/>
  <c r="Y120" i="41"/>
  <c r="Y85" i="41"/>
  <c r="Y54" i="41"/>
  <c r="Y34" i="41"/>
  <c r="Y219" i="42"/>
  <c r="Y206" i="42"/>
  <c r="Y194" i="42"/>
  <c r="Y180" i="42"/>
  <c r="Y169" i="42"/>
  <c r="Y155" i="42"/>
  <c r="Y142" i="42"/>
  <c r="Y130" i="42"/>
  <c r="Y116" i="42"/>
  <c r="Y105" i="42"/>
  <c r="Y91" i="42"/>
  <c r="Y81" i="42"/>
  <c r="Y73" i="42"/>
  <c r="Y65" i="42"/>
  <c r="Y57" i="42"/>
  <c r="Y49" i="42"/>
  <c r="Y41" i="42"/>
  <c r="Y33" i="42"/>
  <c r="Y25" i="42"/>
  <c r="Y229" i="28"/>
  <c r="Y221" i="28"/>
  <c r="Y213" i="28"/>
  <c r="Y205" i="28"/>
  <c r="Y197" i="28"/>
  <c r="Y189" i="28"/>
  <c r="Y181" i="28"/>
  <c r="Y173" i="28"/>
  <c r="Y165" i="28"/>
  <c r="Y157" i="28"/>
  <c r="Y149" i="28"/>
  <c r="Y141" i="28"/>
  <c r="Y133" i="28"/>
  <c r="Y125" i="28"/>
  <c r="Y117" i="28"/>
  <c r="Y109" i="28"/>
  <c r="Y101" i="28"/>
  <c r="Y93" i="28"/>
  <c r="Y85" i="28"/>
  <c r="Y77" i="28"/>
  <c r="Y69" i="28"/>
  <c r="Y61" i="28"/>
  <c r="Y53" i="28"/>
  <c r="Y16" i="28"/>
  <c r="Y232" i="27"/>
  <c r="Y224" i="27"/>
  <c r="Y216" i="27"/>
  <c r="Y208" i="27"/>
  <c r="Y200" i="27"/>
  <c r="Y197" i="41"/>
  <c r="Y147" i="41"/>
  <c r="Y108" i="41"/>
  <c r="Y75" i="41"/>
  <c r="Y45" i="41"/>
  <c r="Y24" i="41"/>
  <c r="Y227" i="42"/>
  <c r="Y214" i="42"/>
  <c r="Y202" i="42"/>
  <c r="Y188" i="42"/>
  <c r="Y177" i="42"/>
  <c r="Y163" i="42"/>
  <c r="Y150" i="42"/>
  <c r="Y138" i="42"/>
  <c r="Y124" i="42"/>
  <c r="Y113" i="42"/>
  <c r="Y99" i="42"/>
  <c r="Y86" i="42"/>
  <c r="Y78" i="42"/>
  <c r="Y70" i="42"/>
  <c r="Y62" i="42"/>
  <c r="Y54" i="42"/>
  <c r="Y46" i="42"/>
  <c r="Y38" i="42"/>
  <c r="Y30" i="42"/>
  <c r="Y22" i="42"/>
  <c r="Y226" i="28"/>
  <c r="Y218" i="28"/>
  <c r="Y210" i="28"/>
  <c r="Y202" i="28"/>
  <c r="Y194" i="28"/>
  <c r="Y186" i="28"/>
  <c r="Y178" i="28"/>
  <c r="Y170" i="28"/>
  <c r="Y162" i="28"/>
  <c r="Y154" i="28"/>
  <c r="Y146" i="28"/>
  <c r="Y138" i="28"/>
  <c r="Y130" i="28"/>
  <c r="Y122" i="28"/>
  <c r="Y114" i="28"/>
  <c r="Y106" i="28"/>
  <c r="Y98" i="28"/>
  <c r="Y90" i="28"/>
  <c r="Y82" i="28"/>
  <c r="Y74" i="28"/>
  <c r="Y66" i="28"/>
  <c r="Y58" i="28"/>
  <c r="Y44" i="28"/>
  <c r="Y10" i="28"/>
  <c r="Y229" i="27"/>
  <c r="Y221" i="27"/>
  <c r="Y213" i="27"/>
  <c r="Y205" i="27"/>
  <c r="Y197" i="27"/>
  <c r="Y189" i="27"/>
  <c r="Y181" i="27"/>
  <c r="Y173" i="27"/>
  <c r="Y165" i="27"/>
  <c r="Y157" i="27"/>
  <c r="Y149" i="27"/>
  <c r="Y141" i="27"/>
  <c r="Y133" i="27"/>
  <c r="Y125" i="27"/>
  <c r="Y117" i="27"/>
  <c r="Y109" i="27"/>
  <c r="Y101" i="27"/>
  <c r="Y84" i="41"/>
  <c r="Y204" i="42"/>
  <c r="Y154" i="42"/>
  <c r="Y102" i="42"/>
  <c r="Y64" i="42"/>
  <c r="Y32" i="42"/>
  <c r="Y220" i="28"/>
  <c r="Y188" i="28"/>
  <c r="Y156" i="28"/>
  <c r="Y136" i="28"/>
  <c r="Y115" i="28"/>
  <c r="Y92" i="28"/>
  <c r="Y76" i="28"/>
  <c r="Y60" i="28"/>
  <c r="Y231" i="27"/>
  <c r="Y215" i="27"/>
  <c r="Y199" i="27"/>
  <c r="Y185" i="27"/>
  <c r="Y174" i="27"/>
  <c r="Y160" i="27"/>
  <c r="Y147" i="27"/>
  <c r="Y135" i="27"/>
  <c r="Y121" i="27"/>
  <c r="Y110" i="27"/>
  <c r="Y98" i="27"/>
  <c r="Y89" i="27"/>
  <c r="Y80" i="27"/>
  <c r="Y71" i="27"/>
  <c r="Y62" i="27"/>
  <c r="Y37" i="27"/>
  <c r="Y16" i="27"/>
  <c r="Y233" i="24"/>
  <c r="Y224" i="24"/>
  <c r="Y215" i="24"/>
  <c r="Y206" i="24"/>
  <c r="Y197" i="24"/>
  <c r="Y187" i="24"/>
  <c r="Y179" i="24"/>
  <c r="Y171" i="24"/>
  <c r="Y163" i="24"/>
  <c r="Y155" i="24"/>
  <c r="Y147" i="24"/>
  <c r="Y139" i="24"/>
  <c r="Y131" i="24"/>
  <c r="Y123" i="24"/>
  <c r="Y115" i="24"/>
  <c r="Y107" i="24"/>
  <c r="Y99" i="24"/>
  <c r="Y91" i="24"/>
  <c r="Y83" i="24"/>
  <c r="Y58" i="24"/>
  <c r="Y43" i="24"/>
  <c r="Y24" i="24"/>
  <c r="Y211" i="25"/>
  <c r="Y203" i="25"/>
  <c r="Y195" i="25"/>
  <c r="Y187" i="25"/>
  <c r="Y179" i="25"/>
  <c r="Y171" i="25"/>
  <c r="Y163" i="25"/>
  <c r="Y155" i="25"/>
  <c r="Y147" i="25"/>
  <c r="Y139" i="25"/>
  <c r="Y131" i="25"/>
  <c r="Y123" i="25"/>
  <c r="Y115" i="25"/>
  <c r="Y107" i="25"/>
  <c r="Y99" i="25"/>
  <c r="Y91" i="25"/>
  <c r="Y83" i="25"/>
  <c r="Y75" i="25"/>
  <c r="Y67" i="25"/>
  <c r="Y59" i="25"/>
  <c r="Y51" i="25"/>
  <c r="Y43" i="25"/>
  <c r="Y35" i="25"/>
  <c r="Y27" i="25"/>
  <c r="Y19" i="25"/>
  <c r="Y16" i="25"/>
  <c r="Y59" i="3"/>
  <c r="Y52" i="3"/>
  <c r="Y76" i="3"/>
  <c r="Y133" i="3"/>
  <c r="Y146" i="3"/>
  <c r="Y167" i="3"/>
  <c r="Y200" i="3"/>
  <c r="Y10" i="3"/>
  <c r="Y76" i="41"/>
  <c r="Y203" i="42"/>
  <c r="Y153" i="42"/>
  <c r="Y100" i="42"/>
  <c r="Y63" i="42"/>
  <c r="Y31" i="42"/>
  <c r="Y219" i="28"/>
  <c r="Y187" i="28"/>
  <c r="Y155" i="28"/>
  <c r="Y132" i="28"/>
  <c r="Y112" i="28"/>
  <c r="Y91" i="28"/>
  <c r="Y75" i="28"/>
  <c r="Y59" i="28"/>
  <c r="Y45" i="28"/>
  <c r="Y230" i="27"/>
  <c r="Y214" i="27"/>
  <c r="Y198" i="27"/>
  <c r="Y184" i="27"/>
  <c r="Y171" i="27"/>
  <c r="Y159" i="27"/>
  <c r="Y145" i="27"/>
  <c r="Y134" i="27"/>
  <c r="Y120" i="27"/>
  <c r="Y107" i="27"/>
  <c r="Y97" i="27"/>
  <c r="Y88" i="27"/>
  <c r="Y79" i="27"/>
  <c r="Y70" i="27"/>
  <c r="Y61" i="27"/>
  <c r="Y32" i="27"/>
  <c r="Y12" i="27"/>
  <c r="Y232" i="24"/>
  <c r="Y223" i="24"/>
  <c r="Y214" i="24"/>
  <c r="Y205" i="24"/>
  <c r="Y195" i="24"/>
  <c r="Y186" i="24"/>
  <c r="Y178" i="24"/>
  <c r="Y170" i="24"/>
  <c r="Y162" i="24"/>
  <c r="Y154" i="24"/>
  <c r="Y146" i="24"/>
  <c r="Y138" i="24"/>
  <c r="Y130" i="24"/>
  <c r="Y122" i="24"/>
  <c r="Y114" i="24"/>
  <c r="Y106" i="24"/>
  <c r="Y98" i="24"/>
  <c r="Y90" i="24"/>
  <c r="Y82" i="24"/>
  <c r="Y57" i="24"/>
  <c r="Y42" i="24"/>
  <c r="Y21" i="24"/>
  <c r="Y210" i="25"/>
  <c r="Y202" i="25"/>
  <c r="Y194" i="25"/>
  <c r="Y186" i="25"/>
  <c r="Y178" i="25"/>
  <c r="Y170" i="25"/>
  <c r="Y162" i="25"/>
  <c r="Y154" i="25"/>
  <c r="Y146" i="25"/>
  <c r="Y138" i="25"/>
  <c r="Y130" i="25"/>
  <c r="Y122" i="25"/>
  <c r="Y114" i="25"/>
  <c r="Y106" i="25"/>
  <c r="Y98" i="25"/>
  <c r="Y90" i="25"/>
  <c r="Y82" i="25"/>
  <c r="Y211" i="41"/>
  <c r="Y53" i="41"/>
  <c r="Y193" i="42"/>
  <c r="Y140" i="42"/>
  <c r="Y90" i="42"/>
  <c r="Y56" i="42"/>
  <c r="Y24" i="42"/>
  <c r="Y212" i="28"/>
  <c r="Y180" i="28"/>
  <c r="Y152" i="28"/>
  <c r="Y131" i="28"/>
  <c r="Y108" i="28"/>
  <c r="Y88" i="28"/>
  <c r="Y72" i="28"/>
  <c r="Y56" i="28"/>
  <c r="Y40" i="28"/>
  <c r="Y227" i="27"/>
  <c r="Y211" i="27"/>
  <c r="Y195" i="27"/>
  <c r="Y183" i="27"/>
  <c r="Y169" i="27"/>
  <c r="Y158" i="27"/>
  <c r="Y144" i="27"/>
  <c r="Y131" i="27"/>
  <c r="Y119" i="27"/>
  <c r="Y106" i="27"/>
  <c r="Y96" i="27"/>
  <c r="Y87" i="27"/>
  <c r="Y78" i="27"/>
  <c r="Y69" i="27"/>
  <c r="W59" i="27"/>
  <c r="Y50" i="27"/>
  <c r="Y31" i="27"/>
  <c r="Y10" i="27"/>
  <c r="Y231" i="24"/>
  <c r="Y222" i="24"/>
  <c r="Y213" i="24"/>
  <c r="Y203" i="24"/>
  <c r="Y194" i="24"/>
  <c r="Y185" i="24"/>
  <c r="Y177" i="24"/>
  <c r="Y169" i="24"/>
  <c r="Y161" i="24"/>
  <c r="Y153" i="24"/>
  <c r="Y145" i="24"/>
  <c r="Y137" i="24"/>
  <c r="Y129" i="24"/>
  <c r="Y121" i="24"/>
  <c r="Y113" i="24"/>
  <c r="Y105" i="24"/>
  <c r="Y97" i="24"/>
  <c r="Y89" i="24"/>
  <c r="Y81" i="24"/>
  <c r="Y55" i="24"/>
  <c r="Y40" i="24"/>
  <c r="Y20" i="24"/>
  <c r="Y209" i="25"/>
  <c r="Y201" i="25"/>
  <c r="Y193" i="25"/>
  <c r="Y185" i="25"/>
  <c r="Y177" i="25"/>
  <c r="Y169" i="25"/>
  <c r="Y161" i="25"/>
  <c r="Y153" i="25"/>
  <c r="Y145" i="25"/>
  <c r="Y137" i="25"/>
  <c r="Y129" i="25"/>
  <c r="Y121" i="25"/>
  <c r="Y113" i="25"/>
  <c r="Y105" i="25"/>
  <c r="Y97" i="25"/>
  <c r="Y89" i="25"/>
  <c r="Y81" i="25"/>
  <c r="Y73" i="25"/>
  <c r="Y65" i="25"/>
  <c r="Y57" i="25"/>
  <c r="Y49" i="25"/>
  <c r="Y41" i="25"/>
  <c r="Y33" i="25"/>
  <c r="Y25" i="25"/>
  <c r="Y12" i="25"/>
  <c r="Y16" i="3"/>
  <c r="Y67" i="3"/>
  <c r="Y99" i="3"/>
  <c r="Y141" i="3"/>
  <c r="Y152" i="3"/>
  <c r="Y180" i="3"/>
  <c r="Y203" i="3"/>
  <c r="Y250" i="3"/>
  <c r="Y12" i="3"/>
  <c r="Y198" i="41"/>
  <c r="Y52" i="41"/>
  <c r="Y190" i="42"/>
  <c r="Y139" i="42"/>
  <c r="Y89" i="42"/>
  <c r="Y55" i="42"/>
  <c r="Y23" i="42"/>
  <c r="Y211" i="28"/>
  <c r="Y179" i="28"/>
  <c r="Y148" i="28"/>
  <c r="Y128" i="28"/>
  <c r="Y107" i="28"/>
  <c r="Y86" i="28"/>
  <c r="Y70" i="28"/>
  <c r="Y54" i="28"/>
  <c r="Y25" i="28"/>
  <c r="Y225" i="27"/>
  <c r="Y209" i="27"/>
  <c r="Y193" i="27"/>
  <c r="Y182" i="27"/>
  <c r="Y168" i="27"/>
  <c r="Y155" i="27"/>
  <c r="Y143" i="27"/>
  <c r="Y129" i="27"/>
  <c r="Y118" i="27"/>
  <c r="Y105" i="27"/>
  <c r="Y95" i="27"/>
  <c r="Y86" i="27"/>
  <c r="Y77" i="27"/>
  <c r="Y67" i="27"/>
  <c r="Y46" i="27"/>
  <c r="Y28" i="27"/>
  <c r="Y9" i="27"/>
  <c r="Y230" i="24"/>
  <c r="Y221" i="24"/>
  <c r="Y211" i="24"/>
  <c r="Y202" i="24"/>
  <c r="Y193" i="24"/>
  <c r="Y184" i="24"/>
  <c r="Y176" i="24"/>
  <c r="Y168" i="24"/>
  <c r="Y160" i="24"/>
  <c r="Y152" i="24"/>
  <c r="Y144" i="24"/>
  <c r="Y136" i="24"/>
  <c r="Y128" i="24"/>
  <c r="Y120" i="24"/>
  <c r="Y112" i="24"/>
  <c r="Y104" i="24"/>
  <c r="Y96" i="24"/>
  <c r="Y88" i="24"/>
  <c r="Y80" i="24"/>
  <c r="Y67" i="24"/>
  <c r="Y54" i="24"/>
  <c r="Y39" i="24"/>
  <c r="Y17" i="24"/>
  <c r="Y208" i="25"/>
  <c r="Y200" i="25"/>
  <c r="Y192" i="25"/>
  <c r="Y184" i="25"/>
  <c r="Y176" i="25"/>
  <c r="Y168" i="25"/>
  <c r="Y160" i="25"/>
  <c r="Y152" i="25"/>
  <c r="Y144" i="25"/>
  <c r="Y136" i="25"/>
  <c r="Y128" i="25"/>
  <c r="Y120" i="25"/>
  <c r="Y112" i="25"/>
  <c r="Y104" i="25"/>
  <c r="Y96" i="25"/>
  <c r="Y88" i="25"/>
  <c r="Y80" i="25"/>
  <c r="Y72" i="25"/>
  <c r="Y64" i="25"/>
  <c r="Y56" i="25"/>
  <c r="Y48" i="25"/>
  <c r="Y40" i="25"/>
  <c r="Y32" i="25"/>
  <c r="Y24" i="25"/>
  <c r="Y158" i="41"/>
  <c r="Y27" i="41"/>
  <c r="Y230" i="42"/>
  <c r="Y179" i="42"/>
  <c r="Y129" i="42"/>
  <c r="Y80" i="42"/>
  <c r="Y48" i="42"/>
  <c r="Y204" i="28"/>
  <c r="Y172" i="28"/>
  <c r="Y147" i="28"/>
  <c r="Y124" i="28"/>
  <c r="Y104" i="28"/>
  <c r="Y84" i="28"/>
  <c r="Y68" i="28"/>
  <c r="Y52" i="28"/>
  <c r="Y15" i="28"/>
  <c r="Y223" i="27"/>
  <c r="Y207" i="27"/>
  <c r="Y192" i="27"/>
  <c r="Y179" i="27"/>
  <c r="Y167" i="27"/>
  <c r="Y153" i="27"/>
  <c r="Y142" i="27"/>
  <c r="Y128" i="27"/>
  <c r="Y115" i="27"/>
  <c r="Y104" i="27"/>
  <c r="Y94" i="27"/>
  <c r="Y85" i="27"/>
  <c r="Y75" i="27"/>
  <c r="Y66" i="27"/>
  <c r="Y44" i="27"/>
  <c r="Y27" i="27"/>
  <c r="Y238" i="24"/>
  <c r="Y229" i="24"/>
  <c r="Y219" i="24"/>
  <c r="Y210" i="24"/>
  <c r="Y201" i="24"/>
  <c r="Y192" i="24"/>
  <c r="Y183" i="24"/>
  <c r="Y175" i="24"/>
  <c r="Y167" i="24"/>
  <c r="Y159" i="24"/>
  <c r="Y151" i="24"/>
  <c r="Y143" i="24"/>
  <c r="Y135" i="24"/>
  <c r="Y127" i="24"/>
  <c r="Y119" i="24"/>
  <c r="Y111" i="24"/>
  <c r="Y103" i="24"/>
  <c r="Y95" i="24"/>
  <c r="Y87" i="24"/>
  <c r="Y66" i="24"/>
  <c r="Y49" i="24"/>
  <c r="Y109" i="41"/>
  <c r="Y217" i="42"/>
  <c r="Y164" i="42"/>
  <c r="Y114" i="42"/>
  <c r="Y71" i="42"/>
  <c r="Y39" i="42"/>
  <c r="Y227" i="28"/>
  <c r="Y195" i="28"/>
  <c r="Y163" i="28"/>
  <c r="Y139" i="28"/>
  <c r="Y116" i="28"/>
  <c r="Y96" i="28"/>
  <c r="Y78" i="28"/>
  <c r="Y62" i="28"/>
  <c r="Y233" i="27"/>
  <c r="Y217" i="27"/>
  <c r="Y201" i="27"/>
  <c r="Y187" i="27"/>
  <c r="Y175" i="27"/>
  <c r="Y161" i="27"/>
  <c r="Y150" i="27"/>
  <c r="Y136" i="27"/>
  <c r="Y123" i="27"/>
  <c r="Y111" i="27"/>
  <c r="Y99" i="27"/>
  <c r="Y90" i="27"/>
  <c r="Y79" i="42"/>
  <c r="Y171" i="28"/>
  <c r="Y83" i="28"/>
  <c r="Y222" i="27"/>
  <c r="Y166" i="27"/>
  <c r="Y113" i="27"/>
  <c r="Y81" i="27"/>
  <c r="Y237" i="24"/>
  <c r="Y216" i="24"/>
  <c r="Y190" i="24"/>
  <c r="Y166" i="24"/>
  <c r="Y148" i="24"/>
  <c r="Y125" i="24"/>
  <c r="Y102" i="24"/>
  <c r="Y84" i="24"/>
  <c r="Y46" i="24"/>
  <c r="Y10" i="24"/>
  <c r="Y197" i="25"/>
  <c r="Y181" i="25"/>
  <c r="Y165" i="25"/>
  <c r="Y149" i="25"/>
  <c r="Y133" i="25"/>
  <c r="Y117" i="25"/>
  <c r="Y101" i="25"/>
  <c r="Y85" i="25"/>
  <c r="Y70" i="25"/>
  <c r="Y58" i="25"/>
  <c r="Y45" i="25"/>
  <c r="Y31" i="25"/>
  <c r="Y20" i="25"/>
  <c r="Y11" i="25"/>
  <c r="Y33" i="3"/>
  <c r="Y75" i="3"/>
  <c r="Y119" i="3"/>
  <c r="Y199" i="3"/>
  <c r="Y220" i="3"/>
  <c r="Y72" i="42"/>
  <c r="Y164" i="28"/>
  <c r="Y80" i="28"/>
  <c r="Y219" i="27"/>
  <c r="Y163" i="27"/>
  <c r="Y112" i="27"/>
  <c r="Y74" i="27"/>
  <c r="Y235" i="24"/>
  <c r="Y209" i="24"/>
  <c r="Y189" i="24"/>
  <c r="Y165" i="24"/>
  <c r="Y142" i="24"/>
  <c r="Y124" i="24"/>
  <c r="Y101" i="24"/>
  <c r="Y45" i="24"/>
  <c r="Y212" i="25"/>
  <c r="Y196" i="25"/>
  <c r="Y180" i="25"/>
  <c r="Y164" i="25"/>
  <c r="Y148" i="25"/>
  <c r="Y132" i="25"/>
  <c r="Y116" i="25"/>
  <c r="Y100" i="25"/>
  <c r="Y84" i="25"/>
  <c r="Y69" i="25"/>
  <c r="Y55" i="25"/>
  <c r="Y44" i="25"/>
  <c r="Y30" i="25"/>
  <c r="Y38" i="3"/>
  <c r="Y77" i="3"/>
  <c r="Y120" i="3"/>
  <c r="Y201" i="3"/>
  <c r="Y221" i="3"/>
  <c r="Y148" i="41"/>
  <c r="Y228" i="42"/>
  <c r="Y47" i="42"/>
  <c r="Y144" i="28"/>
  <c r="Y67" i="28"/>
  <c r="Y206" i="27"/>
  <c r="Y152" i="27"/>
  <c r="Y103" i="27"/>
  <c r="Y73" i="27"/>
  <c r="Y43" i="27"/>
  <c r="Y234" i="24"/>
  <c r="Y208" i="24"/>
  <c r="Y182" i="24"/>
  <c r="Y164" i="24"/>
  <c r="Y141" i="24"/>
  <c r="Y118" i="24"/>
  <c r="Y100" i="24"/>
  <c r="Y38" i="24"/>
  <c r="Y207" i="25"/>
  <c r="Y191" i="25"/>
  <c r="Y175" i="25"/>
  <c r="Y159" i="25"/>
  <c r="Y143" i="25"/>
  <c r="Y127" i="25"/>
  <c r="Y111" i="25"/>
  <c r="Y95" i="25"/>
  <c r="Y79" i="25"/>
  <c r="Y68" i="25"/>
  <c r="Y54" i="25"/>
  <c r="Y42" i="25"/>
  <c r="Y29" i="25"/>
  <c r="Y39" i="3"/>
  <c r="Y100" i="3"/>
  <c r="Y126" i="3"/>
  <c r="Y166" i="3"/>
  <c r="Y213" i="3"/>
  <c r="Y110" i="41"/>
  <c r="Y218" i="42"/>
  <c r="Y40" i="42"/>
  <c r="Y140" i="28"/>
  <c r="Y64" i="28"/>
  <c r="Y203" i="27"/>
  <c r="Y151" i="27"/>
  <c r="Y102" i="27"/>
  <c r="Y72" i="27"/>
  <c r="Y40" i="27"/>
  <c r="Y227" i="24"/>
  <c r="Y207" i="24"/>
  <c r="Y181" i="24"/>
  <c r="Y158" i="24"/>
  <c r="Y140" i="24"/>
  <c r="Y117" i="24"/>
  <c r="Y94" i="24"/>
  <c r="Y206" i="25"/>
  <c r="Y190" i="25"/>
  <c r="Y174" i="25"/>
  <c r="Y158" i="25"/>
  <c r="Y142" i="25"/>
  <c r="Y126" i="25"/>
  <c r="Y110" i="25"/>
  <c r="Y94" i="25"/>
  <c r="Y78" i="25"/>
  <c r="Y66" i="25"/>
  <c r="Y53" i="25"/>
  <c r="Y39" i="25"/>
  <c r="Y28" i="25"/>
  <c r="Y23" i="3"/>
  <c r="Y53" i="3"/>
  <c r="Y112" i="3"/>
  <c r="Y127" i="3"/>
  <c r="Y179" i="3"/>
  <c r="Y214" i="3"/>
  <c r="Y26" i="41"/>
  <c r="Y178" i="42"/>
  <c r="Y123" i="28"/>
  <c r="Y191" i="27"/>
  <c r="Y139" i="27"/>
  <c r="Y93" i="27"/>
  <c r="Y65" i="27"/>
  <c r="Y39" i="27"/>
  <c r="Y226" i="24"/>
  <c r="Y200" i="24"/>
  <c r="Y180" i="24"/>
  <c r="Y157" i="24"/>
  <c r="Y134" i="24"/>
  <c r="Y116" i="24"/>
  <c r="Y93" i="24"/>
  <c r="Y62" i="24"/>
  <c r="Y205" i="25"/>
  <c r="Y189" i="25"/>
  <c r="Y173" i="25"/>
  <c r="Y157" i="25"/>
  <c r="Y141" i="25"/>
  <c r="Y125" i="25"/>
  <c r="Y109" i="25"/>
  <c r="Y93" i="25"/>
  <c r="Y77" i="25"/>
  <c r="Y63" i="25"/>
  <c r="Y52" i="25"/>
  <c r="Y38" i="25"/>
  <c r="Y26" i="25"/>
  <c r="Y24" i="3"/>
  <c r="Y68" i="3"/>
  <c r="Y113" i="3"/>
  <c r="Y145" i="3"/>
  <c r="Y185" i="3"/>
  <c r="Y9" i="3"/>
  <c r="Y115" i="42"/>
  <c r="Y196" i="28"/>
  <c r="Y99" i="28"/>
  <c r="Y5" i="28"/>
  <c r="Y176" i="27"/>
  <c r="Y126" i="27"/>
  <c r="Y82" i="27"/>
  <c r="Y18" i="27"/>
  <c r="Y217" i="24"/>
  <c r="Y191" i="24"/>
  <c r="Y172" i="24"/>
  <c r="Y149" i="24"/>
  <c r="Y126" i="24"/>
  <c r="Y108" i="24"/>
  <c r="Y85" i="24"/>
  <c r="Y48" i="24"/>
  <c r="Y11" i="24"/>
  <c r="Y198" i="25"/>
  <c r="Y182" i="25"/>
  <c r="Y166" i="25"/>
  <c r="Y150" i="25"/>
  <c r="Y134" i="25"/>
  <c r="Y118" i="25"/>
  <c r="Y102" i="25"/>
  <c r="Y86" i="25"/>
  <c r="Y71" i="25"/>
  <c r="Y60" i="25"/>
  <c r="Y46" i="25"/>
  <c r="Y34" i="25"/>
  <c r="Y21" i="25"/>
  <c r="Y15" i="25"/>
  <c r="Y32" i="3"/>
  <c r="Y74" i="3"/>
  <c r="Y140" i="3"/>
  <c r="Y159" i="3"/>
  <c r="Y194" i="3"/>
  <c r="Y249" i="3"/>
  <c r="Y14" i="3"/>
  <c r="Y48" i="28"/>
  <c r="Y64" i="27"/>
  <c r="Y174" i="24"/>
  <c r="Y92" i="24"/>
  <c r="Y188" i="25"/>
  <c r="Y124" i="25"/>
  <c r="Y62" i="25"/>
  <c r="Y151" i="3"/>
  <c r="Y11" i="28"/>
  <c r="Y63" i="27"/>
  <c r="Y173" i="24"/>
  <c r="Y86" i="24"/>
  <c r="Y183" i="25"/>
  <c r="Y119" i="25"/>
  <c r="Y61" i="25"/>
  <c r="Y158" i="3"/>
  <c r="Y166" i="42"/>
  <c r="Y190" i="27"/>
  <c r="Y25" i="27"/>
  <c r="Y156" i="24"/>
  <c r="Y61" i="24"/>
  <c r="Y172" i="25"/>
  <c r="Y108" i="25"/>
  <c r="Y50" i="25"/>
  <c r="Y60" i="3"/>
  <c r="Y186" i="3"/>
  <c r="Y126" i="42"/>
  <c r="Y177" i="27"/>
  <c r="Y24" i="27"/>
  <c r="Y150" i="24"/>
  <c r="Y60" i="24"/>
  <c r="Y167" i="25"/>
  <c r="Y103" i="25"/>
  <c r="Y47" i="25"/>
  <c r="Y17" i="3"/>
  <c r="Y193" i="3"/>
  <c r="Y228" i="28"/>
  <c r="Y137" i="27"/>
  <c r="Y225" i="24"/>
  <c r="Y133" i="24"/>
  <c r="Y25" i="24"/>
  <c r="Y156" i="25"/>
  <c r="Y92" i="25"/>
  <c r="Y37" i="25"/>
  <c r="Y44" i="3"/>
  <c r="Y100" i="28"/>
  <c r="Y83" i="27"/>
  <c r="Y198" i="24"/>
  <c r="Y109" i="24"/>
  <c r="Y199" i="25"/>
  <c r="Y135" i="25"/>
  <c r="Y74" i="25"/>
  <c r="Y22" i="25"/>
  <c r="Y132" i="3"/>
  <c r="Y13" i="3"/>
  <c r="Y203" i="28"/>
  <c r="Y16" i="24"/>
  <c r="Y45" i="3"/>
  <c r="Y120" i="28"/>
  <c r="Y204" i="25"/>
  <c r="Y114" i="3"/>
  <c r="Y127" i="27"/>
  <c r="Y151" i="25"/>
  <c r="Y91" i="27"/>
  <c r="Y140" i="25"/>
  <c r="Y11" i="3"/>
  <c r="Y199" i="24"/>
  <c r="Y218" i="24"/>
  <c r="Y87" i="25"/>
  <c r="Y76" i="25"/>
  <c r="Y110" i="24"/>
  <c r="Y23" i="25"/>
  <c r="Y132" i="24"/>
  <c r="Y36" i="25"/>
  <c r="Y64" i="24"/>
  <c r="Y14" i="24"/>
  <c r="Y65" i="24"/>
  <c r="Y13" i="24"/>
  <c r="Y70" i="24"/>
  <c r="Y23" i="24"/>
  <c r="Y63" i="24"/>
  <c r="Y69" i="24"/>
  <c r="Y68" i="24"/>
  <c r="Y12" i="24"/>
  <c r="Y15" i="24"/>
  <c r="Y202" i="3"/>
  <c r="Y29" i="27"/>
  <c r="Y30" i="27"/>
  <c r="Y8" i="3"/>
  <c r="Y70" i="3"/>
  <c r="Y47" i="24"/>
  <c r="Y72" i="3"/>
  <c r="Y69" i="3"/>
  <c r="Y71" i="3"/>
  <c r="Y44" i="24"/>
  <c r="Y13" i="42"/>
  <c r="Y14" i="42"/>
  <c r="Y8" i="41"/>
  <c r="Y21" i="3"/>
  <c r="Y37" i="3"/>
  <c r="Y20" i="3"/>
  <c r="Y35" i="3"/>
  <c r="Y18" i="3"/>
  <c r="Y19" i="3"/>
  <c r="Y34" i="3"/>
  <c r="Y36" i="3"/>
  <c r="Y251" i="3"/>
  <c r="Y103" i="3"/>
  <c r="Y102" i="3"/>
  <c r="Y101" i="3"/>
  <c r="Y104" i="3"/>
  <c r="Y47" i="3"/>
  <c r="Y48" i="3"/>
  <c r="Y46" i="3"/>
  <c r="Y49" i="3"/>
  <c r="Y41" i="3"/>
  <c r="Y40" i="3"/>
  <c r="Y42" i="3"/>
  <c r="Y43" i="3"/>
  <c r="Y14" i="25"/>
  <c r="Y56" i="24"/>
  <c r="Y59" i="24"/>
  <c r="Y17" i="27"/>
  <c r="Y187" i="3"/>
  <c r="Y26" i="24"/>
  <c r="Y27" i="24"/>
  <c r="Y188" i="3"/>
  <c r="Y22" i="24"/>
  <c r="Y26" i="27"/>
  <c r="Y80" i="3"/>
  <c r="Y12" i="28"/>
  <c r="Y78" i="3"/>
  <c r="Y83" i="3"/>
  <c r="Y13" i="28"/>
  <c r="Y81" i="3"/>
  <c r="Y79" i="3"/>
  <c r="Y14" i="28"/>
  <c r="Y82" i="3"/>
  <c r="Y41" i="24"/>
  <c r="Y7" i="28"/>
  <c r="Y8" i="28"/>
  <c r="Y9" i="28"/>
  <c r="Y21" i="27"/>
  <c r="Y20" i="27"/>
  <c r="Y22" i="27"/>
  <c r="Y23" i="27"/>
  <c r="Y8" i="25"/>
  <c r="Y116" i="3"/>
  <c r="Y115" i="3"/>
  <c r="Y118" i="3"/>
  <c r="Y117" i="3"/>
  <c r="Y11" i="27"/>
  <c r="Y45" i="27"/>
  <c r="Y19" i="28"/>
  <c r="Y47" i="28"/>
  <c r="Y43" i="28"/>
  <c r="Y27" i="28"/>
  <c r="Y29" i="28"/>
  <c r="Y28" i="28"/>
  <c r="Y46" i="28"/>
  <c r="Y17" i="28"/>
  <c r="Y18" i="28"/>
  <c r="Y51" i="28"/>
  <c r="Y42" i="28"/>
  <c r="Y18" i="24"/>
  <c r="Y19" i="24"/>
  <c r="Y56" i="3"/>
  <c r="Y55" i="3"/>
  <c r="Y57" i="3"/>
  <c r="Y54" i="3"/>
  <c r="Y137" i="3"/>
  <c r="Y162" i="3"/>
  <c r="Y8" i="24"/>
  <c r="Y26" i="3"/>
  <c r="Y64" i="3"/>
  <c r="Y9" i="25"/>
  <c r="Y130" i="3"/>
  <c r="Y170" i="3"/>
  <c r="Y33" i="27"/>
  <c r="Y97" i="3"/>
  <c r="Y124" i="3"/>
  <c r="Y173" i="3"/>
  <c r="Y189" i="3"/>
  <c r="Y191" i="3"/>
  <c r="Y196" i="3"/>
  <c r="Y198" i="3"/>
  <c r="Y216" i="3"/>
  <c r="Y246" i="3"/>
  <c r="Y142" i="3"/>
  <c r="Y164" i="3"/>
  <c r="Y50" i="24"/>
  <c r="Y94" i="3"/>
  <c r="Y154" i="3"/>
  <c r="Y224" i="3"/>
  <c r="Y226" i="3"/>
  <c r="Y96" i="3"/>
  <c r="Y123" i="3"/>
  <c r="Y174" i="3"/>
  <c r="Y245" i="3"/>
  <c r="Y15" i="27"/>
  <c r="Y34" i="27"/>
  <c r="Y36" i="27"/>
  <c r="Y41" i="27"/>
  <c r="Y135" i="3"/>
  <c r="Y147" i="3"/>
  <c r="Y176" i="3"/>
  <c r="Y66" i="3"/>
  <c r="Y129" i="3"/>
  <c r="Y13" i="25"/>
  <c r="Y131" i="3"/>
  <c r="Y156" i="3"/>
  <c r="Y169" i="3"/>
  <c r="Y177" i="3"/>
  <c r="Y190" i="3"/>
  <c r="Y195" i="3"/>
  <c r="Y197" i="3"/>
  <c r="Y215" i="3"/>
  <c r="Y217" i="3"/>
  <c r="Y121" i="3"/>
  <c r="Y160" i="3"/>
  <c r="Y218" i="3"/>
  <c r="Y28" i="3"/>
  <c r="Y92" i="3"/>
  <c r="Y171" i="3"/>
  <c r="Y222" i="3"/>
  <c r="Y18" i="25"/>
  <c r="Y134" i="3"/>
  <c r="Y136" i="3"/>
  <c r="Y138" i="3"/>
  <c r="Y128" i="3"/>
  <c r="Y143" i="3"/>
  <c r="Y148" i="3"/>
  <c r="Y153" i="3"/>
  <c r="Y161" i="3"/>
  <c r="Y163" i="3"/>
  <c r="Y181" i="3"/>
  <c r="Y172" i="3"/>
  <c r="Y247" i="3"/>
  <c r="Y9" i="24"/>
  <c r="Y149" i="3"/>
  <c r="Y30" i="3"/>
  <c r="Y27" i="3"/>
  <c r="Y29" i="3"/>
  <c r="Y61" i="3"/>
  <c r="Y63" i="3"/>
  <c r="Y65" i="3"/>
  <c r="Y84" i="3"/>
  <c r="Y93" i="3"/>
  <c r="Y95" i="3"/>
  <c r="Y122" i="3"/>
  <c r="Y183" i="3"/>
  <c r="Y175" i="3"/>
  <c r="Y244" i="3"/>
  <c r="Y223" i="3"/>
  <c r="Y225" i="3"/>
  <c r="Y10" i="25"/>
  <c r="Y17" i="25"/>
  <c r="Y168" i="3"/>
  <c r="Y62" i="3"/>
  <c r="Y182" i="3"/>
  <c r="Y155" i="3"/>
  <c r="Y35" i="27"/>
  <c r="Y38" i="27"/>
  <c r="Y42" i="27"/>
  <c r="V202" i="3"/>
  <c r="W47" i="24"/>
  <c r="V49" i="3"/>
  <c r="V46" i="3"/>
  <c r="V47" i="3"/>
  <c r="V48" i="3"/>
  <c r="V14" i="42"/>
  <c r="P14" i="42" s="1"/>
  <c r="V12" i="42"/>
  <c r="P12" i="42" s="1"/>
  <c r="V13" i="42"/>
  <c r="P13" i="42" s="1"/>
  <c r="V259" i="3"/>
  <c r="V256" i="3"/>
  <c r="V255" i="3"/>
  <c r="V254" i="3"/>
  <c r="V258" i="3"/>
  <c r="V257" i="3"/>
  <c r="V101" i="3"/>
  <c r="W101" i="3" s="1"/>
  <c r="O101" i="3" s="1"/>
  <c r="V104" i="3"/>
  <c r="W104" i="3" s="1"/>
  <c r="O104" i="3" s="1"/>
  <c r="V103" i="3"/>
  <c r="W103" i="3" s="1"/>
  <c r="O103" i="3" s="1"/>
  <c r="V102" i="3"/>
  <c r="W102" i="3" s="1"/>
  <c r="O102" i="3" s="1"/>
  <c r="V43" i="3"/>
  <c r="V40" i="3"/>
  <c r="V41" i="3"/>
  <c r="V42" i="3"/>
  <c r="V59" i="24"/>
  <c r="V188" i="3"/>
  <c r="V187" i="3"/>
  <c r="V27" i="24"/>
  <c r="V26" i="24"/>
  <c r="P26" i="24" s="1"/>
  <c r="O26" i="24" s="1"/>
  <c r="V22" i="24"/>
  <c r="P22" i="24" s="1"/>
  <c r="O22" i="24" s="1"/>
  <c r="V23" i="24"/>
  <c r="W23" i="24" s="1"/>
  <c r="V229" i="3"/>
  <c r="V232" i="3"/>
  <c r="V14" i="28"/>
  <c r="V12" i="28"/>
  <c r="V13" i="28"/>
  <c r="V82" i="3"/>
  <c r="V81" i="3"/>
  <c r="V79" i="3"/>
  <c r="V78" i="3"/>
  <c r="V83" i="3"/>
  <c r="V80" i="3"/>
  <c r="D2038" i="4"/>
  <c r="V7" i="28"/>
  <c r="V9" i="28"/>
  <c r="V8" i="28"/>
  <c r="W24" i="27"/>
  <c r="V8" i="25"/>
  <c r="W8" i="25" s="1"/>
  <c r="V118" i="3"/>
  <c r="V116" i="3"/>
  <c r="V117" i="3"/>
  <c r="V115" i="3"/>
  <c r="V234" i="3"/>
  <c r="V230" i="3"/>
  <c r="V231" i="3"/>
  <c r="V233" i="3"/>
  <c r="V58" i="27"/>
  <c r="V51" i="28"/>
  <c r="V47" i="28"/>
  <c r="V46" i="28"/>
  <c r="V43" i="28"/>
  <c r="V42" i="28"/>
  <c r="V28" i="28"/>
  <c r="V29" i="28"/>
  <c r="V27" i="28"/>
  <c r="V19" i="28"/>
  <c r="V18" i="28"/>
  <c r="V17" i="28"/>
  <c r="V19" i="24"/>
  <c r="V18" i="24"/>
  <c r="V54" i="3"/>
  <c r="V56" i="3"/>
  <c r="V57" i="3"/>
  <c r="V55" i="3"/>
  <c r="V140" i="3"/>
  <c r="P140" i="3" s="1"/>
  <c r="O140" i="3" s="1"/>
  <c r="V183" i="3"/>
  <c r="P183" i="3" s="1"/>
  <c r="O183" i="3" s="1"/>
  <c r="V69" i="3"/>
  <c r="W69" i="3" s="1"/>
  <c r="V69" i="24"/>
  <c r="P69" i="24" s="1"/>
  <c r="O69" i="24" s="1"/>
  <c r="D501" i="4"/>
  <c r="V195" i="3"/>
  <c r="V30" i="3"/>
  <c r="P30" i="3" s="1"/>
  <c r="O30" i="3" s="1"/>
  <c r="V75" i="3"/>
  <c r="P75" i="3" s="1"/>
  <c r="O75" i="3" s="1"/>
  <c r="V156" i="3"/>
  <c r="P156" i="3" s="1"/>
  <c r="O156" i="3" s="1"/>
  <c r="V12" i="24"/>
  <c r="W12" i="24" s="1"/>
  <c r="W37" i="27"/>
  <c r="D348" i="4"/>
  <c r="D582" i="4"/>
  <c r="V124" i="3"/>
  <c r="P124" i="3" s="1"/>
  <c r="O124" i="3" s="1"/>
  <c r="E80" i="4" s="1"/>
  <c r="V263" i="3"/>
  <c r="P263" i="3" s="1"/>
  <c r="O263" i="3" s="1"/>
  <c r="V64" i="24"/>
  <c r="W64" i="24" s="1"/>
  <c r="D371" i="4"/>
  <c r="D606" i="4"/>
  <c r="V175" i="3"/>
  <c r="P175" i="3" s="1"/>
  <c r="O175" i="3" s="1"/>
  <c r="V240" i="3"/>
  <c r="P240" i="3" s="1"/>
  <c r="O240" i="3" s="1"/>
  <c r="M240" i="3" s="1"/>
  <c r="D158" i="4" s="1"/>
  <c r="V243" i="3"/>
  <c r="W243" i="3" s="1"/>
  <c r="V245" i="3"/>
  <c r="P245" i="3" s="1"/>
  <c r="O245" i="3" s="1"/>
  <c r="P45" i="27"/>
  <c r="O45" i="27" s="1"/>
  <c r="D426" i="4"/>
  <c r="V29" i="3"/>
  <c r="P29" i="3" s="1"/>
  <c r="O29" i="3" s="1"/>
  <c r="M29" i="3" s="1"/>
  <c r="D20" i="4" s="1"/>
  <c r="V96" i="3"/>
  <c r="W96" i="3" s="1"/>
  <c r="V138" i="3"/>
  <c r="P138" i="3" s="1"/>
  <c r="O138" i="3" s="1"/>
  <c r="E81" i="4" s="1"/>
  <c r="V147" i="3"/>
  <c r="P147" i="3" s="1"/>
  <c r="O147" i="3" s="1"/>
  <c r="M147" i="3" s="1"/>
  <c r="D89" i="4" s="1"/>
  <c r="V190" i="3"/>
  <c r="P190" i="3" s="1"/>
  <c r="V262" i="3"/>
  <c r="W262" i="3" s="1"/>
  <c r="P23" i="27"/>
  <c r="O23" i="27" s="1"/>
  <c r="E235" i="4" s="1"/>
  <c r="P35" i="27"/>
  <c r="D304" i="4"/>
  <c r="D346" i="4"/>
  <c r="D379" i="4"/>
  <c r="D470" i="4"/>
  <c r="D495" i="4"/>
  <c r="D520" i="4"/>
  <c r="V74" i="3"/>
  <c r="W74" i="3" s="1"/>
  <c r="V123" i="3"/>
  <c r="W123" i="3" s="1"/>
  <c r="V155" i="3"/>
  <c r="W155" i="3" s="1"/>
  <c r="V174" i="3"/>
  <c r="P174" i="3" s="1"/>
  <c r="O174" i="3" s="1"/>
  <c r="M174" i="3" s="1"/>
  <c r="D107" i="4" s="1"/>
  <c r="V182" i="3"/>
  <c r="P182" i="3" s="1"/>
  <c r="O182" i="3" s="1"/>
  <c r="E115" i="4" s="1"/>
  <c r="V250" i="3"/>
  <c r="P250" i="3" s="1"/>
  <c r="O250" i="3" s="1"/>
  <c r="E143" i="4" s="1"/>
  <c r="D321" i="4"/>
  <c r="V26" i="3"/>
  <c r="P26" i="3" s="1"/>
  <c r="V64" i="3"/>
  <c r="W64" i="3" s="1"/>
  <c r="V36" i="3"/>
  <c r="P36" i="3" s="1"/>
  <c r="O36" i="3" s="1"/>
  <c r="E34" i="4" s="1"/>
  <c r="V94" i="3"/>
  <c r="W94" i="3" s="1"/>
  <c r="V135" i="3"/>
  <c r="P135" i="3" s="1"/>
  <c r="O135" i="3" s="1"/>
  <c r="E87" i="4" s="1"/>
  <c r="V146" i="3"/>
  <c r="P146" i="3" s="1"/>
  <c r="O146" i="3" s="1"/>
  <c r="E88" i="4" s="1"/>
  <c r="V130" i="3"/>
  <c r="P130" i="3" s="1"/>
  <c r="O130" i="3" s="1"/>
  <c r="E94" i="4" s="1"/>
  <c r="V163" i="3"/>
  <c r="P163" i="3" s="1"/>
  <c r="O163" i="3" s="1"/>
  <c r="E102" i="4" s="1"/>
  <c r="V179" i="3"/>
  <c r="P179" i="3" s="1"/>
  <c r="O179" i="3" s="1"/>
  <c r="M179" i="3" s="1"/>
  <c r="D112" i="4" s="1"/>
  <c r="V216" i="3"/>
  <c r="P216" i="3" s="1"/>
  <c r="O216" i="3" s="1"/>
  <c r="E128" i="4" s="1"/>
  <c r="V248" i="3"/>
  <c r="P248" i="3" s="1"/>
  <c r="O248" i="3" s="1"/>
  <c r="E141" i="4" s="1"/>
  <c r="V13" i="25"/>
  <c r="P13" i="25" s="1"/>
  <c r="O13" i="25" s="1"/>
  <c r="M13" i="25" s="1"/>
  <c r="D173" i="4" s="1"/>
  <c r="D340" i="4"/>
  <c r="D387" i="4"/>
  <c r="D410" i="4"/>
  <c r="D438" i="4"/>
  <c r="D489" i="4"/>
  <c r="D618" i="4"/>
  <c r="V63" i="3"/>
  <c r="W63" i="3" s="1"/>
  <c r="V35" i="3"/>
  <c r="W35" i="3" s="1"/>
  <c r="V71" i="3"/>
  <c r="W71" i="3" s="1"/>
  <c r="V142" i="3"/>
  <c r="P142" i="3" s="1"/>
  <c r="O142" i="3" s="1"/>
  <c r="E85" i="4" s="1"/>
  <c r="V128" i="3"/>
  <c r="P128" i="3" s="1"/>
  <c r="O128" i="3" s="1"/>
  <c r="M128" i="3" s="1"/>
  <c r="D92" i="4" s="1"/>
  <c r="V161" i="3"/>
  <c r="P161" i="3" s="1"/>
  <c r="O161" i="3" s="1"/>
  <c r="E100" i="4" s="1"/>
  <c r="V178" i="3"/>
  <c r="P178" i="3" s="1"/>
  <c r="O178" i="3" s="1"/>
  <c r="M178" i="3" s="1"/>
  <c r="D111" i="4" s="1"/>
  <c r="V170" i="3"/>
  <c r="P170" i="3" s="1"/>
  <c r="O170" i="3" s="1"/>
  <c r="E106" i="4" s="1"/>
  <c r="V197" i="3"/>
  <c r="V215" i="3"/>
  <c r="W215" i="3" s="1"/>
  <c r="V65" i="24"/>
  <c r="W65" i="24" s="1"/>
  <c r="V70" i="24"/>
  <c r="W70" i="24" s="1"/>
  <c r="D326" i="4"/>
  <c r="D338" i="4"/>
  <c r="D363" i="4"/>
  <c r="D395" i="4"/>
  <c r="D418" i="4"/>
  <c r="D432" i="4"/>
  <c r="D458" i="4"/>
  <c r="D587" i="4"/>
  <c r="D612" i="4"/>
  <c r="D369" i="4"/>
  <c r="D377" i="4"/>
  <c r="D393" i="4"/>
  <c r="D400" i="4"/>
  <c r="D416" i="4"/>
  <c r="D430" i="4"/>
  <c r="D450" i="4"/>
  <c r="D462" i="4"/>
  <c r="D481" i="4"/>
  <c r="D487" i="4"/>
  <c r="D512" i="4"/>
  <c r="D518" i="4"/>
  <c r="D599" i="4"/>
  <c r="D610" i="4"/>
  <c r="D632" i="4"/>
  <c r="D624" i="4"/>
  <c r="D616" i="4"/>
  <c r="D608" i="4"/>
  <c r="D593" i="4"/>
  <c r="D585" i="4"/>
  <c r="D514" i="4"/>
  <c r="D507" i="4"/>
  <c r="D499" i="4"/>
  <c r="D491" i="4"/>
  <c r="D483" i="4"/>
  <c r="D475" i="4"/>
  <c r="D468" i="4"/>
  <c r="D460" i="4"/>
  <c r="D452" i="4"/>
  <c r="D444" i="4"/>
  <c r="D436" i="4"/>
  <c r="D428" i="4"/>
  <c r="D364" i="4"/>
  <c r="D355" i="4"/>
  <c r="D303" i="4"/>
  <c r="P21" i="27"/>
  <c r="V68" i="24"/>
  <c r="P68" i="24" s="1"/>
  <c r="O68" i="24" s="1"/>
  <c r="M68" i="24" s="1"/>
  <c r="D218" i="4" s="1"/>
  <c r="P50" i="24"/>
  <c r="O50" i="24" s="1"/>
  <c r="M50" i="24" s="1"/>
  <c r="D211" i="4" s="1"/>
  <c r="V15" i="24"/>
  <c r="P15" i="24" s="1"/>
  <c r="V9" i="24"/>
  <c r="P9" i="24" s="1"/>
  <c r="V18" i="25"/>
  <c r="W18" i="25" s="1"/>
  <c r="V10" i="25"/>
  <c r="W10" i="25" s="1"/>
  <c r="V244" i="3"/>
  <c r="P244" i="3" s="1"/>
  <c r="O244" i="3" s="1"/>
  <c r="M244" i="3" s="1"/>
  <c r="D162" i="4" s="1"/>
  <c r="V242" i="3"/>
  <c r="P242" i="3" s="1"/>
  <c r="O242" i="3" s="1"/>
  <c r="E160" i="4" s="1"/>
  <c r="V28" i="3"/>
  <c r="P28" i="3" s="1"/>
  <c r="V62" i="3"/>
  <c r="P62" i="3" s="1"/>
  <c r="O62" i="3" s="1"/>
  <c r="E27" i="4" s="1"/>
  <c r="V34" i="3"/>
  <c r="W34" i="3" s="1"/>
  <c r="V73" i="3"/>
  <c r="W73" i="3" s="1"/>
  <c r="V139" i="3"/>
  <c r="W139" i="3" s="1"/>
  <c r="V141" i="3"/>
  <c r="W141" i="3" s="1"/>
  <c r="V134" i="3"/>
  <c r="W134" i="3" s="1"/>
  <c r="V122" i="3"/>
  <c r="W122" i="3" s="1"/>
  <c r="V149" i="3"/>
  <c r="W149" i="3" s="1"/>
  <c r="V129" i="3"/>
  <c r="W129" i="3" s="1"/>
  <c r="V154" i="3"/>
  <c r="W154" i="3" s="1"/>
  <c r="V160" i="3"/>
  <c r="W160" i="3" s="1"/>
  <c r="V162" i="3"/>
  <c r="W162" i="3" s="1"/>
  <c r="V164" i="3"/>
  <c r="W164" i="3" s="1"/>
  <c r="V177" i="3"/>
  <c r="W177" i="3" s="1"/>
  <c r="V181" i="3"/>
  <c r="W181" i="3" s="1"/>
  <c r="V169" i="3"/>
  <c r="W169" i="3" s="1"/>
  <c r="V189" i="3"/>
  <c r="W189" i="3" s="1"/>
  <c r="V191" i="3"/>
  <c r="W191" i="3" s="1"/>
  <c r="V196" i="3"/>
  <c r="V198" i="3"/>
  <c r="V218" i="3"/>
  <c r="W218" i="3" s="1"/>
  <c r="V265" i="3"/>
  <c r="W265" i="3" s="1"/>
  <c r="V249" i="3"/>
  <c r="W249" i="3" s="1"/>
  <c r="V251" i="3"/>
  <c r="W251" i="3" s="1"/>
  <c r="V241" i="3"/>
  <c r="W241" i="3" s="1"/>
  <c r="V17" i="25"/>
  <c r="P17" i="25" s="1"/>
  <c r="O17" i="25" s="1"/>
  <c r="E175" i="4" s="1"/>
  <c r="V14" i="24"/>
  <c r="W14" i="24" s="1"/>
  <c r="V63" i="24"/>
  <c r="W63" i="24" s="1"/>
  <c r="W22" i="27"/>
  <c r="W34" i="27"/>
  <c r="P36" i="27"/>
  <c r="P46" i="27"/>
  <c r="D312" i="4"/>
  <c r="D336" i="4"/>
  <c r="D358" i="4"/>
  <c r="D367" i="4"/>
  <c r="D375" i="4"/>
  <c r="D383" i="4"/>
  <c r="D391" i="4"/>
  <c r="D398" i="4"/>
  <c r="D405" i="4"/>
  <c r="D414" i="4"/>
  <c r="D422" i="4"/>
  <c r="D442" i="4"/>
  <c r="D448" i="4"/>
  <c r="D473" i="4"/>
  <c r="D479" i="4"/>
  <c r="D485" i="4"/>
  <c r="D505" i="4"/>
  <c r="D510" i="4"/>
  <c r="D516" i="4"/>
  <c r="D578" i="4"/>
  <c r="D591" i="4"/>
  <c r="D597" i="4"/>
  <c r="D602" i="4"/>
  <c r="D622" i="4"/>
  <c r="D628" i="4"/>
  <c r="D636" i="4"/>
  <c r="D361" i="4"/>
  <c r="D385" i="4"/>
  <c r="D407" i="4"/>
  <c r="D424" i="4"/>
  <c r="D456" i="4"/>
  <c r="D493" i="4"/>
  <c r="D527" i="4"/>
  <c r="D604" i="4"/>
  <c r="V27" i="3"/>
  <c r="W27" i="3" s="1"/>
  <c r="V61" i="3"/>
  <c r="P61" i="3" s="1"/>
  <c r="O61" i="3" s="1"/>
  <c r="E26" i="4" s="1"/>
  <c r="V65" i="3"/>
  <c r="P65" i="3" s="1"/>
  <c r="O65" i="3" s="1"/>
  <c r="E30" i="4" s="1"/>
  <c r="V66" i="3"/>
  <c r="V37" i="3"/>
  <c r="W37" i="3" s="1"/>
  <c r="V95" i="3"/>
  <c r="W95" i="3" s="1"/>
  <c r="V97" i="3"/>
  <c r="W97" i="3" s="1"/>
  <c r="V70" i="3"/>
  <c r="W70" i="3" s="1"/>
  <c r="V72" i="3"/>
  <c r="W72" i="3" s="1"/>
  <c r="V121" i="3"/>
  <c r="W121" i="3" s="1"/>
  <c r="V148" i="3"/>
  <c r="P148" i="3" s="1"/>
  <c r="O148" i="3" s="1"/>
  <c r="M148" i="3" s="1"/>
  <c r="D90" i="4" s="1"/>
  <c r="V153" i="3"/>
  <c r="W153" i="3" s="1"/>
  <c r="V176" i="3"/>
  <c r="P176" i="3" s="1"/>
  <c r="O176" i="3" s="1"/>
  <c r="M176" i="3" s="1"/>
  <c r="D109" i="4" s="1"/>
  <c r="V180" i="3"/>
  <c r="P180" i="3" s="1"/>
  <c r="O180" i="3" s="1"/>
  <c r="E113" i="4" s="1"/>
  <c r="V168" i="3"/>
  <c r="P168" i="3" s="1"/>
  <c r="O168" i="3" s="1"/>
  <c r="E104" i="4" s="1"/>
  <c r="V217" i="3"/>
  <c r="W217" i="3" s="1"/>
  <c r="V264" i="3"/>
  <c r="W264" i="3" s="1"/>
  <c r="V9" i="25"/>
  <c r="W9" i="25" s="1"/>
  <c r="V14" i="25"/>
  <c r="P14" i="25" s="1"/>
  <c r="O14" i="25" s="1"/>
  <c r="V8" i="24"/>
  <c r="W8" i="24" s="1"/>
  <c r="V13" i="24"/>
  <c r="W13" i="24" s="1"/>
  <c r="D308" i="4"/>
  <c r="D342" i="4"/>
  <c r="D350" i="4"/>
  <c r="D365" i="4"/>
  <c r="D373" i="4"/>
  <c r="D381" i="4"/>
  <c r="D389" i="4"/>
  <c r="D397" i="4"/>
  <c r="D403" i="4"/>
  <c r="D412" i="4"/>
  <c r="D420" i="4"/>
  <c r="D434" i="4"/>
  <c r="D440" i="4"/>
  <c r="D446" i="4"/>
  <c r="D466" i="4"/>
  <c r="D477" i="4"/>
  <c r="D497" i="4"/>
  <c r="D503" i="4"/>
  <c r="D508" i="4"/>
  <c r="D583" i="4"/>
  <c r="D589" i="4"/>
  <c r="D595" i="4"/>
  <c r="D614" i="4"/>
  <c r="D620" i="4"/>
  <c r="D626" i="4"/>
  <c r="D898" i="4"/>
  <c r="D1838" i="4"/>
  <c r="D697" i="4"/>
  <c r="D689" i="4"/>
  <c r="D480" i="4"/>
  <c r="D459" i="4"/>
  <c r="D667" i="4"/>
  <c r="D619" i="4"/>
  <c r="D603" i="4"/>
  <c r="D588" i="4"/>
  <c r="D581" i="4"/>
  <c r="D580" i="4"/>
  <c r="D579" i="4"/>
  <c r="D577" i="4"/>
  <c r="D523" i="4"/>
  <c r="D542" i="4"/>
  <c r="D544" i="4"/>
  <c r="D574" i="4"/>
  <c r="D713" i="4"/>
  <c r="D729" i="4"/>
  <c r="D737" i="4"/>
  <c r="D745" i="4"/>
  <c r="D753" i="4"/>
  <c r="D761" i="4"/>
  <c r="D769" i="4"/>
  <c r="D777" i="4"/>
  <c r="D785" i="4"/>
  <c r="D793" i="4"/>
  <c r="D801" i="4"/>
  <c r="D809" i="4"/>
  <c r="D817" i="4"/>
  <c r="D825" i="4"/>
  <c r="D833" i="4"/>
  <c r="D2021" i="4"/>
  <c r="D2024" i="4"/>
  <c r="D637" i="4"/>
  <c r="D639" i="4"/>
  <c r="D641" i="4"/>
  <c r="D643" i="4"/>
  <c r="D645" i="4"/>
  <c r="D647" i="4"/>
  <c r="D649" i="4"/>
  <c r="D651" i="4"/>
  <c r="D653" i="4"/>
  <c r="D655" i="4"/>
  <c r="D658" i="4"/>
  <c r="D660" i="4"/>
  <c r="D662" i="4"/>
  <c r="D666" i="4"/>
  <c r="D668" i="4"/>
  <c r="D670" i="4"/>
  <c r="D674" i="4"/>
  <c r="D676" i="4"/>
  <c r="D678" i="4"/>
  <c r="D680" i="4"/>
  <c r="D682" i="4"/>
  <c r="D684" i="4"/>
  <c r="D686" i="4"/>
  <c r="D690" i="4"/>
  <c r="D692" i="4"/>
  <c r="D694" i="4"/>
  <c r="D696" i="4"/>
  <c r="D698" i="4"/>
  <c r="D700" i="4"/>
  <c r="D702" i="4"/>
  <c r="D706" i="4"/>
  <c r="D847" i="4"/>
  <c r="D522" i="4"/>
  <c r="D524" i="4"/>
  <c r="D526" i="4"/>
  <c r="D529" i="4"/>
  <c r="D531" i="4"/>
  <c r="D533" i="4"/>
  <c r="D535" i="4"/>
  <c r="D537" i="4"/>
  <c r="D539" i="4"/>
  <c r="D541" i="4"/>
  <c r="D543" i="4"/>
  <c r="D545" i="4"/>
  <c r="D547" i="4"/>
  <c r="D551" i="4"/>
  <c r="D553" i="4"/>
  <c r="D555" i="4"/>
  <c r="D557" i="4"/>
  <c r="D559" i="4"/>
  <c r="D561" i="4"/>
  <c r="D563" i="4"/>
  <c r="D565" i="4"/>
  <c r="D567" i="4"/>
  <c r="D569" i="4"/>
  <c r="D571" i="4"/>
  <c r="D573" i="4"/>
  <c r="D575" i="4"/>
  <c r="D709" i="4"/>
  <c r="D733" i="4"/>
  <c r="D741" i="4"/>
  <c r="D749" i="4"/>
  <c r="D757" i="4"/>
  <c r="D765" i="4"/>
  <c r="D773" i="4"/>
  <c r="D781" i="4"/>
  <c r="D789" i="4"/>
  <c r="D797" i="4"/>
  <c r="D805" i="4"/>
  <c r="D813" i="4"/>
  <c r="D821" i="4"/>
  <c r="D829" i="4"/>
  <c r="D890" i="4"/>
  <c r="D1848" i="4"/>
  <c r="D861" i="4"/>
  <c r="D869" i="4"/>
  <c r="D879" i="4"/>
  <c r="D896" i="4"/>
  <c r="D1856" i="4"/>
  <c r="D837" i="4"/>
  <c r="D851" i="4"/>
  <c r="D859" i="4"/>
  <c r="D875" i="4"/>
  <c r="D1860" i="4"/>
  <c r="D1903" i="4"/>
  <c r="D857" i="4"/>
  <c r="D865" i="4"/>
  <c r="D883" i="4"/>
  <c r="D892" i="4"/>
  <c r="D1864" i="4"/>
  <c r="D1907" i="4"/>
  <c r="D2005" i="4"/>
  <c r="D1999" i="4"/>
  <c r="W110" i="3" l="1"/>
  <c r="P110" i="3"/>
  <c r="O110" i="3" s="1"/>
  <c r="P108" i="3"/>
  <c r="O108" i="3" s="1"/>
  <c r="W108" i="3"/>
  <c r="W107" i="3"/>
  <c r="P107" i="3"/>
  <c r="O107" i="3" s="1"/>
  <c r="W109" i="3"/>
  <c r="P109" i="3"/>
  <c r="O109" i="3" s="1"/>
  <c r="E247" i="4"/>
  <c r="O46" i="27"/>
  <c r="E248" i="4" s="1"/>
  <c r="O36" i="27"/>
  <c r="E242" i="4" s="1"/>
  <c r="O35" i="27"/>
  <c r="E241" i="4" s="1"/>
  <c r="O21" i="27"/>
  <c r="E233" i="4" s="1"/>
  <c r="W59" i="24"/>
  <c r="O59" i="24" s="1"/>
  <c r="M61" i="3"/>
  <c r="D26" i="4" s="1"/>
  <c r="O28" i="3"/>
  <c r="E19" i="4" s="1"/>
  <c r="O26" i="3"/>
  <c r="E17" i="4" s="1"/>
  <c r="P50" i="28"/>
  <c r="W23" i="42"/>
  <c r="P23" i="42"/>
  <c r="O23" i="42" s="1"/>
  <c r="D316" i="4"/>
  <c r="D317" i="4"/>
  <c r="D314" i="4"/>
  <c r="D315" i="4"/>
  <c r="M39" i="28"/>
  <c r="D273" i="4" s="1"/>
  <c r="E273" i="4"/>
  <c r="M38" i="28"/>
  <c r="D272" i="4" s="1"/>
  <c r="E272" i="4"/>
  <c r="E271" i="4"/>
  <c r="M37" i="28"/>
  <c r="D271" i="4" s="1"/>
  <c r="M22" i="28"/>
  <c r="D265" i="4" s="1"/>
  <c r="E265" i="4"/>
  <c r="M24" i="28"/>
  <c r="D267" i="4" s="1"/>
  <c r="E267" i="4"/>
  <c r="M23" i="28"/>
  <c r="D266" i="4" s="1"/>
  <c r="E266" i="4"/>
  <c r="O190" i="3"/>
  <c r="E120" i="4" s="1"/>
  <c r="M26" i="47"/>
  <c r="E189" i="4"/>
  <c r="M25" i="47"/>
  <c r="D189" i="4" s="1"/>
  <c r="E188" i="4"/>
  <c r="O9" i="24"/>
  <c r="E191" i="4" s="1"/>
  <c r="O15" i="24"/>
  <c r="M15" i="24" s="1"/>
  <c r="D195" i="4" s="1"/>
  <c r="W198" i="3"/>
  <c r="O198" i="3" s="1"/>
  <c r="P198" i="3"/>
  <c r="W196" i="3"/>
  <c r="O196" i="3" s="1"/>
  <c r="P196" i="3"/>
  <c r="W197" i="3"/>
  <c r="O197" i="3" s="1"/>
  <c r="P197" i="3"/>
  <c r="W195" i="3"/>
  <c r="O195" i="3" s="1"/>
  <c r="P195" i="3"/>
  <c r="E300" i="4"/>
  <c r="P89" i="3"/>
  <c r="O89" i="3" s="1"/>
  <c r="W89" i="3"/>
  <c r="W88" i="3"/>
  <c r="P88" i="3"/>
  <c r="O88" i="3" s="1"/>
  <c r="W90" i="3"/>
  <c r="P90" i="3"/>
  <c r="O90" i="3" s="1"/>
  <c r="W87" i="3"/>
  <c r="P87" i="3"/>
  <c r="O87" i="3" s="1"/>
  <c r="E51" i="4" s="1"/>
  <c r="W8" i="41"/>
  <c r="P8" i="41"/>
  <c r="O8" i="41" s="1"/>
  <c r="W16" i="41"/>
  <c r="P16" i="41"/>
  <c r="O16" i="41" s="1"/>
  <c r="D2178" i="4"/>
  <c r="D2182" i="4"/>
  <c r="D2179" i="4"/>
  <c r="D2175" i="4"/>
  <c r="D2176" i="4"/>
  <c r="D2180" i="4"/>
  <c r="D2174" i="4"/>
  <c r="D2177" i="4"/>
  <c r="D2181" i="4"/>
  <c r="P17" i="47"/>
  <c r="O17" i="47" s="1"/>
  <c r="W17" i="47"/>
  <c r="P16" i="47"/>
  <c r="O16" i="47" s="1"/>
  <c r="W16" i="47"/>
  <c r="W11" i="47"/>
  <c r="P11" i="47"/>
  <c r="O11" i="47" s="1"/>
  <c r="P20" i="47"/>
  <c r="O20" i="47" s="1"/>
  <c r="W20" i="47"/>
  <c r="W7" i="47"/>
  <c r="P7" i="47"/>
  <c r="O7" i="47" s="1"/>
  <c r="P21" i="47"/>
  <c r="O21" i="47" s="1"/>
  <c r="W21" i="47"/>
  <c r="P8" i="47"/>
  <c r="O8" i="47" s="1"/>
  <c r="W8" i="47"/>
  <c r="P19" i="47"/>
  <c r="O19" i="47" s="1"/>
  <c r="W19" i="47"/>
  <c r="W12" i="47"/>
  <c r="P12" i="47"/>
  <c r="O12" i="47" s="1"/>
  <c r="W13" i="47"/>
  <c r="P13" i="47"/>
  <c r="O13" i="47" s="1"/>
  <c r="P18" i="47"/>
  <c r="O18" i="47" s="1"/>
  <c r="W18" i="47"/>
  <c r="P49" i="27"/>
  <c r="M49" i="27" s="1"/>
  <c r="P52" i="27"/>
  <c r="W52" i="27"/>
  <c r="P55" i="27"/>
  <c r="W55" i="27"/>
  <c r="P54" i="27"/>
  <c r="W54" i="27"/>
  <c r="P53" i="27"/>
  <c r="W53" i="27"/>
  <c r="P11" i="27"/>
  <c r="O11" i="27" s="1"/>
  <c r="W11" i="27"/>
  <c r="W12" i="27"/>
  <c r="P12" i="27"/>
  <c r="O12" i="27" s="1"/>
  <c r="D1760" i="4"/>
  <c r="D1747" i="4"/>
  <c r="D1693" i="4"/>
  <c r="D1733" i="4"/>
  <c r="D1722" i="4"/>
  <c r="D1732" i="4"/>
  <c r="D1776" i="4"/>
  <c r="D1666" i="4"/>
  <c r="D1632" i="4"/>
  <c r="D1588" i="4"/>
  <c r="D1637" i="4"/>
  <c r="D1673" i="4"/>
  <c r="D1630" i="4"/>
  <c r="D1779" i="4"/>
  <c r="D1772" i="4"/>
  <c r="D1796" i="4"/>
  <c r="D1703" i="4"/>
  <c r="D1752" i="4"/>
  <c r="D1602" i="4"/>
  <c r="D1714" i="4"/>
  <c r="D1665" i="4"/>
  <c r="D1672" i="4"/>
  <c r="D1619" i="4"/>
  <c r="D1657" i="4"/>
  <c r="D1615" i="4"/>
  <c r="D1726" i="4"/>
  <c r="D1783" i="4"/>
  <c r="D1701" i="4"/>
  <c r="D1713" i="4"/>
  <c r="D1613" i="4"/>
  <c r="D1718" i="4"/>
  <c r="D1727" i="4"/>
  <c r="D1674" i="4"/>
  <c r="D1626" i="4"/>
  <c r="D1635" i="4"/>
  <c r="D1668" i="4"/>
  <c r="D1627" i="4"/>
  <c r="D1755" i="4"/>
  <c r="D1724" i="4"/>
  <c r="D1737" i="4"/>
  <c r="D1634" i="4"/>
  <c r="D1633" i="4"/>
  <c r="D1679" i="4"/>
  <c r="D1787" i="4"/>
  <c r="D1702" i="4"/>
  <c r="D1767" i="4"/>
  <c r="D1738" i="4"/>
  <c r="D1748" i="4"/>
  <c r="D1791" i="4"/>
  <c r="D1629" i="4"/>
  <c r="D1608" i="4"/>
  <c r="D1744" i="4"/>
  <c r="D1715" i="4"/>
  <c r="D1601" i="4"/>
  <c r="D1623" i="4"/>
  <c r="D1677" i="4"/>
  <c r="D1621" i="4"/>
  <c r="D1617" i="4"/>
  <c r="D1771" i="4"/>
  <c r="D1763" i="4"/>
  <c r="D1758" i="4"/>
  <c r="D1786" i="4"/>
  <c r="D1751" i="4"/>
  <c r="D1687" i="4"/>
  <c r="D1759" i="4"/>
  <c r="D1698" i="4"/>
  <c r="D1651" i="4"/>
  <c r="D1607" i="4"/>
  <c r="D1663" i="4"/>
  <c r="D1605" i="4"/>
  <c r="D1649" i="4"/>
  <c r="D1599" i="4"/>
  <c r="D1778" i="4"/>
  <c r="D1793" i="4"/>
  <c r="D1769" i="4"/>
  <c r="D1792" i="4"/>
  <c r="D1757" i="4"/>
  <c r="D1697" i="4"/>
  <c r="D1750" i="4"/>
  <c r="D1709" i="4"/>
  <c r="D1597" i="4"/>
  <c r="D1711" i="4"/>
  <c r="D1620" i="4"/>
  <c r="D1671" i="4"/>
  <c r="D1655" i="4"/>
  <c r="D1612" i="4"/>
  <c r="D1785" i="4"/>
  <c r="D1781" i="4"/>
  <c r="D1761" i="4"/>
  <c r="D1696" i="4"/>
  <c r="D1708" i="4"/>
  <c r="D1611" i="4"/>
  <c r="D1641" i="4"/>
  <c r="D1721" i="4"/>
  <c r="D1624" i="4"/>
  <c r="D1683" i="4"/>
  <c r="D1625" i="4"/>
  <c r="D1667" i="4"/>
  <c r="D1622" i="4"/>
  <c r="D1774" i="4"/>
  <c r="D1754" i="4"/>
  <c r="D1675" i="4"/>
  <c r="D1681" i="4"/>
  <c r="D1592" i="4"/>
  <c r="D1725" i="4"/>
  <c r="D1780" i="4"/>
  <c r="D1694" i="4"/>
  <c r="D1652" i="4"/>
  <c r="D1609" i="4"/>
  <c r="D1664" i="4"/>
  <c r="D1610" i="4"/>
  <c r="D1650" i="4"/>
  <c r="D1764" i="4"/>
  <c r="D1765" i="4"/>
  <c r="D1795" i="4"/>
  <c r="D1712" i="4"/>
  <c r="D1773" i="4"/>
  <c r="D1735" i="4"/>
  <c r="D1662" i="4"/>
  <c r="D1688" i="4"/>
  <c r="D1746" i="4"/>
  <c r="D1661" i="4"/>
  <c r="D1593" i="4"/>
  <c r="D1653" i="4"/>
  <c r="D1594" i="4"/>
  <c r="D1640" i="4"/>
  <c r="D1789" i="4"/>
  <c r="D1742" i="4"/>
  <c r="D1739" i="4"/>
  <c r="D1745" i="4"/>
  <c r="D1680" i="4"/>
  <c r="D1741" i="4"/>
  <c r="D1699" i="4"/>
  <c r="D1695" i="4"/>
  <c r="D1646" i="4"/>
  <c r="D1603" i="4"/>
  <c r="D1648" i="4"/>
  <c r="D1596" i="4"/>
  <c r="D1775" i="4"/>
  <c r="D1784" i="4"/>
  <c r="D1766" i="4"/>
  <c r="D1788" i="4"/>
  <c r="D1756" i="4"/>
  <c r="D1692" i="4"/>
  <c r="D1704" i="4"/>
  <c r="D1595" i="4"/>
  <c r="D1705" i="4"/>
  <c r="D1654" i="4"/>
  <c r="D1614" i="4"/>
  <c r="D1616" i="4"/>
  <c r="D1606" i="4"/>
  <c r="D1690" i="4"/>
  <c r="D1700" i="4"/>
  <c r="D1717" i="4"/>
  <c r="D1734" i="4"/>
  <c r="D1707" i="4"/>
  <c r="D1682" i="4"/>
  <c r="D1691" i="4"/>
  <c r="D1706" i="4"/>
  <c r="D1716" i="4"/>
  <c r="D1643" i="4"/>
  <c r="D1598" i="4"/>
  <c r="D1656" i="4"/>
  <c r="D1600" i="4"/>
  <c r="D1642" i="4"/>
  <c r="D1684" i="4"/>
  <c r="D1728" i="4"/>
  <c r="D1790" i="4"/>
  <c r="D1797" i="4"/>
  <c r="D1723" i="4"/>
  <c r="D1719" i="4"/>
  <c r="D1618" i="4"/>
  <c r="D1720" i="4"/>
  <c r="D1670" i="4"/>
  <c r="D1730" i="4"/>
  <c r="D1676" i="4"/>
  <c r="D1631" i="4"/>
  <c r="D1686" i="4"/>
  <c r="D1636" i="4"/>
  <c r="D1669" i="4"/>
  <c r="D1628" i="4"/>
  <c r="D1749" i="4"/>
  <c r="D1762" i="4"/>
  <c r="D1794" i="4"/>
  <c r="D1710" i="4"/>
  <c r="D1770" i="4"/>
  <c r="D1729" i="4"/>
  <c r="D1660" i="4"/>
  <c r="D1731" i="4"/>
  <c r="D1685" i="4"/>
  <c r="D1743" i="4"/>
  <c r="D1659" i="4"/>
  <c r="D1638" i="4"/>
  <c r="D1591" i="4"/>
  <c r="D1645" i="4"/>
  <c r="D1589" i="4"/>
  <c r="D1639" i="4"/>
  <c r="D1782" i="4"/>
  <c r="D1768" i="4"/>
  <c r="D1798" i="4"/>
  <c r="D1777" i="4"/>
  <c r="D1740" i="4"/>
  <c r="D1678" i="4"/>
  <c r="D1736" i="4"/>
  <c r="D1753" i="4"/>
  <c r="D1689" i="4"/>
  <c r="D1644" i="4"/>
  <c r="D1604" i="4"/>
  <c r="D1658" i="4"/>
  <c r="D1647" i="4"/>
  <c r="D1590" i="4"/>
  <c r="W32" i="24"/>
  <c r="P32" i="24"/>
  <c r="O32" i="24" s="1"/>
  <c r="W35" i="24"/>
  <c r="P35" i="24"/>
  <c r="O35" i="24" s="1"/>
  <c r="W36" i="24"/>
  <c r="P36" i="24"/>
  <c r="O36" i="24" s="1"/>
  <c r="W31" i="24"/>
  <c r="P31" i="24"/>
  <c r="O31" i="24" s="1"/>
  <c r="W30" i="24"/>
  <c r="P30" i="24"/>
  <c r="O30" i="24" s="1"/>
  <c r="W37" i="24"/>
  <c r="P37" i="24"/>
  <c r="O37" i="24" s="1"/>
  <c r="M78" i="24"/>
  <c r="D226" i="4" s="1"/>
  <c r="W78" i="24"/>
  <c r="W75" i="24"/>
  <c r="P75" i="24"/>
  <c r="O75" i="24" s="1"/>
  <c r="E223" i="4" s="1"/>
  <c r="W74" i="24"/>
  <c r="P74" i="24"/>
  <c r="O74" i="24" s="1"/>
  <c r="E222" i="4" s="1"/>
  <c r="W76" i="24"/>
  <c r="P76" i="24"/>
  <c r="O76" i="24" s="1"/>
  <c r="E224" i="4" s="1"/>
  <c r="W77" i="24"/>
  <c r="P77" i="24"/>
  <c r="O77" i="24" s="1"/>
  <c r="E225" i="4" s="1"/>
  <c r="W79" i="24"/>
  <c r="P79" i="24"/>
  <c r="O79" i="24" s="1"/>
  <c r="E227" i="4" s="1"/>
  <c r="W73" i="24"/>
  <c r="P73" i="24"/>
  <c r="O73" i="24" s="1"/>
  <c r="E221" i="4" s="1"/>
  <c r="W53" i="24"/>
  <c r="P53" i="24"/>
  <c r="O53" i="24" s="1"/>
  <c r="D1983" i="4"/>
  <c r="D1981" i="4"/>
  <c r="D1979" i="4"/>
  <c r="D1982" i="4"/>
  <c r="D1980" i="4"/>
  <c r="D629" i="4"/>
  <c r="D630" i="4"/>
  <c r="D1558" i="4"/>
  <c r="D1556" i="4"/>
  <c r="D1557" i="4"/>
  <c r="D325" i="4"/>
  <c r="P8" i="27"/>
  <c r="O8" i="27" s="1"/>
  <c r="E228" i="4" s="1"/>
  <c r="W207" i="3"/>
  <c r="P207" i="3"/>
  <c r="O207" i="3" s="1"/>
  <c r="E147" i="4" s="1"/>
  <c r="W222" i="3"/>
  <c r="P222" i="3"/>
  <c r="O222" i="3" s="1"/>
  <c r="E153" i="4" s="1"/>
  <c r="W208" i="3"/>
  <c r="P208" i="3"/>
  <c r="O208" i="3" s="1"/>
  <c r="E148" i="4" s="1"/>
  <c r="W225" i="3"/>
  <c r="P225" i="3"/>
  <c r="O225" i="3" s="1"/>
  <c r="W211" i="3"/>
  <c r="P211" i="3"/>
  <c r="O211" i="3" s="1"/>
  <c r="E151" i="4" s="1"/>
  <c r="W206" i="3"/>
  <c r="P206" i="3"/>
  <c r="O206" i="3" s="1"/>
  <c r="E146" i="4" s="1"/>
  <c r="W224" i="3"/>
  <c r="P224" i="3"/>
  <c r="O224" i="3" s="1"/>
  <c r="W210" i="3"/>
  <c r="P210" i="3"/>
  <c r="O210" i="3" s="1"/>
  <c r="E150" i="4" s="1"/>
  <c r="W209" i="3"/>
  <c r="P209" i="3"/>
  <c r="O209" i="3" s="1"/>
  <c r="E149" i="4" s="1"/>
  <c r="W226" i="3"/>
  <c r="P226" i="3"/>
  <c r="O226" i="3" s="1"/>
  <c r="W221" i="3"/>
  <c r="P221" i="3"/>
  <c r="O221" i="3" s="1"/>
  <c r="E152" i="4" s="1"/>
  <c r="W223" i="3"/>
  <c r="P223" i="3"/>
  <c r="O223" i="3" s="1"/>
  <c r="P9" i="42"/>
  <c r="P17" i="42"/>
  <c r="P18" i="42"/>
  <c r="P19" i="42"/>
  <c r="P7" i="42"/>
  <c r="P8" i="42"/>
  <c r="D334" i="4"/>
  <c r="D332" i="4"/>
  <c r="D331" i="4"/>
  <c r="D330" i="4"/>
  <c r="D329" i="4"/>
  <c r="D328" i="4"/>
  <c r="D327" i="4"/>
  <c r="D333" i="4"/>
  <c r="P32" i="28"/>
  <c r="O32" i="28" s="1"/>
  <c r="E274" i="4" s="1"/>
  <c r="W32" i="28"/>
  <c r="W34" i="28"/>
  <c r="P34" i="28"/>
  <c r="O34" i="28" s="1"/>
  <c r="W33" i="28"/>
  <c r="P33" i="28"/>
  <c r="O33" i="28" s="1"/>
  <c r="D2159" i="4"/>
  <c r="D2157" i="4"/>
  <c r="D2161" i="4"/>
  <c r="D2160" i="4"/>
  <c r="D2156" i="4"/>
  <c r="W202" i="3"/>
  <c r="P202" i="3"/>
  <c r="O202" i="3" s="1"/>
  <c r="E126" i="4" s="1"/>
  <c r="D2123" i="4"/>
  <c r="P30" i="27"/>
  <c r="W30" i="27"/>
  <c r="W31" i="27"/>
  <c r="P31" i="27"/>
  <c r="D1891" i="4"/>
  <c r="P47" i="24"/>
  <c r="O47" i="24" s="1"/>
  <c r="E210" i="4" s="1"/>
  <c r="P47" i="3"/>
  <c r="O47" i="3" s="1"/>
  <c r="W47" i="3"/>
  <c r="P46" i="3"/>
  <c r="O46" i="3" s="1"/>
  <c r="E40" i="4" s="1"/>
  <c r="W46" i="3"/>
  <c r="W49" i="3"/>
  <c r="P49" i="3"/>
  <c r="O49" i="3" s="1"/>
  <c r="P48" i="3"/>
  <c r="O48" i="3" s="1"/>
  <c r="W48" i="3"/>
  <c r="W44" i="24"/>
  <c r="P44" i="24"/>
  <c r="O44" i="24" s="1"/>
  <c r="W11" i="41"/>
  <c r="P11" i="41"/>
  <c r="O11" i="41" s="1"/>
  <c r="E293" i="4" s="1"/>
  <c r="D1812" i="4"/>
  <c r="D1810" i="4"/>
  <c r="D1809" i="4"/>
  <c r="D1808" i="4"/>
  <c r="D1811" i="4"/>
  <c r="D1813" i="4"/>
  <c r="D1827" i="4"/>
  <c r="D1831" i="4"/>
  <c r="D1829" i="4"/>
  <c r="D1828" i="4"/>
  <c r="D1830" i="4"/>
  <c r="D1820" i="4"/>
  <c r="D1821" i="4"/>
  <c r="D1818" i="4"/>
  <c r="D1819" i="4"/>
  <c r="D1816" i="4"/>
  <c r="D1814" i="4"/>
  <c r="D1815" i="4"/>
  <c r="D1817" i="4"/>
  <c r="W257" i="3"/>
  <c r="P257" i="3"/>
  <c r="O257" i="3" s="1"/>
  <c r="P258" i="3"/>
  <c r="O258" i="3" s="1"/>
  <c r="W258" i="3"/>
  <c r="P254" i="3"/>
  <c r="O254" i="3" s="1"/>
  <c r="W254" i="3"/>
  <c r="P255" i="3"/>
  <c r="O255" i="3" s="1"/>
  <c r="W255" i="3"/>
  <c r="W256" i="3"/>
  <c r="P256" i="3"/>
  <c r="O256" i="3" s="1"/>
  <c r="W259" i="3"/>
  <c r="P259" i="3"/>
  <c r="O259" i="3" s="1"/>
  <c r="M102" i="3"/>
  <c r="D70" i="4" s="1"/>
  <c r="M103" i="3"/>
  <c r="D71" i="4" s="1"/>
  <c r="M104" i="3"/>
  <c r="D72" i="4" s="1"/>
  <c r="M101" i="3"/>
  <c r="D69" i="4" s="1"/>
  <c r="D1841" i="4"/>
  <c r="D1834" i="4"/>
  <c r="D1832" i="4"/>
  <c r="D1835" i="4"/>
  <c r="D1833" i="4"/>
  <c r="W43" i="3"/>
  <c r="P43" i="3"/>
  <c r="O43" i="3" s="1"/>
  <c r="E25" i="4" s="1"/>
  <c r="W42" i="3"/>
  <c r="P42" i="3"/>
  <c r="O42" i="3" s="1"/>
  <c r="E24" i="4" s="1"/>
  <c r="P41" i="3"/>
  <c r="O41" i="3" s="1"/>
  <c r="E23" i="4" s="1"/>
  <c r="W41" i="3"/>
  <c r="W40" i="3"/>
  <c r="P40" i="3"/>
  <c r="O40" i="3" s="1"/>
  <c r="E22" i="4" s="1"/>
  <c r="D2077" i="4"/>
  <c r="D2070" i="4"/>
  <c r="D2107" i="4"/>
  <c r="D2096" i="4"/>
  <c r="D2084" i="4"/>
  <c r="D2113" i="4"/>
  <c r="D2079" i="4"/>
  <c r="D2074" i="4"/>
  <c r="D2114" i="4"/>
  <c r="D2069" i="4"/>
  <c r="D2099" i="4"/>
  <c r="D2092" i="4"/>
  <c r="D2089" i="4"/>
  <c r="D2056" i="4"/>
  <c r="D2055" i="4"/>
  <c r="D2102" i="4"/>
  <c r="D2093" i="4"/>
  <c r="D2067" i="4"/>
  <c r="D2060" i="4"/>
  <c r="D2104" i="4"/>
  <c r="D2061" i="4"/>
  <c r="D2095" i="4"/>
  <c r="D2090" i="4"/>
  <c r="D2122" i="4"/>
  <c r="D2085" i="4"/>
  <c r="D2082" i="4"/>
  <c r="D2115" i="4"/>
  <c r="D2100" i="4"/>
  <c r="D2072" i="4"/>
  <c r="D2105" i="4"/>
  <c r="D2071" i="4"/>
  <c r="D2054" i="4"/>
  <c r="D2110" i="4"/>
  <c r="D2078" i="4"/>
  <c r="D2109" i="4"/>
  <c r="D2075" i="4"/>
  <c r="D2065" i="4"/>
  <c r="D2112" i="4"/>
  <c r="D2081" i="4"/>
  <c r="D2076" i="4"/>
  <c r="D2111" i="4"/>
  <c r="D2098" i="4"/>
  <c r="D2062" i="4"/>
  <c r="D2101" i="4"/>
  <c r="D2066" i="4"/>
  <c r="D2068" i="4"/>
  <c r="D2108" i="4"/>
  <c r="D2064" i="4"/>
  <c r="D2119" i="4"/>
  <c r="D2087" i="4"/>
  <c r="D2086" i="4"/>
  <c r="D2118" i="4"/>
  <c r="D2053" i="4"/>
  <c r="D2121" i="4"/>
  <c r="D2091" i="4"/>
  <c r="D2088" i="4"/>
  <c r="D2120" i="4"/>
  <c r="D2097" i="4"/>
  <c r="D2058" i="4"/>
  <c r="D2063" i="4"/>
  <c r="D2106" i="4"/>
  <c r="D2059" i="4"/>
  <c r="D2117" i="4"/>
  <c r="D2083" i="4"/>
  <c r="D2080" i="4"/>
  <c r="D2116" i="4"/>
  <c r="D2073" i="4"/>
  <c r="D2057" i="4"/>
  <c r="D2103" i="4"/>
  <c r="D2094" i="4"/>
  <c r="D839" i="4"/>
  <c r="D841" i="4"/>
  <c r="W163" i="3"/>
  <c r="D318" i="4"/>
  <c r="D1521" i="4"/>
  <c r="D1559" i="4"/>
  <c r="D1492" i="4"/>
  <c r="D1586" i="4"/>
  <c r="D1519" i="4"/>
  <c r="D1454" i="4"/>
  <c r="D1533" i="4"/>
  <c r="D1465" i="4"/>
  <c r="D1563" i="4"/>
  <c r="D1497" i="4"/>
  <c r="D1439" i="4"/>
  <c r="D1531" i="4"/>
  <c r="D1478" i="4"/>
  <c r="D1583" i="4"/>
  <c r="D1516" i="4"/>
  <c r="D1458" i="4"/>
  <c r="D1550" i="4"/>
  <c r="D1486" i="4"/>
  <c r="D1581" i="4"/>
  <c r="D1514" i="4"/>
  <c r="D1456" i="4"/>
  <c r="D1549" i="4"/>
  <c r="D1481" i="4"/>
  <c r="D1580" i="4"/>
  <c r="D1513" i="4"/>
  <c r="D1447" i="4"/>
  <c r="D1526" i="4"/>
  <c r="D1461" i="4"/>
  <c r="D1553" i="4"/>
  <c r="D1489" i="4"/>
  <c r="D1524" i="4"/>
  <c r="D1471" i="4"/>
  <c r="D1576" i="4"/>
  <c r="D1509" i="4"/>
  <c r="D1444" i="4"/>
  <c r="D1544" i="4"/>
  <c r="D1574" i="4"/>
  <c r="D1507" i="4"/>
  <c r="D1449" i="4"/>
  <c r="D1542" i="4"/>
  <c r="D1475" i="4"/>
  <c r="D1572" i="4"/>
  <c r="D1505" i="4"/>
  <c r="D1441" i="4"/>
  <c r="D1518" i="4"/>
  <c r="D1453" i="4"/>
  <c r="D1546" i="4"/>
  <c r="D1584" i="4"/>
  <c r="D1517" i="4"/>
  <c r="D1464" i="4"/>
  <c r="D1561" i="4"/>
  <c r="D1495" i="4"/>
  <c r="D1437" i="4"/>
  <c r="D1536" i="4"/>
  <c r="D1483" i="4"/>
  <c r="D1567" i="4"/>
  <c r="D1500" i="4"/>
  <c r="D1443" i="4"/>
  <c r="D1534" i="4"/>
  <c r="D1467" i="4"/>
  <c r="D1565" i="4"/>
  <c r="D1498" i="4"/>
  <c r="D1585" i="4"/>
  <c r="D1512" i="4"/>
  <c r="D1440" i="4"/>
  <c r="D1539" i="4"/>
  <c r="D1479" i="4"/>
  <c r="D1577" i="4"/>
  <c r="D1510" i="4"/>
  <c r="D1459" i="4"/>
  <c r="D1551" i="4"/>
  <c r="D1487" i="4"/>
  <c r="D1579" i="4"/>
  <c r="D1522" i="4"/>
  <c r="D1469" i="4"/>
  <c r="D1560" i="4"/>
  <c r="D1493" i="4"/>
  <c r="D1528" i="4"/>
  <c r="D1455" i="4"/>
  <c r="D1555" i="4"/>
  <c r="D1491" i="4"/>
  <c r="D1571" i="4"/>
  <c r="D1504" i="4"/>
  <c r="D1564" i="4"/>
  <c r="D1532" i="4"/>
  <c r="D1472" i="4"/>
  <c r="D1569" i="4"/>
  <c r="D1502" i="4"/>
  <c r="D1451" i="4"/>
  <c r="D1545" i="4"/>
  <c r="D1484" i="4"/>
  <c r="D1515" i="4"/>
  <c r="D1457" i="4"/>
  <c r="D1543" i="4"/>
  <c r="D1482" i="4"/>
  <c r="D1587" i="4"/>
  <c r="D1520" i="4"/>
  <c r="D1448" i="4"/>
  <c r="D1548" i="4"/>
  <c r="D1474" i="4"/>
  <c r="D1554" i="4"/>
  <c r="D1490" i="4"/>
  <c r="D1525" i="4"/>
  <c r="D1460" i="4"/>
  <c r="D1562" i="4"/>
  <c r="D1496" i="4"/>
  <c r="D1445" i="4"/>
  <c r="D1537" i="4"/>
  <c r="D1477" i="4"/>
  <c r="D1582" i="4"/>
  <c r="D1508" i="4"/>
  <c r="D1450" i="4"/>
  <c r="D1535" i="4"/>
  <c r="D1476" i="4"/>
  <c r="D1573" i="4"/>
  <c r="D1506" i="4"/>
  <c r="D1442" i="4"/>
  <c r="D1541" i="4"/>
  <c r="D1466" i="4"/>
  <c r="D1547" i="4"/>
  <c r="D1480" i="4"/>
  <c r="D1578" i="4"/>
  <c r="D1511" i="4"/>
  <c r="D1452" i="4"/>
  <c r="D1552" i="4"/>
  <c r="D1488" i="4"/>
  <c r="D1438" i="4"/>
  <c r="D1530" i="4"/>
  <c r="D1470" i="4"/>
  <c r="D1575" i="4"/>
  <c r="D1501" i="4"/>
  <c r="D1529" i="4"/>
  <c r="D1468" i="4"/>
  <c r="D1566" i="4"/>
  <c r="D1499" i="4"/>
  <c r="D1527" i="4"/>
  <c r="D1462" i="4"/>
  <c r="D1540" i="4"/>
  <c r="D1473" i="4"/>
  <c r="D1570" i="4"/>
  <c r="D1503" i="4"/>
  <c r="D1446" i="4"/>
  <c r="D1538" i="4"/>
  <c r="D1485" i="4"/>
  <c r="D1523" i="4"/>
  <c r="D1463" i="4"/>
  <c r="D1568" i="4"/>
  <c r="D1494" i="4"/>
  <c r="D1436" i="4"/>
  <c r="D656" i="4"/>
  <c r="M216" i="3"/>
  <c r="D128" i="4" s="1"/>
  <c r="P65" i="24"/>
  <c r="O65" i="24" s="1"/>
  <c r="E217" i="4" s="1"/>
  <c r="W182" i="3"/>
  <c r="P262" i="3"/>
  <c r="O262" i="3" s="1"/>
  <c r="E137" i="4" s="1"/>
  <c r="D322" i="4"/>
  <c r="E89" i="4"/>
  <c r="D319" i="4"/>
  <c r="W250" i="3"/>
  <c r="W216" i="3"/>
  <c r="W183" i="3"/>
  <c r="W128" i="3"/>
  <c r="D370" i="4"/>
  <c r="M182" i="3"/>
  <c r="D115" i="4" s="1"/>
  <c r="W140" i="3"/>
  <c r="D731" i="4"/>
  <c r="E92" i="4"/>
  <c r="P37" i="27"/>
  <c r="D409" i="4"/>
  <c r="D401" i="4"/>
  <c r="W179" i="3"/>
  <c r="M163" i="3"/>
  <c r="D102" i="4" s="1"/>
  <c r="E112" i="4"/>
  <c r="E107" i="4"/>
  <c r="P12" i="24"/>
  <c r="D646" i="4"/>
  <c r="D388" i="4"/>
  <c r="D1105" i="4"/>
  <c r="D1429" i="4"/>
  <c r="D1418" i="4"/>
  <c r="D1432" i="4"/>
  <c r="D1412" i="4"/>
  <c r="D1348" i="4"/>
  <c r="D1284" i="4"/>
  <c r="D1216" i="4"/>
  <c r="D993" i="4"/>
  <c r="D1296" i="4"/>
  <c r="D1241" i="4"/>
  <c r="D1166" i="4"/>
  <c r="D1417" i="4"/>
  <c r="D1353" i="4"/>
  <c r="D1289" i="4"/>
  <c r="D1214" i="4"/>
  <c r="D1397" i="4"/>
  <c r="D1333" i="4"/>
  <c r="D1269" i="4"/>
  <c r="D1213" i="4"/>
  <c r="D1082" i="4"/>
  <c r="D1377" i="4"/>
  <c r="D1313" i="4"/>
  <c r="D1250" i="4"/>
  <c r="D1162" i="4"/>
  <c r="D1338" i="4"/>
  <c r="D1274" i="4"/>
  <c r="D1220" i="4"/>
  <c r="D1130" i="4"/>
  <c r="D1401" i="4"/>
  <c r="D1337" i="4"/>
  <c r="D1273" i="4"/>
  <c r="D1143" i="4"/>
  <c r="D1362" i="4"/>
  <c r="D1298" i="4"/>
  <c r="D1243" i="4"/>
  <c r="D1168" i="4"/>
  <c r="D958" i="4"/>
  <c r="D1103" i="4"/>
  <c r="D1047" i="4"/>
  <c r="D992" i="4"/>
  <c r="D929" i="4"/>
  <c r="D1176" i="4"/>
  <c r="D1121" i="4"/>
  <c r="D1060" i="4"/>
  <c r="D991" i="4"/>
  <c r="D1197" i="4"/>
  <c r="D1128" i="4"/>
  <c r="D1059" i="4"/>
  <c r="D935" i="4"/>
  <c r="D1119" i="4"/>
  <c r="D1066" i="4"/>
  <c r="D1010" i="4"/>
  <c r="D942" i="4"/>
  <c r="D1188" i="4"/>
  <c r="D1133" i="4"/>
  <c r="D1065" i="4"/>
  <c r="D996" i="4"/>
  <c r="D933" i="4"/>
  <c r="D1125" i="4"/>
  <c r="D1049" i="4"/>
  <c r="D995" i="4"/>
  <c r="D932" i="4"/>
  <c r="D1076" i="4"/>
  <c r="D1014" i="4"/>
  <c r="D946" i="4"/>
  <c r="D1419" i="4"/>
  <c r="D1405" i="4"/>
  <c r="D1425" i="4"/>
  <c r="D1406" i="4"/>
  <c r="D1342" i="4"/>
  <c r="D1278" i="4"/>
  <c r="D1208" i="4"/>
  <c r="D1354" i="4"/>
  <c r="D1290" i="4"/>
  <c r="D1236" i="4"/>
  <c r="D1151" i="4"/>
  <c r="D1404" i="4"/>
  <c r="D1340" i="4"/>
  <c r="D1276" i="4"/>
  <c r="D1186" i="4"/>
  <c r="D1384" i="4"/>
  <c r="D1320" i="4"/>
  <c r="D1257" i="4"/>
  <c r="D1206" i="4"/>
  <c r="D1027" i="4"/>
  <c r="D1364" i="4"/>
  <c r="D1300" i="4"/>
  <c r="D1234" i="4"/>
  <c r="D1111" i="4"/>
  <c r="D1331" i="4"/>
  <c r="D1267" i="4"/>
  <c r="D1211" i="4"/>
  <c r="D1110" i="4"/>
  <c r="D1388" i="4"/>
  <c r="D1324" i="4"/>
  <c r="D1260" i="4"/>
  <c r="D1124" i="4"/>
  <c r="D1355" i="4"/>
  <c r="D1291" i="4"/>
  <c r="D1237" i="4"/>
  <c r="D1157" i="4"/>
  <c r="D952" i="4"/>
  <c r="D1096" i="4"/>
  <c r="D1040" i="4"/>
  <c r="D985" i="4"/>
  <c r="D923" i="4"/>
  <c r="D1170" i="4"/>
  <c r="D1114" i="4"/>
  <c r="D1052" i="4"/>
  <c r="D978" i="4"/>
  <c r="D922" i="4"/>
  <c r="D1190" i="4"/>
  <c r="D1120" i="4"/>
  <c r="D1045" i="4"/>
  <c r="D990" i="4"/>
  <c r="D928" i="4"/>
  <c r="D1113" i="4"/>
  <c r="D1058" i="4"/>
  <c r="D997" i="4"/>
  <c r="D934" i="4"/>
  <c r="D1180" i="4"/>
  <c r="D1126" i="4"/>
  <c r="D1057" i="4"/>
  <c r="D982" i="4"/>
  <c r="D919" i="4"/>
  <c r="D1117" i="4"/>
  <c r="D1043" i="4"/>
  <c r="D988" i="4"/>
  <c r="D926" i="4"/>
  <c r="D1070" i="4"/>
  <c r="D1001" i="4"/>
  <c r="D939" i="4"/>
  <c r="D1411" i="4"/>
  <c r="D1408" i="4"/>
  <c r="D1386" i="4"/>
  <c r="D1402" i="4"/>
  <c r="D1399" i="4"/>
  <c r="D1335" i="4"/>
  <c r="D1271" i="4"/>
  <c r="D1200" i="4"/>
  <c r="D1347" i="4"/>
  <c r="D1283" i="4"/>
  <c r="D1224" i="4"/>
  <c r="D1137" i="4"/>
  <c r="D1398" i="4"/>
  <c r="D1334" i="4"/>
  <c r="D1270" i="4"/>
  <c r="D1165" i="4"/>
  <c r="D1378" i="4"/>
  <c r="D1314" i="4"/>
  <c r="D1251" i="4"/>
  <c r="D1196" i="4"/>
  <c r="D1422" i="4"/>
  <c r="D1358" i="4"/>
  <c r="D1294" i="4"/>
  <c r="D1228" i="4"/>
  <c r="D1389" i="4"/>
  <c r="D1325" i="4"/>
  <c r="D1261" i="4"/>
  <c r="D1204" i="4"/>
  <c r="D1069" i="4"/>
  <c r="D1382" i="4"/>
  <c r="D1318" i="4"/>
  <c r="D1255" i="4"/>
  <c r="D1109" i="4"/>
  <c r="D1349" i="4"/>
  <c r="D1285" i="4"/>
  <c r="D1232" i="4"/>
  <c r="D1123" i="4"/>
  <c r="D938" i="4"/>
  <c r="D1088" i="4"/>
  <c r="D1034" i="4"/>
  <c r="D979" i="4"/>
  <c r="D916" i="4"/>
  <c r="D1163" i="4"/>
  <c r="D1108" i="4"/>
  <c r="D1046" i="4"/>
  <c r="D971" i="4"/>
  <c r="D915" i="4"/>
  <c r="D1182" i="4"/>
  <c r="D1039" i="4"/>
  <c r="D984" i="4"/>
  <c r="D921" i="4"/>
  <c r="D1107" i="4"/>
  <c r="D1051" i="4"/>
  <c r="D989" i="4"/>
  <c r="D927" i="4"/>
  <c r="D1174" i="4"/>
  <c r="D1118" i="4"/>
  <c r="D1050" i="4"/>
  <c r="D976" i="4"/>
  <c r="D913" i="4"/>
  <c r="D1099" i="4"/>
  <c r="D1036" i="4"/>
  <c r="D981" i="4"/>
  <c r="D912" i="4"/>
  <c r="D1063" i="4"/>
  <c r="D994" i="4"/>
  <c r="D931" i="4"/>
  <c r="D1360" i="4"/>
  <c r="D1394" i="4"/>
  <c r="D1434" i="4"/>
  <c r="D1373" i="4"/>
  <c r="D1393" i="4"/>
  <c r="D1329" i="4"/>
  <c r="D1265" i="4"/>
  <c r="D1189" i="4"/>
  <c r="D1341" i="4"/>
  <c r="D1277" i="4"/>
  <c r="D1215" i="4"/>
  <c r="D1116" i="4"/>
  <c r="D1391" i="4"/>
  <c r="D1327" i="4"/>
  <c r="D1263" i="4"/>
  <c r="D1150" i="4"/>
  <c r="D1371" i="4"/>
  <c r="D1307" i="4"/>
  <c r="D1245" i="4"/>
  <c r="D1185" i="4"/>
  <c r="D1415" i="4"/>
  <c r="D1351" i="4"/>
  <c r="D1287" i="4"/>
  <c r="D1221" i="4"/>
  <c r="D1376" i="4"/>
  <c r="D1312" i="4"/>
  <c r="D1249" i="4"/>
  <c r="D1194" i="4"/>
  <c r="D1013" i="4"/>
  <c r="D1375" i="4"/>
  <c r="D1311" i="4"/>
  <c r="D1238" i="4"/>
  <c r="D1062" i="4"/>
  <c r="D1336" i="4"/>
  <c r="D1272" i="4"/>
  <c r="D1226" i="4"/>
  <c r="D1054" i="4"/>
  <c r="D930" i="4"/>
  <c r="D1081" i="4"/>
  <c r="D1026" i="4"/>
  <c r="D972" i="4"/>
  <c r="D909" i="4"/>
  <c r="D1156" i="4"/>
  <c r="D1102" i="4"/>
  <c r="D1033" i="4"/>
  <c r="D964" i="4"/>
  <c r="D908" i="4"/>
  <c r="D1175" i="4"/>
  <c r="D1101" i="4"/>
  <c r="D1032" i="4"/>
  <c r="D977" i="4"/>
  <c r="D907" i="4"/>
  <c r="D1100" i="4"/>
  <c r="D1044" i="4"/>
  <c r="D983" i="4"/>
  <c r="D920" i="4"/>
  <c r="D1167" i="4"/>
  <c r="D1112" i="4"/>
  <c r="D1037" i="4"/>
  <c r="D905" i="4"/>
  <c r="D1091" i="4"/>
  <c r="D1029" i="4"/>
  <c r="D975" i="4"/>
  <c r="D904" i="4"/>
  <c r="D1055" i="4"/>
  <c r="D987" i="4"/>
  <c r="D925" i="4"/>
  <c r="D1430" i="4"/>
  <c r="D1435" i="4"/>
  <c r="D1426" i="4"/>
  <c r="D1431" i="4"/>
  <c r="D1380" i="4"/>
  <c r="D1316" i="4"/>
  <c r="D1253" i="4"/>
  <c r="D1178" i="4"/>
  <c r="D1328" i="4"/>
  <c r="D1264" i="4"/>
  <c r="D1207" i="4"/>
  <c r="D1097" i="4"/>
  <c r="D1385" i="4"/>
  <c r="D1321" i="4"/>
  <c r="D1258" i="4"/>
  <c r="D1136" i="4"/>
  <c r="D1365" i="4"/>
  <c r="D1301" i="4"/>
  <c r="D1240" i="4"/>
  <c r="D1173" i="4"/>
  <c r="D1409" i="4"/>
  <c r="D1345" i="4"/>
  <c r="D1281" i="4"/>
  <c r="D1212" i="4"/>
  <c r="D1370" i="4"/>
  <c r="D1306" i="4"/>
  <c r="D1244" i="4"/>
  <c r="D1181" i="4"/>
  <c r="D1433" i="4"/>
  <c r="D1369" i="4"/>
  <c r="D1305" i="4"/>
  <c r="D1219" i="4"/>
  <c r="D1007" i="4"/>
  <c r="D1330" i="4"/>
  <c r="D1266" i="4"/>
  <c r="D1218" i="4"/>
  <c r="D1000" i="4"/>
  <c r="D924" i="4"/>
  <c r="D1075" i="4"/>
  <c r="D1019" i="4"/>
  <c r="D965" i="4"/>
  <c r="D901" i="4"/>
  <c r="D1148" i="4"/>
  <c r="D1095" i="4"/>
  <c r="D1025" i="4"/>
  <c r="D957" i="4"/>
  <c r="D900" i="4"/>
  <c r="D1169" i="4"/>
  <c r="D1094" i="4"/>
  <c r="D1024" i="4"/>
  <c r="D970" i="4"/>
  <c r="D899" i="4"/>
  <c r="D1093" i="4"/>
  <c r="D1038" i="4"/>
  <c r="D969" i="4"/>
  <c r="D914" i="4"/>
  <c r="D1161" i="4"/>
  <c r="D1106" i="4"/>
  <c r="D1030" i="4"/>
  <c r="D961" i="4"/>
  <c r="D1160" i="4"/>
  <c r="D1077" i="4"/>
  <c r="D1021" i="4"/>
  <c r="D968" i="4"/>
  <c r="D1104" i="4"/>
  <c r="D1048" i="4"/>
  <c r="D974" i="4"/>
  <c r="D918" i="4"/>
  <c r="D1421" i="4"/>
  <c r="D1428" i="4"/>
  <c r="D1416" i="4"/>
  <c r="D1424" i="4"/>
  <c r="D1374" i="4"/>
  <c r="D1310" i="4"/>
  <c r="D1242" i="4"/>
  <c r="D1154" i="4"/>
  <c r="D1322" i="4"/>
  <c r="D1199" i="4"/>
  <c r="D1041" i="4"/>
  <c r="D1372" i="4"/>
  <c r="D1308" i="4"/>
  <c r="D1246" i="4"/>
  <c r="D1115" i="4"/>
  <c r="D1352" i="4"/>
  <c r="D1288" i="4"/>
  <c r="D1235" i="4"/>
  <c r="D1164" i="4"/>
  <c r="D1396" i="4"/>
  <c r="D1332" i="4"/>
  <c r="D1268" i="4"/>
  <c r="D1205" i="4"/>
  <c r="D1363" i="4"/>
  <c r="D1299" i="4"/>
  <c r="D1239" i="4"/>
  <c r="D1171" i="4"/>
  <c r="D1420" i="4"/>
  <c r="D1356" i="4"/>
  <c r="D1292" i="4"/>
  <c r="D1193" i="4"/>
  <c r="D1387" i="4"/>
  <c r="D1323" i="4"/>
  <c r="D1259" i="4"/>
  <c r="D1209" i="4"/>
  <c r="D980" i="4"/>
  <c r="D917" i="4"/>
  <c r="D1068" i="4"/>
  <c r="D1012" i="4"/>
  <c r="D951" i="4"/>
  <c r="D1198" i="4"/>
  <c r="D1142" i="4"/>
  <c r="D1087" i="4"/>
  <c r="D1018" i="4"/>
  <c r="D950" i="4"/>
  <c r="D1217" i="4"/>
  <c r="D1155" i="4"/>
  <c r="D1086" i="4"/>
  <c r="D1017" i="4"/>
  <c r="D963" i="4"/>
  <c r="D1140" i="4"/>
  <c r="D1085" i="4"/>
  <c r="D1031" i="4"/>
  <c r="D962" i="4"/>
  <c r="D906" i="4"/>
  <c r="D1153" i="4"/>
  <c r="D1092" i="4"/>
  <c r="D1022" i="4"/>
  <c r="D954" i="4"/>
  <c r="D1152" i="4"/>
  <c r="D1071" i="4"/>
  <c r="D1015" i="4"/>
  <c r="D960" i="4"/>
  <c r="D1098" i="4"/>
  <c r="D1042" i="4"/>
  <c r="D967" i="4"/>
  <c r="D911" i="4"/>
  <c r="D1410" i="4"/>
  <c r="D1392" i="4"/>
  <c r="D1403" i="4"/>
  <c r="D1413" i="4"/>
  <c r="D1367" i="4"/>
  <c r="D1303" i="4"/>
  <c r="D1231" i="4"/>
  <c r="D1138" i="4"/>
  <c r="D1315" i="4"/>
  <c r="D1252" i="4"/>
  <c r="D1187" i="4"/>
  <c r="D986" i="4"/>
  <c r="D1366" i="4"/>
  <c r="D1302" i="4"/>
  <c r="D1230" i="4"/>
  <c r="D1089" i="4"/>
  <c r="D1346" i="4"/>
  <c r="D1282" i="4"/>
  <c r="D1229" i="4"/>
  <c r="D1149" i="4"/>
  <c r="D1390" i="4"/>
  <c r="D1326" i="4"/>
  <c r="D1262" i="4"/>
  <c r="D1184" i="4"/>
  <c r="D1357" i="4"/>
  <c r="D1293" i="4"/>
  <c r="D1233" i="4"/>
  <c r="D1159" i="4"/>
  <c r="D1414" i="4"/>
  <c r="D1350" i="4"/>
  <c r="D1286" i="4"/>
  <c r="D1179" i="4"/>
  <c r="D1381" i="4"/>
  <c r="D1317" i="4"/>
  <c r="D1254" i="4"/>
  <c r="D1201" i="4"/>
  <c r="D973" i="4"/>
  <c r="D910" i="4"/>
  <c r="D1061" i="4"/>
  <c r="D1006" i="4"/>
  <c r="D945" i="4"/>
  <c r="D1191" i="4"/>
  <c r="D1135" i="4"/>
  <c r="D1080" i="4"/>
  <c r="D1005" i="4"/>
  <c r="D944" i="4"/>
  <c r="D1210" i="4"/>
  <c r="D1147" i="4"/>
  <c r="D1073" i="4"/>
  <c r="D1011" i="4"/>
  <c r="D956" i="4"/>
  <c r="D1134" i="4"/>
  <c r="D1079" i="4"/>
  <c r="D1023" i="4"/>
  <c r="D955" i="4"/>
  <c r="D1202" i="4"/>
  <c r="D1146" i="4"/>
  <c r="D1084" i="4"/>
  <c r="D1009" i="4"/>
  <c r="D948" i="4"/>
  <c r="D1145" i="4"/>
  <c r="D1064" i="4"/>
  <c r="D1008" i="4"/>
  <c r="D947" i="4"/>
  <c r="D1090" i="4"/>
  <c r="D1028" i="4"/>
  <c r="D959" i="4"/>
  <c r="D903" i="4"/>
  <c r="D1395" i="4"/>
  <c r="D1427" i="4"/>
  <c r="D1379" i="4"/>
  <c r="D1400" i="4"/>
  <c r="D1361" i="4"/>
  <c r="D1297" i="4"/>
  <c r="D1225" i="4"/>
  <c r="D1122" i="4"/>
  <c r="D1309" i="4"/>
  <c r="D1247" i="4"/>
  <c r="D1177" i="4"/>
  <c r="D1423" i="4"/>
  <c r="D1359" i="4"/>
  <c r="D1295" i="4"/>
  <c r="D1223" i="4"/>
  <c r="D1035" i="4"/>
  <c r="D1339" i="4"/>
  <c r="D1275" i="4"/>
  <c r="D1222" i="4"/>
  <c r="D1131" i="4"/>
  <c r="D1383" i="4"/>
  <c r="D1319" i="4"/>
  <c r="D1256" i="4"/>
  <c r="D1172" i="4"/>
  <c r="D1344" i="4"/>
  <c r="D1280" i="4"/>
  <c r="D1227" i="4"/>
  <c r="D1144" i="4"/>
  <c r="D1407" i="4"/>
  <c r="D1343" i="4"/>
  <c r="D1279" i="4"/>
  <c r="D1158" i="4"/>
  <c r="D1368" i="4"/>
  <c r="D1304" i="4"/>
  <c r="D1248" i="4"/>
  <c r="D1192" i="4"/>
  <c r="D966" i="4"/>
  <c r="D902" i="4"/>
  <c r="D1053" i="4"/>
  <c r="D999" i="4"/>
  <c r="D937" i="4"/>
  <c r="D1183" i="4"/>
  <c r="D1129" i="4"/>
  <c r="D1074" i="4"/>
  <c r="D998" i="4"/>
  <c r="D936" i="4"/>
  <c r="D1203" i="4"/>
  <c r="D1141" i="4"/>
  <c r="D1067" i="4"/>
  <c r="D1004" i="4"/>
  <c r="D943" i="4"/>
  <c r="D1127" i="4"/>
  <c r="D1072" i="4"/>
  <c r="D1016" i="4"/>
  <c r="D949" i="4"/>
  <c r="D1195" i="4"/>
  <c r="D1139" i="4"/>
  <c r="D1078" i="4"/>
  <c r="D1003" i="4"/>
  <c r="D941" i="4"/>
  <c r="D1132" i="4"/>
  <c r="D1056" i="4"/>
  <c r="D1002" i="4"/>
  <c r="D940" i="4"/>
  <c r="D1083" i="4"/>
  <c r="D1020" i="4"/>
  <c r="D953" i="4"/>
  <c r="P155" i="3"/>
  <c r="O155" i="3" s="1"/>
  <c r="E97" i="4" s="1"/>
  <c r="W142" i="3"/>
  <c r="M142" i="3"/>
  <c r="D85" i="4" s="1"/>
  <c r="W69" i="24"/>
  <c r="D669" i="4"/>
  <c r="P129" i="3"/>
  <c r="O129" i="3" s="1"/>
  <c r="E93" i="4" s="1"/>
  <c r="D795" i="4"/>
  <c r="W36" i="3"/>
  <c r="E218" i="4"/>
  <c r="W147" i="3"/>
  <c r="P215" i="3"/>
  <c r="O215" i="3" s="1"/>
  <c r="E127" i="4" s="1"/>
  <c r="M36" i="3"/>
  <c r="D34" i="4" s="1"/>
  <c r="P139" i="3"/>
  <c r="O139" i="3" s="1"/>
  <c r="E82" i="4" s="1"/>
  <c r="D411" i="4"/>
  <c r="D881" i="4"/>
  <c r="D413" i="4"/>
  <c r="D390" i="4"/>
  <c r="D382" i="4"/>
  <c r="M135" i="3"/>
  <c r="D87" i="4" s="1"/>
  <c r="W135" i="3"/>
  <c r="D366" i="4"/>
  <c r="W161" i="3"/>
  <c r="M161" i="3"/>
  <c r="D100" i="4" s="1"/>
  <c r="W240" i="3"/>
  <c r="D421" i="4"/>
  <c r="D353" i="4"/>
  <c r="M146" i="3"/>
  <c r="D88" i="4" s="1"/>
  <c r="D464" i="4"/>
  <c r="W30" i="3"/>
  <c r="D693" i="4"/>
  <c r="M170" i="3"/>
  <c r="D106" i="4" s="1"/>
  <c r="W146" i="3"/>
  <c r="P64" i="24"/>
  <c r="O64" i="24" s="1"/>
  <c r="E216" i="4" s="1"/>
  <c r="D648" i="4"/>
  <c r="W26" i="3"/>
  <c r="P71" i="3"/>
  <c r="O71" i="3" s="1"/>
  <c r="E46" i="4" s="1"/>
  <c r="M26" i="3"/>
  <c r="D17" i="4" s="1"/>
  <c r="P96" i="3"/>
  <c r="O96" i="3" s="1"/>
  <c r="E57" i="4" s="1"/>
  <c r="W170" i="3"/>
  <c r="D408" i="4"/>
  <c r="W130" i="3"/>
  <c r="D634" i="4"/>
  <c r="M130" i="3"/>
  <c r="D94" i="4" s="1"/>
  <c r="P64" i="3"/>
  <c r="O64" i="3" s="1"/>
  <c r="E29" i="4" s="1"/>
  <c r="W75" i="3"/>
  <c r="E20" i="4"/>
  <c r="E111" i="4"/>
  <c r="W263" i="3"/>
  <c r="D396" i="4"/>
  <c r="P35" i="3"/>
  <c r="O35" i="3" s="1"/>
  <c r="E33" i="4" s="1"/>
  <c r="D763" i="4"/>
  <c r="D335" i="4"/>
  <c r="D640" i="4"/>
  <c r="P243" i="3"/>
  <c r="O243" i="3" s="1"/>
  <c r="E161" i="4" s="1"/>
  <c r="W29" i="3"/>
  <c r="P69" i="3"/>
  <c r="O69" i="3" s="1"/>
  <c r="M69" i="3" s="1"/>
  <c r="D44" i="4" s="1"/>
  <c r="P123" i="3"/>
  <c r="O123" i="3" s="1"/>
  <c r="E79" i="4" s="1"/>
  <c r="M14" i="25"/>
  <c r="D174" i="4" s="1"/>
  <c r="E174" i="4"/>
  <c r="P59" i="24"/>
  <c r="W245" i="3"/>
  <c r="D378" i="4"/>
  <c r="D404" i="4"/>
  <c r="P56" i="24"/>
  <c r="O56" i="24" s="1"/>
  <c r="W56" i="24"/>
  <c r="D351" i="4"/>
  <c r="D372" i="4"/>
  <c r="D2014" i="4"/>
  <c r="D1887" i="4"/>
  <c r="D1886" i="4"/>
  <c r="D1889" i="4"/>
  <c r="D1883" i="4"/>
  <c r="D1885" i="4"/>
  <c r="D1890" i="4"/>
  <c r="D1882" i="4"/>
  <c r="D1888" i="4"/>
  <c r="D1881" i="4"/>
  <c r="D1884" i="4"/>
  <c r="W18" i="27"/>
  <c r="P18" i="27"/>
  <c r="D349" i="4"/>
  <c r="W187" i="3"/>
  <c r="P187" i="3"/>
  <c r="O187" i="3" s="1"/>
  <c r="W188" i="3"/>
  <c r="P188" i="3"/>
  <c r="O188" i="3" s="1"/>
  <c r="M26" i="24"/>
  <c r="D200" i="4" s="1"/>
  <c r="E200" i="4"/>
  <c r="W27" i="24"/>
  <c r="P27" i="24"/>
  <c r="O27" i="24" s="1"/>
  <c r="M22" i="24"/>
  <c r="D198" i="4" s="1"/>
  <c r="E198" i="4"/>
  <c r="D386" i="4"/>
  <c r="D417" i="4"/>
  <c r="P14" i="24"/>
  <c r="D394" i="4"/>
  <c r="D362" i="4"/>
  <c r="E109" i="4"/>
  <c r="W232" i="3"/>
  <c r="P232" i="3"/>
  <c r="O232" i="3" s="1"/>
  <c r="E134" i="4" s="1"/>
  <c r="W229" i="3"/>
  <c r="P229" i="3"/>
  <c r="O229" i="3" s="1"/>
  <c r="E131" i="4" s="1"/>
  <c r="W27" i="27"/>
  <c r="P27" i="27"/>
  <c r="P251" i="3"/>
  <c r="O251" i="3" s="1"/>
  <c r="E144" i="4" s="1"/>
  <c r="D654" i="4"/>
  <c r="W244" i="3"/>
  <c r="W46" i="27"/>
  <c r="P13" i="28"/>
  <c r="O13" i="28" s="1"/>
  <c r="W13" i="28"/>
  <c r="W12" i="28"/>
  <c r="P12" i="28"/>
  <c r="O12" i="28" s="1"/>
  <c r="E259" i="4" s="1"/>
  <c r="W14" i="28"/>
  <c r="P14" i="28"/>
  <c r="O14" i="28" s="1"/>
  <c r="W78" i="3"/>
  <c r="P78" i="3"/>
  <c r="O78" i="3" s="1"/>
  <c r="P79" i="3"/>
  <c r="O79" i="3" s="1"/>
  <c r="W79" i="3"/>
  <c r="W80" i="3"/>
  <c r="P80" i="3"/>
  <c r="O80" i="3" s="1"/>
  <c r="W81" i="3"/>
  <c r="P81" i="3"/>
  <c r="O81" i="3" s="1"/>
  <c r="P83" i="3"/>
  <c r="O83" i="3" s="1"/>
  <c r="W83" i="3"/>
  <c r="W82" i="3"/>
  <c r="P82" i="3"/>
  <c r="O82" i="3" s="1"/>
  <c r="D374" i="4"/>
  <c r="P149" i="3"/>
  <c r="O149" i="3" s="1"/>
  <c r="E91" i="4" s="1"/>
  <c r="P41" i="24"/>
  <c r="D677" i="4"/>
  <c r="D819" i="4"/>
  <c r="D384" i="4"/>
  <c r="D344" i="4"/>
  <c r="D310" i="4"/>
  <c r="D354" i="4"/>
  <c r="W156" i="3"/>
  <c r="W124" i="3"/>
  <c r="P63" i="3"/>
  <c r="O63" i="3" s="1"/>
  <c r="E28" i="4" s="1"/>
  <c r="M190" i="3"/>
  <c r="D120" i="4" s="1"/>
  <c r="D392" i="4"/>
  <c r="P94" i="3"/>
  <c r="O94" i="3" s="1"/>
  <c r="E55" i="4" s="1"/>
  <c r="D454" i="4"/>
  <c r="W45" i="27"/>
  <c r="D787" i="4"/>
  <c r="D665" i="4"/>
  <c r="D306" i="4"/>
  <c r="D347" i="4"/>
  <c r="W190" i="3"/>
  <c r="P177" i="3"/>
  <c r="O177" i="3" s="1"/>
  <c r="E110" i="4" s="1"/>
  <c r="M138" i="3"/>
  <c r="D81" i="4" s="1"/>
  <c r="D415" i="4"/>
  <c r="P70" i="24"/>
  <c r="O70" i="24" s="1"/>
  <c r="E220" i="4" s="1"/>
  <c r="P34" i="27"/>
  <c r="O34" i="27" s="1"/>
  <c r="W248" i="3"/>
  <c r="W175" i="3"/>
  <c r="P134" i="3"/>
  <c r="O134" i="3" s="1"/>
  <c r="E86" i="4" s="1"/>
  <c r="W138" i="3"/>
  <c r="W174" i="3"/>
  <c r="D376" i="4"/>
  <c r="P74" i="3"/>
  <c r="O74" i="3" s="1"/>
  <c r="E49" i="4" s="1"/>
  <c r="D343" i="4"/>
  <c r="P73" i="3"/>
  <c r="O73" i="3" s="1"/>
  <c r="E48" i="4" s="1"/>
  <c r="D663" i="4"/>
  <c r="D402" i="4"/>
  <c r="D380" i="4"/>
  <c r="W68" i="24"/>
  <c r="P169" i="3"/>
  <c r="O169" i="3" s="1"/>
  <c r="M169" i="3" s="1"/>
  <c r="D105" i="4" s="1"/>
  <c r="P164" i="3"/>
  <c r="O164" i="3" s="1"/>
  <c r="E103" i="4" s="1"/>
  <c r="D419" i="4"/>
  <c r="P22" i="27"/>
  <c r="P10" i="25"/>
  <c r="O10" i="25" s="1"/>
  <c r="E172" i="4" s="1"/>
  <c r="D309" i="4"/>
  <c r="P162" i="3"/>
  <c r="O162" i="3" s="1"/>
  <c r="E101" i="4" s="1"/>
  <c r="P122" i="3"/>
  <c r="O122" i="3" s="1"/>
  <c r="E78" i="4" s="1"/>
  <c r="D2042" i="4"/>
  <c r="D2041" i="4"/>
  <c r="P40" i="27"/>
  <c r="W40" i="27"/>
  <c r="W41" i="27"/>
  <c r="P41" i="27"/>
  <c r="O41" i="27" s="1"/>
  <c r="E245" i="4" s="1"/>
  <c r="P42" i="27"/>
  <c r="O42" i="27" s="1"/>
  <c r="E246" i="4" s="1"/>
  <c r="W42" i="27"/>
  <c r="D2037" i="4"/>
  <c r="D2035" i="4"/>
  <c r="D2040" i="4"/>
  <c r="D2039" i="4"/>
  <c r="D519" i="4"/>
  <c r="D406" i="4"/>
  <c r="D803" i="4"/>
  <c r="W65" i="3"/>
  <c r="D687" i="4"/>
  <c r="D324" i="4"/>
  <c r="D341" i="4"/>
  <c r="P8" i="28"/>
  <c r="O8" i="28" s="1"/>
  <c r="W8" i="28"/>
  <c r="W9" i="28"/>
  <c r="P9" i="28"/>
  <c r="O9" i="28" s="1"/>
  <c r="W7" i="28"/>
  <c r="P7" i="28"/>
  <c r="O7" i="28" s="1"/>
  <c r="P24" i="27"/>
  <c r="P8" i="25"/>
  <c r="O8" i="25" s="1"/>
  <c r="M8" i="25" s="1"/>
  <c r="D170" i="4" s="1"/>
  <c r="E90" i="4"/>
  <c r="D685" i="4"/>
  <c r="W176" i="3"/>
  <c r="P115" i="3"/>
  <c r="O115" i="3" s="1"/>
  <c r="E73" i="4" s="1"/>
  <c r="W115" i="3"/>
  <c r="P117" i="3"/>
  <c r="O117" i="3" s="1"/>
  <c r="E75" i="4" s="1"/>
  <c r="W117" i="3"/>
  <c r="W116" i="3"/>
  <c r="P116" i="3"/>
  <c r="O116" i="3" s="1"/>
  <c r="E74" i="4" s="1"/>
  <c r="W118" i="3"/>
  <c r="P118" i="3"/>
  <c r="O118" i="3" s="1"/>
  <c r="E76" i="4" s="1"/>
  <c r="D638" i="4"/>
  <c r="D723" i="4"/>
  <c r="P63" i="24"/>
  <c r="O63" i="24" s="1"/>
  <c r="E215" i="4" s="1"/>
  <c r="D486" i="4"/>
  <c r="W9" i="24"/>
  <c r="P249" i="3"/>
  <c r="O249" i="3" s="1"/>
  <c r="E142" i="4" s="1"/>
  <c r="P181" i="3"/>
  <c r="O181" i="3" s="1"/>
  <c r="E114" i="4" s="1"/>
  <c r="P34" i="3"/>
  <c r="O34" i="3" s="1"/>
  <c r="E32" i="4" s="1"/>
  <c r="P233" i="3"/>
  <c r="O233" i="3" s="1"/>
  <c r="E135" i="4" s="1"/>
  <c r="W233" i="3"/>
  <c r="P231" i="3"/>
  <c r="O231" i="3" s="1"/>
  <c r="E133" i="4" s="1"/>
  <c r="W231" i="3"/>
  <c r="P230" i="3"/>
  <c r="O230" i="3" s="1"/>
  <c r="E132" i="4" s="1"/>
  <c r="W230" i="3"/>
  <c r="W234" i="3"/>
  <c r="P234" i="3"/>
  <c r="O234" i="3" s="1"/>
  <c r="E136" i="4" s="1"/>
  <c r="D691" i="4"/>
  <c r="D779" i="4"/>
  <c r="D453" i="4"/>
  <c r="P70" i="3"/>
  <c r="O70" i="3" s="1"/>
  <c r="E45" i="4" s="1"/>
  <c r="D2127" i="4"/>
  <c r="D2150" i="4"/>
  <c r="D2164" i="4"/>
  <c r="D2172" i="4"/>
  <c r="D2131" i="4"/>
  <c r="D2128" i="4"/>
  <c r="D2137" i="4"/>
  <c r="D2149" i="4"/>
  <c r="D2171" i="4"/>
  <c r="D2132" i="4"/>
  <c r="D2134" i="4"/>
  <c r="D2152" i="4"/>
  <c r="D2166" i="4"/>
  <c r="D2124" i="4"/>
  <c r="D2136" i="4"/>
  <c r="D2133" i="4"/>
  <c r="D2142" i="4"/>
  <c r="D2151" i="4"/>
  <c r="D2165" i="4"/>
  <c r="D2173" i="4"/>
  <c r="D2135" i="4"/>
  <c r="D2144" i="4"/>
  <c r="D2154" i="4"/>
  <c r="D2168" i="4"/>
  <c r="D2126" i="4"/>
  <c r="D2139" i="4"/>
  <c r="D2138" i="4"/>
  <c r="D2145" i="4"/>
  <c r="D2153" i="4"/>
  <c r="D2167" i="4"/>
  <c r="D2125" i="4"/>
  <c r="D2140" i="4"/>
  <c r="D2148" i="4"/>
  <c r="D2162" i="4"/>
  <c r="D2170" i="4"/>
  <c r="D2129" i="4"/>
  <c r="D2146" i="4"/>
  <c r="D2141" i="4"/>
  <c r="D2147" i="4"/>
  <c r="D2155" i="4"/>
  <c r="D2169" i="4"/>
  <c r="D2130" i="4"/>
  <c r="D2143" i="4"/>
  <c r="P58" i="27"/>
  <c r="D715" i="4"/>
  <c r="D511" i="4"/>
  <c r="D627" i="4"/>
  <c r="D305" i="4"/>
  <c r="P9" i="25"/>
  <c r="O9" i="25" s="1"/>
  <c r="M9" i="25" s="1"/>
  <c r="D171" i="4" s="1"/>
  <c r="M180" i="3"/>
  <c r="D113" i="4" s="1"/>
  <c r="D650" i="4"/>
  <c r="W15" i="27"/>
  <c r="P15" i="27"/>
  <c r="D451" i="4"/>
  <c r="D532" i="4"/>
  <c r="D644" i="4"/>
  <c r="D621" i="4"/>
  <c r="D525" i="4"/>
  <c r="W17" i="25"/>
  <c r="P191" i="3"/>
  <c r="O191" i="3" s="1"/>
  <c r="E121" i="4" s="1"/>
  <c r="M21" i="27"/>
  <c r="D233" i="4" s="1"/>
  <c r="D506" i="4"/>
  <c r="D679" i="4"/>
  <c r="P72" i="3"/>
  <c r="O72" i="3" s="1"/>
  <c r="M72" i="3" s="1"/>
  <c r="D47" i="4" s="1"/>
  <c r="D613" i="4"/>
  <c r="D556" i="4"/>
  <c r="D721" i="4"/>
  <c r="D302" i="4"/>
  <c r="W21" i="27"/>
  <c r="P8" i="24"/>
  <c r="P265" i="3"/>
  <c r="O265" i="3" s="1"/>
  <c r="M265" i="3" s="1"/>
  <c r="D140" i="4" s="1"/>
  <c r="P160" i="3"/>
  <c r="O160" i="3" s="1"/>
  <c r="E99" i="4" s="1"/>
  <c r="M17" i="25"/>
  <c r="D175" i="4" s="1"/>
  <c r="D703" i="4"/>
  <c r="P18" i="25"/>
  <c r="O18" i="25" s="1"/>
  <c r="E176" i="4" s="1"/>
  <c r="D337" i="4"/>
  <c r="D345" i="4"/>
  <c r="P37" i="3"/>
  <c r="O37" i="3" s="1"/>
  <c r="D598" i="4"/>
  <c r="D540" i="4"/>
  <c r="D675" i="4"/>
  <c r="W15" i="24"/>
  <c r="P27" i="3"/>
  <c r="O27" i="3" s="1"/>
  <c r="M27" i="3" s="1"/>
  <c r="D18" i="4" s="1"/>
  <c r="D311" i="4"/>
  <c r="D631" i="4"/>
  <c r="D590" i="4"/>
  <c r="D747" i="4"/>
  <c r="D707" i="4"/>
  <c r="D657" i="4"/>
  <c r="D359" i="4"/>
  <c r="D521" i="4"/>
  <c r="D605" i="4"/>
  <c r="D835" i="4"/>
  <c r="D564" i="4"/>
  <c r="D671" i="4"/>
  <c r="D482" i="4"/>
  <c r="P264" i="3"/>
  <c r="O264" i="3" s="1"/>
  <c r="E139" i="4" s="1"/>
  <c r="D871" i="4"/>
  <c r="D427" i="4"/>
  <c r="D572" i="4"/>
  <c r="P153" i="3"/>
  <c r="O153" i="3" s="1"/>
  <c r="M153" i="3" s="1"/>
  <c r="D95" i="4" s="1"/>
  <c r="W50" i="24"/>
  <c r="D771" i="4"/>
  <c r="D673" i="4"/>
  <c r="D455" i="4"/>
  <c r="D502" i="4"/>
  <c r="D357" i="4"/>
  <c r="P23" i="24"/>
  <c r="O23" i="24" s="1"/>
  <c r="D517" i="4"/>
  <c r="D471" i="4"/>
  <c r="D672" i="4"/>
  <c r="P51" i="28"/>
  <c r="D699" i="4"/>
  <c r="D596" i="4"/>
  <c r="D611" i="4"/>
  <c r="D425" i="4"/>
  <c r="D307" i="4"/>
  <c r="P46" i="28"/>
  <c r="O46" i="28" s="1"/>
  <c r="W46" i="28"/>
  <c r="W47" i="28"/>
  <c r="P47" i="28"/>
  <c r="O47" i="28" s="1"/>
  <c r="W42" i="28"/>
  <c r="P42" i="28"/>
  <c r="O42" i="28" s="1"/>
  <c r="W27" i="28"/>
  <c r="P27" i="28"/>
  <c r="O27" i="28" s="1"/>
  <c r="W43" i="28"/>
  <c r="P43" i="28"/>
  <c r="O43" i="28" s="1"/>
  <c r="D701" i="4"/>
  <c r="W36" i="27"/>
  <c r="P241" i="3"/>
  <c r="O241" i="3" s="1"/>
  <c r="M241" i="3" s="1"/>
  <c r="D159" i="4" s="1"/>
  <c r="P218" i="3"/>
  <c r="O218" i="3" s="1"/>
  <c r="E130" i="4" s="1"/>
  <c r="P189" i="3"/>
  <c r="O189" i="3" s="1"/>
  <c r="M189" i="3" s="1"/>
  <c r="D119" i="4" s="1"/>
  <c r="P154" i="3"/>
  <c r="O154" i="3" s="1"/>
  <c r="E96" i="4" s="1"/>
  <c r="P141" i="3"/>
  <c r="O141" i="3" s="1"/>
  <c r="E84" i="4" s="1"/>
  <c r="D695" i="4"/>
  <c r="D368" i="4"/>
  <c r="W178" i="3"/>
  <c r="W29" i="28"/>
  <c r="P29" i="28"/>
  <c r="O29" i="28" s="1"/>
  <c r="D661" i="4"/>
  <c r="D827" i="4"/>
  <c r="D339" i="4"/>
  <c r="D607" i="4"/>
  <c r="D570" i="4"/>
  <c r="D423" i="4"/>
  <c r="D399" i="4"/>
  <c r="W28" i="3"/>
  <c r="D615" i="4"/>
  <c r="D484" i="4"/>
  <c r="P28" i="28"/>
  <c r="O28" i="28" s="1"/>
  <c r="W28" i="28"/>
  <c r="E116" i="4"/>
  <c r="M183" i="3"/>
  <c r="D116" i="4" s="1"/>
  <c r="W17" i="28"/>
  <c r="P17" i="28"/>
  <c r="O17" i="28" s="1"/>
  <c r="E262" i="4" s="1"/>
  <c r="P18" i="28"/>
  <c r="O18" i="28" s="1"/>
  <c r="E263" i="4" s="1"/>
  <c r="W18" i="28"/>
  <c r="W19" i="28"/>
  <c r="P19" i="28"/>
  <c r="O19" i="28" s="1"/>
  <c r="E21" i="4"/>
  <c r="M30" i="3"/>
  <c r="D21" i="4" s="1"/>
  <c r="W242" i="3"/>
  <c r="D823" i="4"/>
  <c r="D759" i="4"/>
  <c r="D664" i="4"/>
  <c r="D727" i="4"/>
  <c r="D623" i="4"/>
  <c r="D688" i="4"/>
  <c r="D584" i="4"/>
  <c r="D704" i="4"/>
  <c r="D717" i="4"/>
  <c r="E83" i="4"/>
  <c r="M140" i="3"/>
  <c r="D83" i="4" s="1"/>
  <c r="E219" i="4"/>
  <c r="M69" i="24"/>
  <c r="D219" i="4" s="1"/>
  <c r="W18" i="24"/>
  <c r="P18" i="24"/>
  <c r="O18" i="24" s="1"/>
  <c r="W19" i="24"/>
  <c r="P19" i="24"/>
  <c r="O19" i="24" s="1"/>
  <c r="D739" i="4"/>
  <c r="D719" i="4"/>
  <c r="D476" i="4"/>
  <c r="D652" i="4"/>
  <c r="D356" i="4"/>
  <c r="D323" i="4"/>
  <c r="D863" i="4"/>
  <c r="D492" i="4"/>
  <c r="D445" i="4"/>
  <c r="D515" i="4"/>
  <c r="D562" i="4"/>
  <c r="P217" i="3"/>
  <c r="O217" i="3" s="1"/>
  <c r="E129" i="4" s="1"/>
  <c r="D815" i="4"/>
  <c r="D783" i="4"/>
  <c r="D683" i="4"/>
  <c r="D469" i="4"/>
  <c r="D633" i="4"/>
  <c r="D538" i="4"/>
  <c r="D500" i="4"/>
  <c r="D554" i="4"/>
  <c r="D429" i="4"/>
  <c r="D528" i="4"/>
  <c r="D600" i="4"/>
  <c r="D546" i="4"/>
  <c r="D530" i="4"/>
  <c r="D360" i="4"/>
  <c r="D2049" i="4"/>
  <c r="D751" i="4"/>
  <c r="D461" i="4"/>
  <c r="D592" i="4"/>
  <c r="D437" i="4"/>
  <c r="M124" i="3"/>
  <c r="D80" i="4" s="1"/>
  <c r="D807" i="4"/>
  <c r="D552" i="4"/>
  <c r="D725" i="4"/>
  <c r="W55" i="3"/>
  <c r="P55" i="3"/>
  <c r="O55" i="3" s="1"/>
  <c r="E37" i="4" s="1"/>
  <c r="W57" i="3"/>
  <c r="P57" i="3"/>
  <c r="O57" i="3" s="1"/>
  <c r="E39" i="4" s="1"/>
  <c r="P56" i="3"/>
  <c r="O56" i="3" s="1"/>
  <c r="E38" i="4" s="1"/>
  <c r="W56" i="3"/>
  <c r="P54" i="3"/>
  <c r="O54" i="3" s="1"/>
  <c r="E36" i="4" s="1"/>
  <c r="W54" i="3"/>
  <c r="D443" i="4"/>
  <c r="D467" i="4"/>
  <c r="D791" i="4"/>
  <c r="D548" i="4"/>
  <c r="D474" i="4"/>
  <c r="D435" i="4"/>
  <c r="D498" i="4"/>
  <c r="D490" i="4"/>
  <c r="D513" i="4"/>
  <c r="E138" i="4"/>
  <c r="M263" i="3"/>
  <c r="D138" i="4" s="1"/>
  <c r="P121" i="3"/>
  <c r="O121" i="3" s="1"/>
  <c r="E77" i="4" s="1"/>
  <c r="M245" i="3"/>
  <c r="D163" i="4" s="1"/>
  <c r="E163" i="4"/>
  <c r="E50" i="4"/>
  <c r="M75" i="3"/>
  <c r="D50" i="4" s="1"/>
  <c r="D711" i="4"/>
  <c r="D659" i="4"/>
  <c r="D642" i="4"/>
  <c r="D705" i="4"/>
  <c r="M65" i="3"/>
  <c r="D30" i="4" s="1"/>
  <c r="D601" i="4"/>
  <c r="D560" i="4"/>
  <c r="W168" i="3"/>
  <c r="D586" i="4"/>
  <c r="D431" i="4"/>
  <c r="P97" i="3"/>
  <c r="O97" i="3" s="1"/>
  <c r="E58" i="4" s="1"/>
  <c r="D743" i="4"/>
  <c r="D509" i="4"/>
  <c r="D494" i="4"/>
  <c r="D478" i="4"/>
  <c r="D463" i="4"/>
  <c r="D447" i="4"/>
  <c r="D625" i="4"/>
  <c r="M168" i="3"/>
  <c r="D104" i="4" s="1"/>
  <c r="W148" i="3"/>
  <c r="D536" i="4"/>
  <c r="D568" i="4"/>
  <c r="D2030" i="4"/>
  <c r="D811" i="4"/>
  <c r="D775" i="4"/>
  <c r="D755" i="4"/>
  <c r="D609" i="4"/>
  <c r="D594" i="4"/>
  <c r="D617" i="4"/>
  <c r="D635" i="4"/>
  <c r="D439" i="4"/>
  <c r="D472" i="4"/>
  <c r="D465" i="4"/>
  <c r="P13" i="24"/>
  <c r="D496" i="4"/>
  <c r="D488" i="4"/>
  <c r="D867" i="4"/>
  <c r="D681" i="4"/>
  <c r="D558" i="4"/>
  <c r="W180" i="3"/>
  <c r="W23" i="27"/>
  <c r="M23" i="27"/>
  <c r="D235" i="4" s="1"/>
  <c r="M175" i="3"/>
  <c r="D108" i="4" s="1"/>
  <c r="E108" i="4"/>
  <c r="E98" i="4"/>
  <c r="M156" i="3"/>
  <c r="D98" i="4" s="1"/>
  <c r="D1871" i="4"/>
  <c r="D843" i="4"/>
  <c r="D449" i="4"/>
  <c r="D441" i="4"/>
  <c r="D433" i="4"/>
  <c r="D457" i="4"/>
  <c r="P95" i="3"/>
  <c r="O95" i="3" s="1"/>
  <c r="E56" i="4" s="1"/>
  <c r="D320" i="4"/>
  <c r="M46" i="27"/>
  <c r="D248" i="4" s="1"/>
  <c r="D855" i="4"/>
  <c r="D894" i="4"/>
  <c r="D549" i="4"/>
  <c r="D885" i="4"/>
  <c r="E162" i="4"/>
  <c r="D2008" i="4"/>
  <c r="E158" i="4"/>
  <c r="D853" i="4"/>
  <c r="D873" i="4"/>
  <c r="D1911" i="4"/>
  <c r="D1852" i="4"/>
  <c r="E173" i="4"/>
  <c r="E195" i="4"/>
  <c r="D845" i="4"/>
  <c r="D504" i="4"/>
  <c r="M248" i="3"/>
  <c r="D141" i="4" s="1"/>
  <c r="M36" i="27"/>
  <c r="D242" i="4" s="1"/>
  <c r="M250" i="3"/>
  <c r="D143" i="4" s="1"/>
  <c r="D352" i="4"/>
  <c r="W66" i="3"/>
  <c r="P66" i="3"/>
  <c r="O66" i="3" s="1"/>
  <c r="D550" i="4"/>
  <c r="D534" i="4"/>
  <c r="D831" i="4"/>
  <c r="D799" i="4"/>
  <c r="D767" i="4"/>
  <c r="D735" i="4"/>
  <c r="E211" i="4"/>
  <c r="D849" i="4"/>
  <c r="D566" i="4"/>
  <c r="D576" i="4"/>
  <c r="D877" i="4"/>
  <c r="D888" i="4"/>
  <c r="M9" i="24"/>
  <c r="D191" i="4" s="1"/>
  <c r="D1845" i="4"/>
  <c r="M242" i="3"/>
  <c r="D160" i="4" s="1"/>
  <c r="M62" i="3"/>
  <c r="D27" i="4" s="1"/>
  <c r="M45" i="27"/>
  <c r="D247" i="4" s="1"/>
  <c r="D742" i="4"/>
  <c r="D730" i="4"/>
  <c r="D746" i="4"/>
  <c r="D762" i="4"/>
  <c r="D770" i="4"/>
  <c r="D778" i="4"/>
  <c r="D786" i="4"/>
  <c r="D794" i="4"/>
  <c r="D802" i="4"/>
  <c r="D810" i="4"/>
  <c r="D818" i="4"/>
  <c r="D826" i="4"/>
  <c r="D834" i="4"/>
  <c r="D842" i="4"/>
  <c r="D848" i="4"/>
  <c r="D856" i="4"/>
  <c r="D864" i="4"/>
  <c r="D872" i="4"/>
  <c r="D880" i="4"/>
  <c r="D887" i="4"/>
  <c r="D895" i="4"/>
  <c r="D2002" i="4"/>
  <c r="D2034" i="4"/>
  <c r="D1840" i="4"/>
  <c r="D1851" i="4"/>
  <c r="D1859" i="4"/>
  <c r="D1867" i="4"/>
  <c r="D1897" i="4"/>
  <c r="D1913" i="4"/>
  <c r="D1928" i="4"/>
  <c r="D1946" i="4"/>
  <c r="D1965" i="4"/>
  <c r="D1986" i="4"/>
  <c r="D2004" i="4"/>
  <c r="D2020" i="4"/>
  <c r="D2045" i="4"/>
  <c r="D1879" i="4"/>
  <c r="D1898" i="4"/>
  <c r="D1906" i="4"/>
  <c r="D1914" i="4"/>
  <c r="D1922" i="4"/>
  <c r="D1929" i="4"/>
  <c r="D1947" i="4"/>
  <c r="D1955" i="4"/>
  <c r="D1964" i="4"/>
  <c r="D1972" i="4"/>
  <c r="D1985" i="4"/>
  <c r="D1993" i="4"/>
  <c r="D1876" i="4"/>
  <c r="D1846" i="4"/>
  <c r="D1971" i="4"/>
  <c r="D1992" i="4"/>
  <c r="D2022" i="4"/>
  <c r="D2048" i="4"/>
  <c r="D1926" i="4"/>
  <c r="D1944" i="4"/>
  <c r="D1960" i="4"/>
  <c r="D2031" i="4"/>
  <c r="D1869" i="4"/>
  <c r="D718" i="4"/>
  <c r="D714" i="4"/>
  <c r="D722" i="4"/>
  <c r="D738" i="4"/>
  <c r="D754" i="4"/>
  <c r="D708" i="4"/>
  <c r="D716" i="4"/>
  <c r="D724" i="4"/>
  <c r="D732" i="4"/>
  <c r="D740" i="4"/>
  <c r="D748" i="4"/>
  <c r="D756" i="4"/>
  <c r="D764" i="4"/>
  <c r="D772" i="4"/>
  <c r="D780" i="4"/>
  <c r="D788" i="4"/>
  <c r="D796" i="4"/>
  <c r="D804" i="4"/>
  <c r="D812" i="4"/>
  <c r="D820" i="4"/>
  <c r="D828" i="4"/>
  <c r="D836" i="4"/>
  <c r="D850" i="4"/>
  <c r="D858" i="4"/>
  <c r="D866" i="4"/>
  <c r="D874" i="4"/>
  <c r="D882" i="4"/>
  <c r="D889" i="4"/>
  <c r="D897" i="4"/>
  <c r="D1872" i="4"/>
  <c r="D2025" i="4"/>
  <c r="D2050" i="4"/>
  <c r="D1844" i="4"/>
  <c r="D1853" i="4"/>
  <c r="D1861" i="4"/>
  <c r="D1901" i="4"/>
  <c r="D1917" i="4"/>
  <c r="D1932" i="4"/>
  <c r="D1950" i="4"/>
  <c r="D1969" i="4"/>
  <c r="D1990" i="4"/>
  <c r="D2027" i="4"/>
  <c r="D2052" i="4"/>
  <c r="D1900" i="4"/>
  <c r="D1908" i="4"/>
  <c r="D1916" i="4"/>
  <c r="D1924" i="4"/>
  <c r="D1931" i="4"/>
  <c r="D1937" i="4"/>
  <c r="D1949" i="4"/>
  <c r="D1957" i="4"/>
  <c r="D1966" i="4"/>
  <c r="D1974" i="4"/>
  <c r="D1987" i="4"/>
  <c r="D1899" i="4"/>
  <c r="D1868" i="4"/>
  <c r="D1975" i="4"/>
  <c r="D2006" i="4"/>
  <c r="D2023" i="4"/>
  <c r="D1915" i="4"/>
  <c r="D1930" i="4"/>
  <c r="D1948" i="4"/>
  <c r="D2000" i="4"/>
  <c r="D2046" i="4"/>
  <c r="D1866" i="4"/>
  <c r="D1837" i="4"/>
  <c r="D710" i="4"/>
  <c r="D726" i="4"/>
  <c r="D750" i="4"/>
  <c r="D766" i="4"/>
  <c r="D782" i="4"/>
  <c r="D798" i="4"/>
  <c r="D806" i="4"/>
  <c r="D822" i="4"/>
  <c r="D830" i="4"/>
  <c r="D838" i="4"/>
  <c r="D844" i="4"/>
  <c r="D852" i="4"/>
  <c r="D860" i="4"/>
  <c r="D868" i="4"/>
  <c r="D876" i="4"/>
  <c r="D884" i="4"/>
  <c r="D891" i="4"/>
  <c r="D1873" i="4"/>
  <c r="D2026" i="4"/>
  <c r="D2051" i="4"/>
  <c r="D1847" i="4"/>
  <c r="D1855" i="4"/>
  <c r="D1863" i="4"/>
  <c r="D1878" i="4"/>
  <c r="D1905" i="4"/>
  <c r="D1921" i="4"/>
  <c r="D1954" i="4"/>
  <c r="D1973" i="4"/>
  <c r="D1994" i="4"/>
  <c r="D2028" i="4"/>
  <c r="D1875" i="4"/>
  <c r="D1894" i="4"/>
  <c r="D1902" i="4"/>
  <c r="D1910" i="4"/>
  <c r="D1918" i="4"/>
  <c r="D1925" i="4"/>
  <c r="D1933" i="4"/>
  <c r="D1943" i="4"/>
  <c r="D1951" i="4"/>
  <c r="D1959" i="4"/>
  <c r="D1968" i="4"/>
  <c r="D1976" i="4"/>
  <c r="D1989" i="4"/>
  <c r="D1895" i="4"/>
  <c r="D1862" i="4"/>
  <c r="D1963" i="4"/>
  <c r="D1984" i="4"/>
  <c r="D2007" i="4"/>
  <c r="D2029" i="4"/>
  <c r="D1919" i="4"/>
  <c r="D1934" i="4"/>
  <c r="D1952" i="4"/>
  <c r="D1961" i="4"/>
  <c r="D1858" i="4"/>
  <c r="D734" i="4"/>
  <c r="D758" i="4"/>
  <c r="D774" i="4"/>
  <c r="D790" i="4"/>
  <c r="D814" i="4"/>
  <c r="D712" i="4"/>
  <c r="D720" i="4"/>
  <c r="D728" i="4"/>
  <c r="D736" i="4"/>
  <c r="D744" i="4"/>
  <c r="D752" i="4"/>
  <c r="D760" i="4"/>
  <c r="D768" i="4"/>
  <c r="D776" i="4"/>
  <c r="D784" i="4"/>
  <c r="D792" i="4"/>
  <c r="D800" i="4"/>
  <c r="D808" i="4"/>
  <c r="D816" i="4"/>
  <c r="D824" i="4"/>
  <c r="D832" i="4"/>
  <c r="D840" i="4"/>
  <c r="D846" i="4"/>
  <c r="D854" i="4"/>
  <c r="D862" i="4"/>
  <c r="D870" i="4"/>
  <c r="D878" i="4"/>
  <c r="D886" i="4"/>
  <c r="D893" i="4"/>
  <c r="D1839" i="4"/>
  <c r="D2001" i="4"/>
  <c r="D2033" i="4"/>
  <c r="D1836" i="4"/>
  <c r="D1849" i="4"/>
  <c r="D1857" i="4"/>
  <c r="D1865" i="4"/>
  <c r="D1893" i="4"/>
  <c r="D1909" i="4"/>
  <c r="D1942" i="4"/>
  <c r="D1958" i="4"/>
  <c r="D1977" i="4"/>
  <c r="D2003" i="4"/>
  <c r="D2019" i="4"/>
  <c r="D2044" i="4"/>
  <c r="D1877" i="4"/>
  <c r="D1896" i="4"/>
  <c r="D1904" i="4"/>
  <c r="D1912" i="4"/>
  <c r="D1920" i="4"/>
  <c r="D1927" i="4"/>
  <c r="D1935" i="4"/>
  <c r="D1945" i="4"/>
  <c r="D1953" i="4"/>
  <c r="D1962" i="4"/>
  <c r="D1970" i="4"/>
  <c r="D1978" i="4"/>
  <c r="D1991" i="4"/>
  <c r="D1854" i="4"/>
  <c r="D1967" i="4"/>
  <c r="D1988" i="4"/>
  <c r="D2047" i="4"/>
  <c r="D1923" i="4"/>
  <c r="D1936" i="4"/>
  <c r="D1956" i="4"/>
  <c r="D2032" i="4"/>
  <c r="D1870" i="4"/>
  <c r="D1850" i="4"/>
  <c r="M35" i="27" l="1"/>
  <c r="D241" i="4" s="1"/>
  <c r="M28" i="3"/>
  <c r="D19" i="4" s="1"/>
  <c r="D1996" i="4"/>
  <c r="D1998" i="4"/>
  <c r="D300" i="4"/>
  <c r="D301" i="4"/>
  <c r="D1997" i="4"/>
  <c r="D1995" i="4"/>
  <c r="M109" i="3"/>
  <c r="D67" i="4" s="1"/>
  <c r="E67" i="4"/>
  <c r="M108" i="3"/>
  <c r="D66" i="4" s="1"/>
  <c r="E66" i="4"/>
  <c r="M110" i="3"/>
  <c r="D68" i="4" s="1"/>
  <c r="E68" i="4"/>
  <c r="M107" i="3"/>
  <c r="D65" i="4" s="1"/>
  <c r="E65" i="4"/>
  <c r="O40" i="27"/>
  <c r="E244" i="4" s="1"/>
  <c r="O37" i="27"/>
  <c r="E243" i="4" s="1"/>
  <c r="O31" i="27"/>
  <c r="E239" i="4" s="1"/>
  <c r="O30" i="27"/>
  <c r="E238" i="4" s="1"/>
  <c r="O27" i="27"/>
  <c r="E237" i="4" s="1"/>
  <c r="O24" i="27"/>
  <c r="E236" i="4" s="1"/>
  <c r="O22" i="27"/>
  <c r="E234" i="4" s="1"/>
  <c r="O18" i="27"/>
  <c r="E232" i="4" s="1"/>
  <c r="O15" i="27"/>
  <c r="E229" i="4" s="1"/>
  <c r="O41" i="24"/>
  <c r="M41" i="24" s="1"/>
  <c r="D208" i="4" s="1"/>
  <c r="M217" i="3"/>
  <c r="D129" i="4" s="1"/>
  <c r="M23" i="42"/>
  <c r="D255" i="4" s="1"/>
  <c r="O14" i="24"/>
  <c r="M14" i="24" s="1"/>
  <c r="D194" i="4" s="1"/>
  <c r="O12" i="24"/>
  <c r="M12" i="24" s="1"/>
  <c r="D192" i="4" s="1"/>
  <c r="M198" i="3"/>
  <c r="D125" i="4" s="1"/>
  <c r="O8" i="24"/>
  <c r="E190" i="4" s="1"/>
  <c r="O13" i="24"/>
  <c r="E193" i="4" s="1"/>
  <c r="M197" i="3"/>
  <c r="D124" i="4" s="1"/>
  <c r="M196" i="3"/>
  <c r="D123" i="4" s="1"/>
  <c r="M195" i="3"/>
  <c r="D122" i="4" s="1"/>
  <c r="E301" i="4"/>
  <c r="M90" i="3"/>
  <c r="E54" i="4"/>
  <c r="M89" i="3"/>
  <c r="E53" i="4"/>
  <c r="M88" i="3"/>
  <c r="E52" i="4"/>
  <c r="M87" i="3"/>
  <c r="D54" i="4" s="1"/>
  <c r="M34" i="27"/>
  <c r="D240" i="4" s="1"/>
  <c r="E240" i="4"/>
  <c r="M11" i="27"/>
  <c r="E230" i="4"/>
  <c r="M12" i="27"/>
  <c r="E231" i="4"/>
  <c r="M16" i="41"/>
  <c r="D294" i="4" s="1"/>
  <c r="E294" i="4"/>
  <c r="M8" i="41"/>
  <c r="D292" i="4" s="1"/>
  <c r="E292" i="4"/>
  <c r="M19" i="47"/>
  <c r="D185" i="4" s="1"/>
  <c r="E185" i="4"/>
  <c r="M21" i="47"/>
  <c r="D187" i="4" s="1"/>
  <c r="E187" i="4"/>
  <c r="M20" i="47"/>
  <c r="D186" i="4" s="1"/>
  <c r="E186" i="4"/>
  <c r="M18" i="47"/>
  <c r="D184" i="4" s="1"/>
  <c r="E184" i="4"/>
  <c r="M17" i="47"/>
  <c r="D183" i="4" s="1"/>
  <c r="E183" i="4"/>
  <c r="M16" i="47"/>
  <c r="D182" i="4" s="1"/>
  <c r="E182" i="4"/>
  <c r="M13" i="47"/>
  <c r="D181" i="4" s="1"/>
  <c r="E181" i="4"/>
  <c r="M12" i="47"/>
  <c r="D180" i="4" s="1"/>
  <c r="E180" i="4"/>
  <c r="M11" i="47"/>
  <c r="D179" i="4" s="1"/>
  <c r="E179" i="4"/>
  <c r="M8" i="47"/>
  <c r="D178" i="4" s="1"/>
  <c r="E178" i="4"/>
  <c r="M7" i="47"/>
  <c r="D177" i="4" s="1"/>
  <c r="E177" i="4"/>
  <c r="E299" i="4"/>
  <c r="O53" i="27"/>
  <c r="M53" i="27" s="1"/>
  <c r="D253" i="4" s="1"/>
  <c r="O52" i="27"/>
  <c r="M52" i="27" s="1"/>
  <c r="D252" i="4" s="1"/>
  <c r="O54" i="27"/>
  <c r="M54" i="27" s="1"/>
  <c r="D230" i="4" s="1"/>
  <c r="O55" i="27"/>
  <c r="M55" i="27" s="1"/>
  <c r="D231" i="4" s="1"/>
  <c r="M37" i="24"/>
  <c r="D207" i="4" s="1"/>
  <c r="E207" i="4"/>
  <c r="M31" i="24"/>
  <c r="D203" i="4" s="1"/>
  <c r="E203" i="4"/>
  <c r="M35" i="24"/>
  <c r="D205" i="4" s="1"/>
  <c r="E205" i="4"/>
  <c r="E199" i="4"/>
  <c r="M30" i="24"/>
  <c r="D202" i="4" s="1"/>
  <c r="E202" i="4"/>
  <c r="M36" i="24"/>
  <c r="D206" i="4" s="1"/>
  <c r="E206" i="4"/>
  <c r="M32" i="24"/>
  <c r="D204" i="4" s="1"/>
  <c r="E204" i="4"/>
  <c r="M73" i="24"/>
  <c r="D221" i="4" s="1"/>
  <c r="M77" i="24"/>
  <c r="D225" i="4" s="1"/>
  <c r="M74" i="24"/>
  <c r="D222" i="4" s="1"/>
  <c r="M79" i="24"/>
  <c r="D227" i="4" s="1"/>
  <c r="M76" i="24"/>
  <c r="D224" i="4" s="1"/>
  <c r="M75" i="24"/>
  <c r="D223" i="4" s="1"/>
  <c r="M53" i="24"/>
  <c r="D212" i="4" s="1"/>
  <c r="E212" i="4"/>
  <c r="M8" i="27"/>
  <c r="D228" i="4" s="1"/>
  <c r="W8" i="27"/>
  <c r="M226" i="3"/>
  <c r="D157" i="4" s="1"/>
  <c r="E157" i="4"/>
  <c r="M225" i="3"/>
  <c r="D156" i="4" s="1"/>
  <c r="E156" i="4"/>
  <c r="M223" i="3"/>
  <c r="D154" i="4" s="1"/>
  <c r="E154" i="4"/>
  <c r="M210" i="3"/>
  <c r="D150" i="4" s="1"/>
  <c r="M222" i="3"/>
  <c r="D153" i="4" s="1"/>
  <c r="M221" i="3"/>
  <c r="D152" i="4" s="1"/>
  <c r="M209" i="3"/>
  <c r="D149" i="4" s="1"/>
  <c r="M224" i="3"/>
  <c r="D155" i="4" s="1"/>
  <c r="E155" i="4"/>
  <c r="M211" i="3"/>
  <c r="D151" i="4" s="1"/>
  <c r="M208" i="3"/>
  <c r="D148" i="4" s="1"/>
  <c r="M207" i="3"/>
  <c r="D147" i="4" s="1"/>
  <c r="M206" i="3"/>
  <c r="D146" i="4" s="1"/>
  <c r="M202" i="3"/>
  <c r="D126" i="4" s="1"/>
  <c r="D2158" i="4"/>
  <c r="M33" i="28"/>
  <c r="D275" i="4" s="1"/>
  <c r="E275" i="4"/>
  <c r="M34" i="28"/>
  <c r="D276" i="4" s="1"/>
  <c r="E276" i="4"/>
  <c r="M32" i="28"/>
  <c r="D274" i="4" s="1"/>
  <c r="D1807" i="4"/>
  <c r="D1806" i="4"/>
  <c r="D296" i="4"/>
  <c r="E296" i="4"/>
  <c r="D2036" i="4"/>
  <c r="D1825" i="4"/>
  <c r="D1824" i="4"/>
  <c r="D1823" i="4"/>
  <c r="D1822" i="4"/>
  <c r="D1826" i="4"/>
  <c r="D1941" i="4"/>
  <c r="E1941" i="4"/>
  <c r="D1939" i="4"/>
  <c r="E1939" i="4"/>
  <c r="D1940" i="4"/>
  <c r="E1940" i="4"/>
  <c r="D1938" i="4"/>
  <c r="E1938" i="4"/>
  <c r="M47" i="24"/>
  <c r="D210" i="4" s="1"/>
  <c r="M48" i="3"/>
  <c r="D42" i="4" s="1"/>
  <c r="E42" i="4"/>
  <c r="M46" i="3"/>
  <c r="D40" i="4" s="1"/>
  <c r="M49" i="3"/>
  <c r="D43" i="4" s="1"/>
  <c r="E43" i="4"/>
  <c r="M47" i="3"/>
  <c r="D41" i="4" s="1"/>
  <c r="E41" i="4"/>
  <c r="M44" i="24"/>
  <c r="D209" i="4" s="1"/>
  <c r="E209" i="4"/>
  <c r="M11" i="41"/>
  <c r="D293" i="4" s="1"/>
  <c r="M37" i="3"/>
  <c r="D35" i="4" s="1"/>
  <c r="E35" i="4"/>
  <c r="M255" i="3"/>
  <c r="D165" i="4" s="1"/>
  <c r="E165" i="4"/>
  <c r="M254" i="3"/>
  <c r="D164" i="4" s="1"/>
  <c r="E164" i="4"/>
  <c r="M259" i="3"/>
  <c r="D169" i="4" s="1"/>
  <c r="E169" i="4"/>
  <c r="M258" i="3"/>
  <c r="D168" i="4" s="1"/>
  <c r="E168" i="4"/>
  <c r="M256" i="3"/>
  <c r="D166" i="4" s="1"/>
  <c r="E166" i="4"/>
  <c r="M257" i="3"/>
  <c r="D167" i="4" s="1"/>
  <c r="E167" i="4"/>
  <c r="D1842" i="4"/>
  <c r="D1843" i="4"/>
  <c r="M40" i="3"/>
  <c r="D22" i="4" s="1"/>
  <c r="M41" i="3"/>
  <c r="D23" i="4" s="1"/>
  <c r="M42" i="3"/>
  <c r="D24" i="4" s="1"/>
  <c r="M43" i="3"/>
  <c r="D25" i="4" s="1"/>
  <c r="M65" i="24"/>
  <c r="D217" i="4" s="1"/>
  <c r="M215" i="3"/>
  <c r="D127" i="4" s="1"/>
  <c r="M155" i="3"/>
  <c r="D97" i="4" s="1"/>
  <c r="M139" i="3"/>
  <c r="D82" i="4" s="1"/>
  <c r="M162" i="3"/>
  <c r="D101" i="4" s="1"/>
  <c r="E105" i="4"/>
  <c r="E159" i="4"/>
  <c r="E119" i="4"/>
  <c r="M262" i="3"/>
  <c r="D137" i="4" s="1"/>
  <c r="M70" i="24"/>
  <c r="D220" i="4" s="1"/>
  <c r="M129" i="3"/>
  <c r="D93" i="4" s="1"/>
  <c r="M164" i="3"/>
  <c r="D103" i="4" s="1"/>
  <c r="M63" i="3"/>
  <c r="D28" i="4" s="1"/>
  <c r="M71" i="3"/>
  <c r="D46" i="4" s="1"/>
  <c r="M96" i="3"/>
  <c r="D57" i="4" s="1"/>
  <c r="M218" i="3"/>
  <c r="D130" i="4" s="1"/>
  <c r="M64" i="24"/>
  <c r="D216" i="4" s="1"/>
  <c r="M181" i="3"/>
  <c r="D114" i="4" s="1"/>
  <c r="M74" i="3"/>
  <c r="D49" i="4" s="1"/>
  <c r="M177" i="3"/>
  <c r="D110" i="4" s="1"/>
  <c r="M243" i="3"/>
  <c r="D161" i="4" s="1"/>
  <c r="M34" i="3"/>
  <c r="D32" i="4" s="1"/>
  <c r="M123" i="3"/>
  <c r="D79" i="4" s="1"/>
  <c r="M160" i="3"/>
  <c r="D99" i="4" s="1"/>
  <c r="M154" i="3"/>
  <c r="D96" i="4" s="1"/>
  <c r="E171" i="4"/>
  <c r="M63" i="24"/>
  <c r="D215" i="4" s="1"/>
  <c r="M35" i="3"/>
  <c r="D33" i="4" s="1"/>
  <c r="E44" i="4"/>
  <c r="M64" i="3"/>
  <c r="D29" i="4" s="1"/>
  <c r="M149" i="3"/>
  <c r="D91" i="4" s="1"/>
  <c r="M73" i="3"/>
  <c r="D48" i="4" s="1"/>
  <c r="M122" i="3"/>
  <c r="D78" i="4" s="1"/>
  <c r="M249" i="3"/>
  <c r="D142" i="4" s="1"/>
  <c r="E18" i="4"/>
  <c r="M191" i="3"/>
  <c r="D121" i="4" s="1"/>
  <c r="M94" i="3"/>
  <c r="D55" i="4" s="1"/>
  <c r="M141" i="3"/>
  <c r="D84" i="4" s="1"/>
  <c r="M134" i="3"/>
  <c r="D86" i="4" s="1"/>
  <c r="E47" i="4"/>
  <c r="E140" i="4"/>
  <c r="M10" i="25"/>
  <c r="D172" i="4" s="1"/>
  <c r="M251" i="3"/>
  <c r="D144" i="4" s="1"/>
  <c r="M59" i="24"/>
  <c r="D214" i="4" s="1"/>
  <c r="M56" i="24"/>
  <c r="D213" i="4" s="1"/>
  <c r="E213" i="4"/>
  <c r="M18" i="25"/>
  <c r="D176" i="4" s="1"/>
  <c r="D2017" i="4"/>
  <c r="D2018" i="4"/>
  <c r="D2013" i="4"/>
  <c r="D2015" i="4"/>
  <c r="D2016" i="4"/>
  <c r="D2012" i="4"/>
  <c r="D1880" i="4"/>
  <c r="D1892" i="4"/>
  <c r="E118" i="4"/>
  <c r="M188" i="3"/>
  <c r="D118" i="4" s="1"/>
  <c r="M187" i="3"/>
  <c r="D117" i="4" s="1"/>
  <c r="E117" i="4"/>
  <c r="M27" i="24"/>
  <c r="D201" i="4" s="1"/>
  <c r="E201" i="4"/>
  <c r="D295" i="4"/>
  <c r="E295" i="4"/>
  <c r="M70" i="3"/>
  <c r="D45" i="4" s="1"/>
  <c r="M232" i="3"/>
  <c r="D134" i="4" s="1"/>
  <c r="M229" i="3"/>
  <c r="D131" i="4" s="1"/>
  <c r="M14" i="28"/>
  <c r="D261" i="4" s="1"/>
  <c r="E261" i="4"/>
  <c r="M13" i="28"/>
  <c r="D260" i="4" s="1"/>
  <c r="E260" i="4"/>
  <c r="M80" i="3"/>
  <c r="D61" i="4" s="1"/>
  <c r="E61" i="4"/>
  <c r="M83" i="3"/>
  <c r="D64" i="4" s="1"/>
  <c r="E64" i="4"/>
  <c r="M82" i="3"/>
  <c r="D63" i="4" s="1"/>
  <c r="E63" i="4"/>
  <c r="M81" i="3"/>
  <c r="D62" i="4" s="1"/>
  <c r="E62" i="4"/>
  <c r="M79" i="3"/>
  <c r="D60" i="4" s="1"/>
  <c r="E60" i="4"/>
  <c r="M78" i="3"/>
  <c r="D59" i="4" s="1"/>
  <c r="E59" i="4"/>
  <c r="M12" i="28"/>
  <c r="D259" i="4" s="1"/>
  <c r="D2043" i="4"/>
  <c r="M41" i="27"/>
  <c r="D245" i="4" s="1"/>
  <c r="M42" i="27"/>
  <c r="D246" i="4" s="1"/>
  <c r="M9" i="28"/>
  <c r="D258" i="4" s="1"/>
  <c r="E258" i="4"/>
  <c r="M7" i="28"/>
  <c r="D256" i="4" s="1"/>
  <c r="E256" i="4"/>
  <c r="M8" i="28"/>
  <c r="D257" i="4" s="1"/>
  <c r="E257" i="4"/>
  <c r="E170" i="4"/>
  <c r="M118" i="3"/>
  <c r="D76" i="4" s="1"/>
  <c r="M117" i="3"/>
  <c r="D75" i="4" s="1"/>
  <c r="M116" i="3"/>
  <c r="D74" i="4" s="1"/>
  <c r="M115" i="3"/>
  <c r="D73" i="4" s="1"/>
  <c r="M234" i="3"/>
  <c r="D136" i="4" s="1"/>
  <c r="M231" i="3"/>
  <c r="D133" i="4" s="1"/>
  <c r="M230" i="3"/>
  <c r="D132" i="4" s="1"/>
  <c r="M233" i="3"/>
  <c r="D135" i="4" s="1"/>
  <c r="D2163" i="4"/>
  <c r="E95" i="4"/>
  <c r="M264" i="3"/>
  <c r="D139" i="4" s="1"/>
  <c r="M121" i="3"/>
  <c r="D77" i="4" s="1"/>
  <c r="M23" i="24"/>
  <c r="D199" i="4" s="1"/>
  <c r="W58" i="27"/>
  <c r="M97" i="3"/>
  <c r="D58" i="4" s="1"/>
  <c r="M18" i="28"/>
  <c r="D263" i="4" s="1"/>
  <c r="M43" i="28"/>
  <c r="D278" i="4" s="1"/>
  <c r="E278" i="4"/>
  <c r="M42" i="28"/>
  <c r="D277" i="4" s="1"/>
  <c r="E277" i="4"/>
  <c r="M19" i="28"/>
  <c r="D264" i="4" s="1"/>
  <c r="E264" i="4"/>
  <c r="M17" i="28"/>
  <c r="D262" i="4" s="1"/>
  <c r="M46" i="28"/>
  <c r="D279" i="4" s="1"/>
  <c r="E279" i="4"/>
  <c r="M28" i="28"/>
  <c r="D269" i="4" s="1"/>
  <c r="E269" i="4"/>
  <c r="M27" i="28"/>
  <c r="D268" i="4" s="1"/>
  <c r="E268" i="4"/>
  <c r="M47" i="28"/>
  <c r="D280" i="4" s="1"/>
  <c r="E280" i="4"/>
  <c r="M29" i="28"/>
  <c r="D270" i="4" s="1"/>
  <c r="E270" i="4"/>
  <c r="E255" i="4"/>
  <c r="M19" i="24"/>
  <c r="D197" i="4" s="1"/>
  <c r="E197" i="4"/>
  <c r="M18" i="24"/>
  <c r="D196" i="4" s="1"/>
  <c r="E196" i="4"/>
  <c r="M56" i="3"/>
  <c r="D38" i="4" s="1"/>
  <c r="M57" i="3"/>
  <c r="D39" i="4" s="1"/>
  <c r="M55" i="3"/>
  <c r="D37" i="4" s="1"/>
  <c r="M54" i="3"/>
  <c r="D36" i="4" s="1"/>
  <c r="M95" i="3"/>
  <c r="D56" i="4" s="1"/>
  <c r="M66" i="3"/>
  <c r="D31" i="4" s="1"/>
  <c r="E31" i="4"/>
  <c r="D2009" i="4"/>
  <c r="D2010" i="4"/>
  <c r="D2011" i="4"/>
  <c r="M27" i="27" l="1"/>
  <c r="D237" i="4" s="1"/>
  <c r="M24" i="27"/>
  <c r="D236" i="4" s="1"/>
  <c r="M15" i="27"/>
  <c r="D229" i="4" s="1"/>
  <c r="M40" i="27"/>
  <c r="D244" i="4" s="1"/>
  <c r="M37" i="27"/>
  <c r="D243" i="4" s="1"/>
  <c r="M31" i="27"/>
  <c r="D239" i="4" s="1"/>
  <c r="M22" i="27"/>
  <c r="D234" i="4" s="1"/>
  <c r="M3" i="41"/>
  <c r="E192" i="4"/>
  <c r="M18" i="27"/>
  <c r="D232" i="4" s="1"/>
  <c r="M30" i="27"/>
  <c r="D238" i="4" s="1"/>
  <c r="E208" i="4"/>
  <c r="M3" i="25"/>
  <c r="M3" i="47"/>
  <c r="E194" i="4"/>
  <c r="M13" i="24"/>
  <c r="D193" i="4" s="1"/>
  <c r="M8" i="24"/>
  <c r="D190" i="4" s="1"/>
  <c r="O58" i="27"/>
  <c r="M58" i="27" s="1"/>
  <c r="D249" i="4" s="1"/>
  <c r="M3" i="27" l="1"/>
  <c r="M3" i="24"/>
  <c r="D1799" i="4"/>
  <c r="D1800" i="4"/>
  <c r="D1801" i="4"/>
  <c r="D1802" i="4"/>
  <c r="D1803" i="4"/>
  <c r="D1804" i="4"/>
  <c r="D1805" i="4"/>
  <c r="V237" i="3" l="1"/>
  <c r="P237" i="3" s="1"/>
  <c r="O237" i="3" s="1"/>
  <c r="E145" i="4" s="1"/>
  <c r="M237" i="3" l="1"/>
  <c r="D145" i="4" s="1"/>
  <c r="W237" i="3"/>
  <c r="D298" i="4" l="1"/>
  <c r="W50" i="28" l="1"/>
  <c r="O50" i="28" s="1"/>
  <c r="M50" i="28" s="1"/>
  <c r="D282" i="4" s="1"/>
  <c r="W9" i="42"/>
  <c r="O9" i="42" s="1"/>
  <c r="M9" i="42" s="1"/>
  <c r="D288" i="4" s="1"/>
  <c r="W18" i="42"/>
  <c r="O18" i="42" s="1"/>
  <c r="M18" i="42" s="1"/>
  <c r="D290" i="4" s="1"/>
  <c r="W17" i="42"/>
  <c r="O17" i="42" s="1"/>
  <c r="M17" i="42" s="1"/>
  <c r="D289" i="4" s="1"/>
  <c r="W7" i="42"/>
  <c r="O7" i="42" s="1"/>
  <c r="M7" i="42" s="1"/>
  <c r="D286" i="4" s="1"/>
  <c r="W14" i="42"/>
  <c r="O14" i="42" s="1"/>
  <c r="M14" i="42" s="1"/>
  <c r="D285" i="4" s="1"/>
  <c r="W19" i="42"/>
  <c r="O19" i="42" s="1"/>
  <c r="M19" i="42" s="1"/>
  <c r="D291" i="4" s="1"/>
  <c r="W51" i="28"/>
  <c r="O51" i="28" s="1"/>
  <c r="M51" i="28" s="1"/>
  <c r="D281" i="4" s="1"/>
  <c r="W13" i="42"/>
  <c r="O13" i="42" s="1"/>
  <c r="M13" i="42" s="1"/>
  <c r="D284" i="4" s="1"/>
  <c r="W8" i="42"/>
  <c r="O8" i="42" s="1"/>
  <c r="M8" i="42" s="1"/>
  <c r="D287" i="4" s="1"/>
  <c r="W12" i="42"/>
  <c r="O12" i="42" s="1"/>
  <c r="M12" i="42" s="1"/>
  <c r="D283" i="4" s="1"/>
  <c r="M3" i="28" l="1"/>
  <c r="M3" i="42"/>
  <c r="D297" i="4"/>
  <c r="L16" i="4" l="1"/>
  <c r="L11" i="4"/>
  <c r="L6" i="4"/>
  <c r="L14" i="4"/>
  <c r="L8" i="4"/>
  <c r="L5" i="4"/>
  <c r="L10" i="4"/>
  <c r="L13" i="4"/>
  <c r="L7" i="4"/>
  <c r="L12" i="4"/>
  <c r="L9" i="4"/>
  <c r="L15" i="4"/>
  <c r="V9" i="3"/>
  <c r="P9" i="3" s="1"/>
  <c r="O9" i="3" s="1"/>
  <c r="V10" i="3"/>
  <c r="P10" i="3" s="1"/>
  <c r="O10" i="3" s="1"/>
  <c r="V18" i="3"/>
  <c r="P18" i="3" s="1"/>
  <c r="O18" i="3" s="1"/>
  <c r="V14" i="3"/>
  <c r="W14" i="3" s="1"/>
  <c r="V11" i="3"/>
  <c r="W11" i="3" s="1"/>
  <c r="V21" i="3"/>
  <c r="W21" i="3" s="1"/>
  <c r="V12" i="3"/>
  <c r="W12" i="3" s="1"/>
  <c r="V20" i="3"/>
  <c r="W20" i="3" s="1"/>
  <c r="V25" i="3"/>
  <c r="W25" i="3" s="1"/>
  <c r="V19" i="3"/>
  <c r="W19" i="3" s="1"/>
  <c r="V13" i="3"/>
  <c r="P13" i="3" s="1"/>
  <c r="O13" i="3" s="1"/>
  <c r="V8" i="3"/>
  <c r="W8" i="3" s="1"/>
  <c r="P19" i="3" l="1"/>
  <c r="O19" i="3" s="1"/>
  <c r="E13" i="4" s="1"/>
  <c r="P20" i="3"/>
  <c r="O20" i="3" s="1"/>
  <c r="M20" i="3" s="1"/>
  <c r="D14" i="4" s="1"/>
  <c r="P11" i="3"/>
  <c r="O11" i="3" s="1"/>
  <c r="E8" i="4" s="1"/>
  <c r="M13" i="3"/>
  <c r="D10" i="4" s="1"/>
  <c r="E10" i="4"/>
  <c r="M10" i="3"/>
  <c r="D7" i="4" s="1"/>
  <c r="E7" i="4"/>
  <c r="E6" i="4"/>
  <c r="M9" i="3"/>
  <c r="D6" i="4" s="1"/>
  <c r="E12" i="4"/>
  <c r="M18" i="3"/>
  <c r="D12" i="4" s="1"/>
  <c r="P25" i="3"/>
  <c r="O25" i="3" s="1"/>
  <c r="W9" i="3"/>
  <c r="P8" i="3"/>
  <c r="O8" i="3" s="1"/>
  <c r="P21" i="3"/>
  <c r="O21" i="3" s="1"/>
  <c r="P14" i="3"/>
  <c r="O14" i="3" s="1"/>
  <c r="W18" i="3"/>
  <c r="W10" i="3"/>
  <c r="W13" i="3"/>
  <c r="P12" i="3"/>
  <c r="O12" i="3" s="1"/>
  <c r="M11" i="3" l="1"/>
  <c r="D8" i="4" s="1"/>
  <c r="E14" i="4"/>
  <c r="M19" i="3"/>
  <c r="D13" i="4" s="1"/>
  <c r="M12" i="3"/>
  <c r="D9" i="4" s="1"/>
  <c r="E9" i="4"/>
  <c r="E11" i="4"/>
  <c r="M14" i="3"/>
  <c r="D11" i="4" s="1"/>
  <c r="E16" i="4"/>
  <c r="M25" i="3"/>
  <c r="D16" i="4" s="1"/>
  <c r="E15" i="4"/>
  <c r="M21" i="3"/>
  <c r="D15" i="4" s="1"/>
  <c r="E5" i="4"/>
  <c r="M8" i="3"/>
  <c r="D5" i="4" s="1"/>
  <c r="D2" i="4" l="1"/>
  <c r="M3" i="3"/>
</calcChain>
</file>

<file path=xl/comments1.xml><?xml version="1.0" encoding="utf-8"?>
<comments xmlns="http://schemas.openxmlformats.org/spreadsheetml/2006/main">
  <authors>
    <author>Медведь Александр Юрьевич</author>
  </authors>
  <commentList>
    <comment ref="E6" authorId="0" shapeId="0">
      <text>
        <r>
          <rPr>
            <sz val="9"/>
            <color indexed="81"/>
            <rFont val="Tahoma"/>
            <family val="2"/>
            <charset val="204"/>
          </rPr>
          <t>изменить для пересчета прайс-листа</t>
        </r>
      </text>
    </comment>
  </commentList>
</comments>
</file>

<file path=xl/sharedStrings.xml><?xml version="1.0" encoding="utf-8"?>
<sst xmlns="http://schemas.openxmlformats.org/spreadsheetml/2006/main" count="4582" uniqueCount="1104">
  <si>
    <t>под</t>
  </si>
  <si>
    <t>над</t>
  </si>
  <si>
    <t>верт.</t>
  </si>
  <si>
    <t>гориз.</t>
  </si>
  <si>
    <t>безнап</t>
  </si>
  <si>
    <t>THERMEX ER 200 V</t>
  </si>
  <si>
    <t>THERMEX ER 300 V</t>
  </si>
  <si>
    <t>THERMEX ER 80 V (combi)</t>
  </si>
  <si>
    <t>THERMEX ER 100 V (combi)</t>
  </si>
  <si>
    <t>THERMEX ER 120 V (combi)</t>
  </si>
  <si>
    <t>THERMEX ER 150 V (combi)</t>
  </si>
  <si>
    <t>THERMEX ER 200 V (combi)</t>
  </si>
  <si>
    <t>THERMEX ER 300 V (combi)</t>
  </si>
  <si>
    <t>620*717*1535</t>
  </si>
  <si>
    <t>THERMEX IBL 10 O</t>
  </si>
  <si>
    <t>THERMEX IBL 15 O</t>
  </si>
  <si>
    <t>PRAKTIK</t>
  </si>
  <si>
    <t>THERMEX IU 30 V</t>
  </si>
  <si>
    <t>THERMEX IU 50 V</t>
  </si>
  <si>
    <t>напор</t>
  </si>
  <si>
    <t>SPARK</t>
  </si>
  <si>
    <t xml:space="preserve">EDISSON S 20 </t>
  </si>
  <si>
    <t>EDISSON S 20 G (Камин)</t>
  </si>
  <si>
    <t>EDISSON S 20 G (Мегаполис)</t>
  </si>
  <si>
    <t>FLAME</t>
  </si>
  <si>
    <t>EDISSON F 20 D</t>
  </si>
  <si>
    <t>EDISSON F 20 GD (Костер)</t>
  </si>
  <si>
    <t>EDISSON F 20 GD (Лес)</t>
  </si>
  <si>
    <t>UL0000268</t>
  </si>
  <si>
    <t>UL0000269</t>
  </si>
  <si>
    <t>UL0000270</t>
  </si>
  <si>
    <t>UL0000271</t>
  </si>
  <si>
    <t>UL0000272</t>
  </si>
  <si>
    <t>UL0000273</t>
  </si>
  <si>
    <t>UL0000318</t>
  </si>
  <si>
    <t>UL0000319</t>
  </si>
  <si>
    <t>SpT068697</t>
  </si>
  <si>
    <t>SpT068698</t>
  </si>
  <si>
    <t>SpT070826</t>
  </si>
  <si>
    <t>SpT070828</t>
  </si>
  <si>
    <t>ЭдЭ000159</t>
  </si>
  <si>
    <t>ЭдЭ000160</t>
  </si>
  <si>
    <t>ЭдЭ000161</t>
  </si>
  <si>
    <t>ЭдЭ000156</t>
  </si>
  <si>
    <t>ЭдЭ000157</t>
  </si>
  <si>
    <t>ЭдЭ000056</t>
  </si>
  <si>
    <t>SpT071017</t>
  </si>
  <si>
    <t>SpT071018</t>
  </si>
  <si>
    <t>SpT066676</t>
  </si>
  <si>
    <t>SpT066677</t>
  </si>
  <si>
    <t>SpT066678</t>
  </si>
  <si>
    <t>ORIGIN</t>
  </si>
  <si>
    <t>Garanterm ER 100 V</t>
  </si>
  <si>
    <t>THERMEX IR  200 V</t>
  </si>
  <si>
    <t>THERMEX IR  300 V</t>
  </si>
  <si>
    <t>560*672*1216</t>
  </si>
  <si>
    <t>560*672*1705</t>
  </si>
  <si>
    <t>Код</t>
  </si>
  <si>
    <t>Заказ, шт</t>
  </si>
  <si>
    <t>Наименование</t>
  </si>
  <si>
    <t>ИТОГО, Руб.</t>
  </si>
  <si>
    <t>ИТОГО, Шт.</t>
  </si>
  <si>
    <t>Стоимость,
 руб.</t>
  </si>
  <si>
    <t>THERMEX System  600 (cr)</t>
  </si>
  <si>
    <t>SpT068711</t>
  </si>
  <si>
    <t>THERMEX System  800 (cr)</t>
  </si>
  <si>
    <t>SpT068712</t>
  </si>
  <si>
    <t>THERMEX System 1000 (cr)</t>
  </si>
  <si>
    <t>SpT068713</t>
  </si>
  <si>
    <t>НОМЕНКЛАТУРА</t>
  </si>
  <si>
    <t>КОД</t>
  </si>
  <si>
    <t>ФИКС</t>
  </si>
  <si>
    <t>THERMEX IRP 280 F</t>
  </si>
  <si>
    <t>THERMEX IRP 200 F</t>
  </si>
  <si>
    <t>1,5 / 14,6</t>
  </si>
  <si>
    <t>1,5 / 18,1</t>
  </si>
  <si>
    <t>1,5 / 30,6</t>
  </si>
  <si>
    <t>3,5 / 34,6</t>
  </si>
  <si>
    <t>3,5 / 45,5</t>
  </si>
  <si>
    <t>Цена со скидкой</t>
  </si>
  <si>
    <t>ЭдЭ001193</t>
  </si>
  <si>
    <t>ЭдЭ001194</t>
  </si>
  <si>
    <t>EDISSON ER 50 V</t>
  </si>
  <si>
    <t>EDISSON ER 80 V</t>
  </si>
  <si>
    <t>фикс.цена</t>
  </si>
  <si>
    <t>SpT066445</t>
  </si>
  <si>
    <t>SpT066446</t>
  </si>
  <si>
    <t>Штрихкод</t>
  </si>
  <si>
    <t>HEAT</t>
  </si>
  <si>
    <t>EDISSON H 20 D</t>
  </si>
  <si>
    <t>ЭдЭ001681</t>
  </si>
  <si>
    <t>EDISSON ER 100 V</t>
  </si>
  <si>
    <t>ЭдЭ001798</t>
  </si>
  <si>
    <t>Скидка</t>
  </si>
  <si>
    <t>ЭдЭ001783</t>
  </si>
  <si>
    <t>THERMEX Thermo 100 V</t>
  </si>
  <si>
    <t>ЭдЭ001784</t>
  </si>
  <si>
    <t>THERMEX Thermo 150 V</t>
  </si>
  <si>
    <t>ЭдЭ001780</t>
  </si>
  <si>
    <t>THERMEX Thermo 30 V Slim</t>
  </si>
  <si>
    <t>ЭдЭ001781</t>
  </si>
  <si>
    <t>THERMEX Thermo 50 V Slim</t>
  </si>
  <si>
    <t>ЭдЭ001782</t>
  </si>
  <si>
    <t>THERMEX Thermo 80 V</t>
  </si>
  <si>
    <t>THERMO</t>
  </si>
  <si>
    <t>THERMEX Praktik 30 V Slim</t>
  </si>
  <si>
    <t>THERMEX Praktik 50 V Slim</t>
  </si>
  <si>
    <t>THERMEX Praktik 80 V</t>
  </si>
  <si>
    <t>THERMEX Praktik 150 V</t>
  </si>
  <si>
    <t>ЭдЭ001641</t>
  </si>
  <si>
    <t>THERMEX Praktik 100 V</t>
  </si>
  <si>
    <t>ЭдЭ001812</t>
  </si>
  <si>
    <t>ЭдЭ001638</t>
  </si>
  <si>
    <t>ЭдЭ001639</t>
  </si>
  <si>
    <t>ЭдЭ001640</t>
  </si>
  <si>
    <t>ЭдЭ001695</t>
  </si>
  <si>
    <t>ЭдЭ001692</t>
  </si>
  <si>
    <t>ЭдЭ001693</t>
  </si>
  <si>
    <t>ЭдЭ001694</t>
  </si>
  <si>
    <t>THERMEX MK 100 V</t>
  </si>
  <si>
    <t>THERMEX MK 30 V</t>
  </si>
  <si>
    <t>THERMEX MK 50 V</t>
  </si>
  <si>
    <t>THERMEX MK 80 V</t>
  </si>
  <si>
    <t>THERMEX City 3500</t>
  </si>
  <si>
    <t>SpT070852</t>
  </si>
  <si>
    <t>SpT070853</t>
  </si>
  <si>
    <t>ЭдЭ001674</t>
  </si>
  <si>
    <t>THERMEX City 5500</t>
  </si>
  <si>
    <t>THERMEX City 6500</t>
  </si>
  <si>
    <t>CITY</t>
  </si>
  <si>
    <t>2,0</t>
  </si>
  <si>
    <t>3,1</t>
  </si>
  <si>
    <t>3,7</t>
  </si>
  <si>
    <t>EDISSON ES 30 V</t>
  </si>
  <si>
    <t>ЭдЭ001796</t>
  </si>
  <si>
    <t>ЭдЭБ00118</t>
  </si>
  <si>
    <t>ЭдЭБ00119</t>
  </si>
  <si>
    <t>ЭдЭБ00120</t>
  </si>
  <si>
    <t>ЭдЭБ00121</t>
  </si>
  <si>
    <t>ЭдЭБ00122</t>
  </si>
  <si>
    <t>THERMEX H 10 O (pro)</t>
  </si>
  <si>
    <t>THERMEX H 10 U (pro)</t>
  </si>
  <si>
    <t>THERMEX H 15 O (pro)</t>
  </si>
  <si>
    <t>THERMEX H 15 U (pro)</t>
  </si>
  <si>
    <t>THERMEX H 30 O (pro)</t>
  </si>
  <si>
    <t>БРЦ</t>
  </si>
  <si>
    <t xml:space="preserve">THERMEX Praktik 150 V </t>
  </si>
  <si>
    <t xml:space="preserve">THERMEX Praktik 80 V </t>
  </si>
  <si>
    <t>THERMEX IF 30 V (pro)</t>
  </si>
  <si>
    <t>THERMEX IF 50 V (pro)</t>
  </si>
  <si>
    <t>THERMEX IF 80 V (pro)</t>
  </si>
  <si>
    <t>THERMEX IF 100 V (pro)</t>
  </si>
  <si>
    <t>ЭдЭБ00243</t>
  </si>
  <si>
    <t>ЭдЭБ00245</t>
  </si>
  <si>
    <t>ЭдЭБ00246</t>
  </si>
  <si>
    <t>ЭдЭБ00247</t>
  </si>
  <si>
    <t>ЭдЭ000144</t>
  </si>
  <si>
    <t>ЭдЭ000145</t>
  </si>
  <si>
    <t>ЭдЭ000146</t>
  </si>
  <si>
    <t>THERMEX ERD 50 V</t>
  </si>
  <si>
    <t>THERMEX ERD 80 V</t>
  </si>
  <si>
    <t>THERMEX ERD 100 V</t>
  </si>
  <si>
    <t>THERMEX IC 10 O</t>
  </si>
  <si>
    <t>THERMEX IC 10 U</t>
  </si>
  <si>
    <t>THERMEX IC 15 O</t>
  </si>
  <si>
    <t>THERMEX IC 15 U</t>
  </si>
  <si>
    <t>Артикул</t>
  </si>
  <si>
    <t xml:space="preserve">THERMEX ERD 50 V   </t>
  </si>
  <si>
    <t xml:space="preserve">THERMEX ERD 80 V   </t>
  </si>
  <si>
    <t xml:space="preserve">THERMEX ERD 100 V   </t>
  </si>
  <si>
    <t xml:space="preserve">THERMEX IC 10 O  </t>
  </si>
  <si>
    <t xml:space="preserve">THERMEX IC 15 O  </t>
  </si>
  <si>
    <t xml:space="preserve">THERMEX IC 10 U </t>
  </si>
  <si>
    <t xml:space="preserve">THERMEX IC 15 U </t>
  </si>
  <si>
    <t>Скидка:</t>
  </si>
  <si>
    <t>Заказ шт.</t>
  </si>
  <si>
    <t>Заказ руб.</t>
  </si>
  <si>
    <t>Итого Ваш заказ:</t>
  </si>
  <si>
    <t>Электрические накопительные водонагреватели плоской формы</t>
  </si>
  <si>
    <t>Объем (л)</t>
  </si>
  <si>
    <t>Установка</t>
  </si>
  <si>
    <t>Мощность (кВт)</t>
  </si>
  <si>
    <t>ООО "Торговый Дом ТЕРМЕКС"</t>
  </si>
  <si>
    <t>ПРАЙС-ЛИСТ</t>
  </si>
  <si>
    <t>Цена со скидкой, руб</t>
  </si>
  <si>
    <t xml:space="preserve"> </t>
  </si>
  <si>
    <r>
      <t xml:space="preserve">БРЦ с </t>
    </r>
    <r>
      <rPr>
        <b/>
        <sz val="9"/>
        <rFont val="Arial"/>
        <family val="2"/>
        <charset val="204"/>
      </rPr>
      <t>НДС</t>
    </r>
    <r>
      <rPr>
        <b/>
        <sz val="11"/>
        <rFont val="Arial"/>
        <family val="2"/>
        <charset val="204"/>
      </rPr>
      <t xml:space="preserve"> руб.</t>
    </r>
  </si>
  <si>
    <t>Размеры
Ш х  Г х В (мм)</t>
  </si>
  <si>
    <t>Нержавеющий внутренний бак G.5, ТЭН TitaniumHeat на основе титана, УЗО, быстрый нагрев (2,5 / 1,5 / 1,0 кВт), металлический корпус, механическое управление, низкие теплопотери, защита от детей - регулятор PRESS &amp; TURN, гарантия 7 лет.</t>
  </si>
  <si>
    <t>Эмалированный внутренний бак, индикатор включения, гарантия 3 года.</t>
  </si>
  <si>
    <t>ЭдЭБ00264</t>
  </si>
  <si>
    <t>ЭдЭБ00260</t>
  </si>
  <si>
    <t>ЭдЭБ00263</t>
  </si>
  <si>
    <t>THERMEX Nova 100 V</t>
  </si>
  <si>
    <t>THERMEX Nova 50 V</t>
  </si>
  <si>
    <t>THERMEX Nova 80 V</t>
  </si>
  <si>
    <t>Нержавеющий внутренний бак G.5, быстрый нагрев (2,5 / 1,5 / 1,0 кВт), механическое управление, низкие теплопотери, защита от детей - регулятор PRESS &amp; TURN, гарантия 7 лет.</t>
  </si>
  <si>
    <t>365 x 378 x 501</t>
  </si>
  <si>
    <t>445 x 459 x 751</t>
  </si>
  <si>
    <t>445 x 459 x 903</t>
  </si>
  <si>
    <t>445 x 459 x 527</t>
  </si>
  <si>
    <t>289 x 295 x 420</t>
  </si>
  <si>
    <t>315 x 320 x 455</t>
  </si>
  <si>
    <t>270 x 270 x 380</t>
  </si>
  <si>
    <t>270 x 270 x 460</t>
  </si>
  <si>
    <t>345 x 304 x 366</t>
  </si>
  <si>
    <t>385 x 335 x 406</t>
  </si>
  <si>
    <t>455 x 408 x 476</t>
  </si>
  <si>
    <t>Электрические накопительные водонагреватели большого объема</t>
  </si>
  <si>
    <t>530 x 530 x 1185</t>
  </si>
  <si>
    <t>630 x 630 x 1220</t>
  </si>
  <si>
    <t>560 x 672 x 1215</t>
  </si>
  <si>
    <t>560 x 672 x 1594</t>
  </si>
  <si>
    <t>500 x 562 x 854</t>
  </si>
  <si>
    <t>500 x 562 x 978</t>
  </si>
  <si>
    <t>500 x 562 x 1117</t>
  </si>
  <si>
    <t>500 x 562 x 1325</t>
  </si>
  <si>
    <t>540 x 637 x 1453</t>
  </si>
  <si>
    <t>Тип</t>
  </si>
  <si>
    <t>Электрические проточные водонагреватели напорного типа</t>
  </si>
  <si>
    <t>6,0 / 4,0 / 2,0</t>
  </si>
  <si>
    <t>2.0 / 1.3 / 0.7</t>
  </si>
  <si>
    <t>2.0 / 1.2 / 0.8</t>
  </si>
  <si>
    <t>2.5 / 1.5 / 1.0</t>
  </si>
  <si>
    <t>3,5 / 2,0 / 1,5</t>
  </si>
  <si>
    <t>5,5 / 3,3 / 2,2</t>
  </si>
  <si>
    <t>6,5 / 3,5 / 2,5</t>
  </si>
  <si>
    <t>MECHANIK - MK</t>
  </si>
  <si>
    <t>BLITZ - IBL</t>
  </si>
  <si>
    <t>ROUND PLUS - IR</t>
  </si>
  <si>
    <r>
      <t>PRAKTIK FLOOR - IRP</t>
    </r>
    <r>
      <rPr>
        <b/>
        <sz val="22"/>
        <rFont val="Arial"/>
        <family val="2"/>
        <charset val="204"/>
      </rPr>
      <t/>
    </r>
  </si>
  <si>
    <t>COMBI - ER (combi)</t>
  </si>
  <si>
    <t>THERMEX Topflow Pro 21000</t>
  </si>
  <si>
    <t>THERMEX Surf 3500</t>
  </si>
  <si>
    <t>ЭдЭБ00382</t>
  </si>
  <si>
    <t>THERMEX Surf 5000</t>
  </si>
  <si>
    <t>ЭдЭБ00383</t>
  </si>
  <si>
    <t>THERMEX Surf 6000</t>
  </si>
  <si>
    <t>ЭдЭБ00384</t>
  </si>
  <si>
    <t>THERMEX Topflow 10000</t>
  </si>
  <si>
    <t>ЭдЭБ00391</t>
  </si>
  <si>
    <t>THERMEX Topflow 15000</t>
  </si>
  <si>
    <t>ЭдЭБ00393</t>
  </si>
  <si>
    <t>THERMEX Topflow 6000</t>
  </si>
  <si>
    <t>ЭдЭБ00389</t>
  </si>
  <si>
    <t>THERMEX Topflow 8000</t>
  </si>
  <si>
    <t>ЭдЭБ00390</t>
  </si>
  <si>
    <t>ЭдЭБ00394</t>
  </si>
  <si>
    <t>255 х 115 х 472</t>
  </si>
  <si>
    <t>272 х 115 х 159</t>
  </si>
  <si>
    <r>
      <t>Произв., л/мин (Δt=25</t>
    </r>
    <r>
      <rPr>
        <b/>
        <sz val="11"/>
        <rFont val="Calibri"/>
        <family val="2"/>
        <charset val="204"/>
      </rPr>
      <t>⁰</t>
    </r>
    <r>
      <rPr>
        <b/>
        <sz val="11"/>
        <rFont val="Arial"/>
        <family val="2"/>
        <charset val="204"/>
      </rPr>
      <t>)</t>
    </r>
  </si>
  <si>
    <t>Электрические проточные водонагреватели безнапорного типа</t>
  </si>
  <si>
    <t>350 х 188 х 610</t>
  </si>
  <si>
    <t>Номинальная мощность
(кВт)</t>
  </si>
  <si>
    <t>Вес теплообменника (кг)</t>
  </si>
  <si>
    <t>Газовые проточные водонагреватели</t>
  </si>
  <si>
    <t>330 х 188 х 550</t>
  </si>
  <si>
    <t>Лужёный теплообменник  весом 2,2 кг, регулировка протока воды/подачи газа, электронный розжиг горелки, многоступ. система защиты, переключатель режимов «зима/лето», стеклянный фасад с рисунком, надежный водогазовый узел, гарантия 2 года</t>
  </si>
  <si>
    <t>Вес (кг)</t>
  </si>
  <si>
    <t>Мощность
(кВт)</t>
  </si>
  <si>
    <t>Электрические конвекторы</t>
  </si>
  <si>
    <t>Надежный водогазовый узел</t>
  </si>
  <si>
    <t>Электрические накопительные малолитражные водонагреватели</t>
  </si>
  <si>
    <t>Усиленный теплообменник</t>
  </si>
  <si>
    <t>NOVA</t>
  </si>
  <si>
    <t>INOX CASK - IC</t>
  </si>
  <si>
    <t>HIT PRO - H (pro)</t>
  </si>
  <si>
    <t>TOPFLOW PRO</t>
  </si>
  <si>
    <t>TOPFLOW</t>
  </si>
  <si>
    <t>SURF</t>
  </si>
  <si>
    <t>THERMEX Fusion 100 V</t>
  </si>
  <si>
    <t>ЭдЭБ00398</t>
  </si>
  <si>
    <t>THERMEX Fusion 30 V</t>
  </si>
  <si>
    <t>ЭдЭБ00395</t>
  </si>
  <si>
    <t>THERMEX Fusion 50 V</t>
  </si>
  <si>
    <t>ЭдЭБ00396</t>
  </si>
  <si>
    <t>THERMEX Fusion 80 V</t>
  </si>
  <si>
    <t>ЭдЭБ00397</t>
  </si>
  <si>
    <t>2.0</t>
  </si>
  <si>
    <t>Нержавеющий внутренний бак G.5, ТЭН TitaniumHeat на основе титана, УЗО, быстрый нагрев (2,0 кВт), металлический корпус, механическое управление с электронным дисплеем, низкие теплопотери, гарантия 7 лет.</t>
  </si>
  <si>
    <t>FUSION</t>
  </si>
  <si>
    <t>THERMEX Solo 30 V</t>
  </si>
  <si>
    <t>ЭдЭБ00413</t>
  </si>
  <si>
    <t>THERMEX Solo 50 V</t>
  </si>
  <si>
    <t>ЭдЭБ00414</t>
  </si>
  <si>
    <t>THERMEX Solo 80 V</t>
  </si>
  <si>
    <t>ЭдЭБ00415</t>
  </si>
  <si>
    <t>THERMEX Solo 100 V</t>
  </si>
  <si>
    <t>ЭдЭБ00416</t>
  </si>
  <si>
    <t>340 х 140 х 590</t>
  </si>
  <si>
    <t>THERMEX Nova 50 V Slim</t>
  </si>
  <si>
    <t>ЭдЭБ00259</t>
  </si>
  <si>
    <t>Мин.| Макс S отопл. (кв.м)</t>
  </si>
  <si>
    <t>130 x 68 x 180</t>
  </si>
  <si>
    <t>210 х 130 х 365</t>
  </si>
  <si>
    <t>6,5 / 3,5 / 3,0</t>
  </si>
  <si>
    <t>THERMEX IR 150 V</t>
  </si>
  <si>
    <t>Garanterm ES 30 V</t>
  </si>
  <si>
    <t>SpT066681</t>
  </si>
  <si>
    <t>Garanterm ES 50 V</t>
  </si>
  <si>
    <t>SpT066683</t>
  </si>
  <si>
    <t>Покрытие внутреннего бака БИОстеклофарфор, ТЭН TitaniumHeat на основе титана, оптимальный нагрев (1,5 кВт), мех. управление, низкие теплопотери, гарантия 3 года на вн. бак.</t>
  </si>
  <si>
    <t>THERMEX IF 50 H (pro)</t>
  </si>
  <si>
    <t>ЭдЭБ00322</t>
  </si>
  <si>
    <t>THERMEX IF 80 H (pro)</t>
  </si>
  <si>
    <t>ЭдЭБ00323</t>
  </si>
  <si>
    <t>NOBEL - N</t>
  </si>
  <si>
    <t>THERMEX N 10 O</t>
  </si>
  <si>
    <t>THERMEX N 15 O</t>
  </si>
  <si>
    <t>ЭдЭБ00625</t>
  </si>
  <si>
    <t>ЭдЭБ00626</t>
  </si>
  <si>
    <t>260 x 270 x 398</t>
  </si>
  <si>
    <t>260 x 270 x 533</t>
  </si>
  <si>
    <t>THERMEX GIRO 50</t>
  </si>
  <si>
    <t>THERMEX GIRO 80</t>
  </si>
  <si>
    <t>THERMEX GIRO 100</t>
  </si>
  <si>
    <t>ЭдЭБ00638</t>
  </si>
  <si>
    <t>ЭдЭБ00639</t>
  </si>
  <si>
    <t>ЭдЭБ00640</t>
  </si>
  <si>
    <t>GIRO</t>
  </si>
  <si>
    <t>верт./гор.</t>
  </si>
  <si>
    <t>Для одной точки водоразбора, медный нагревательный элемент, колба из термостойкого пластика, моментальная подача воды, гарантия 1 год, набор аксессуаров в комплекте</t>
  </si>
  <si>
    <t>EDISSON F 20 D (silver)</t>
  </si>
  <si>
    <t>ЭдЭБ00727</t>
  </si>
  <si>
    <t>THERMEX IRP 150 V (combi)</t>
  </si>
  <si>
    <t>ЭдЭБ00582</t>
  </si>
  <si>
    <t>THERMEX IRP 200 V (combi)</t>
  </si>
  <si>
    <t>THERMEX IRP 280 V (combi)</t>
  </si>
  <si>
    <t>ЭдЭБ00583</t>
  </si>
  <si>
    <t>ЭдЭБ00584</t>
  </si>
  <si>
    <t>560 x 672 x 961</t>
  </si>
  <si>
    <t>COMBI INOX - IRP (combi)</t>
  </si>
  <si>
    <t>Электрические накопительные комбинированные водонагреватели большого объема</t>
  </si>
  <si>
    <t>2.0 / 1.2</t>
  </si>
  <si>
    <t>Канал</t>
  </si>
  <si>
    <t>У</t>
  </si>
  <si>
    <t>-</t>
  </si>
  <si>
    <t>1,0 / 0,5</t>
  </si>
  <si>
    <t>1,5 / 0,75</t>
  </si>
  <si>
    <t>2,0 / 1,0</t>
  </si>
  <si>
    <t>ECO</t>
  </si>
  <si>
    <t>Garanterm Eco 100 V</t>
  </si>
  <si>
    <t>ЭдЭБ00635</t>
  </si>
  <si>
    <t>Garanterm Eco 30 V</t>
  </si>
  <si>
    <t>ЭдЭБ00632</t>
  </si>
  <si>
    <t>Garanterm Eco 50 V</t>
  </si>
  <si>
    <t>ЭдЭБ00633</t>
  </si>
  <si>
    <t>Garanterm Eco 80 V</t>
  </si>
  <si>
    <t>ЭдЭБ00634</t>
  </si>
  <si>
    <t>464 х 268 х 663</t>
  </si>
  <si>
    <t>464 х 268 х 989</t>
  </si>
  <si>
    <t>552 х 299 х 1152</t>
  </si>
  <si>
    <t>552 х 299 х 1400</t>
  </si>
  <si>
    <r>
      <t xml:space="preserve">Анонс прайс-листа </t>
    </r>
    <r>
      <rPr>
        <sz val="11"/>
        <color theme="1"/>
        <rFont val="Calibri"/>
        <family val="2"/>
        <charset val="204"/>
        <scheme val="minor"/>
      </rPr>
      <t>:</t>
    </r>
  </si>
  <si>
    <t>Горячие разделы:</t>
  </si>
  <si>
    <r>
      <t>Популярное</t>
    </r>
    <r>
      <rPr>
        <sz val="11"/>
        <color theme="1"/>
        <rFont val="Calibri"/>
        <family val="2"/>
        <charset val="204"/>
        <scheme val="minor"/>
      </rPr>
      <t>:</t>
    </r>
  </si>
  <si>
    <t>THERMEX H 30 U (pro)</t>
  </si>
  <si>
    <t>ЭдЭБ00671</t>
  </si>
  <si>
    <t>Нержавеющий внутренний бак G.5, ТЭН TitaniumHeat на основе титана, УЗО, оптимальный нагрев (1,5 кВт), механическое управление, низкие теплопотери, гарантия 7 лет.</t>
  </si>
  <si>
    <t>THERMEX G 20 D ((Pearl white)</t>
  </si>
  <si>
    <t>THERMEX G 20 D (Golden brown)</t>
  </si>
  <si>
    <t>THERMEX G 20 D (Silver)</t>
  </si>
  <si>
    <t>ЭдЭБ00935</t>
  </si>
  <si>
    <t>ЭдЭБ00937</t>
  </si>
  <si>
    <t>ЭдЭБ00933</t>
  </si>
  <si>
    <t>350 х 185 х 610</t>
  </si>
  <si>
    <t>Нержавеющий внутренний бак, ТЭН TitaniumHeat на основе титана, быстрый нагрев (2,0 кВт), металлический корпус, механическое управление, низкие теплопотери, гарантия 7 лет.</t>
  </si>
  <si>
    <t>SAFEDRY - ERD</t>
  </si>
  <si>
    <t>ULTRASLIM - IU</t>
  </si>
  <si>
    <t>GRAND</t>
  </si>
  <si>
    <t>THERMEX N 10 U</t>
  </si>
  <si>
    <t>THERMEX N 15 U</t>
  </si>
  <si>
    <t>ЭдЭБ00938</t>
  </si>
  <si>
    <t>ЭдЭБ00939</t>
  </si>
  <si>
    <t>Нержавеющий внутренний бак G.5, быстрый нагрев (2,0 кВт), УЗО, механическое управление на нижней крышке, низкие теплопотери, гарантия 7 лет.</t>
  </si>
  <si>
    <t>THERMEX Topflow Pro 24000</t>
  </si>
  <si>
    <t>ЭдЭБ01057</t>
  </si>
  <si>
    <t>Старая цена</t>
  </si>
  <si>
    <t>Изм.</t>
  </si>
  <si>
    <t>TREND</t>
  </si>
  <si>
    <t>ЭдЭБ01145</t>
  </si>
  <si>
    <t>THERMEX Trend 6000</t>
  </si>
  <si>
    <t>190 x 90 x 157</t>
  </si>
  <si>
    <t>Для нескольких точек водоразбора, спиральный нагревательный элемент из нержавеющей стали, электронное управление и ЖК-дисплей, постоянная температура воды на выходе, универсальный шаблон для установки, моментальная подача воды, гарантия 2 года.</t>
  </si>
  <si>
    <t>Для нескольких точек водоразбора, ТЭН и колба из нержавеющей стали, электронное управление и ЖК-дисплей, постоянная температура воды на выходе, универсальный шаблон для установки, трехфазное подключение, моментальная подача воды, гарантия 2 года.</t>
  </si>
  <si>
    <t>THERMEX TitaniumHeat 100 V</t>
  </si>
  <si>
    <t>ЭдЭБ01024</t>
  </si>
  <si>
    <t>THERMEX TitaniumHeat 150 V</t>
  </si>
  <si>
    <t>ЭдЭБ01025</t>
  </si>
  <si>
    <t>THERMEX TitaniumHeat 30 V Slim</t>
  </si>
  <si>
    <t>ЭдЭБ01018</t>
  </si>
  <si>
    <t>THERMEX TitaniumHeat 50 H Slim</t>
  </si>
  <si>
    <t>ЭдЭБ01026</t>
  </si>
  <si>
    <t>THERMEX TitaniumHeat 50 V</t>
  </si>
  <si>
    <t>ЭдЭБ01022</t>
  </si>
  <si>
    <t>THERMEX TitaniumHeat 50 V Slim</t>
  </si>
  <si>
    <t>ЭдЭБ01019</t>
  </si>
  <si>
    <t>THERMEX TitaniumHeat 60 V Slim</t>
  </si>
  <si>
    <t>ЭдЭБ01020</t>
  </si>
  <si>
    <t>THERMEX TitaniumHeat 70 V Slim</t>
  </si>
  <si>
    <t>ЭдЭБ01021</t>
  </si>
  <si>
    <t>THERMEX TitaniumHeat 80 H</t>
  </si>
  <si>
    <t>ЭдЭБ01027</t>
  </si>
  <si>
    <t>THERMEX TitaniumHeat 80 V</t>
  </si>
  <si>
    <t>ЭдЭБ01023</t>
  </si>
  <si>
    <t>CHAMPION TITANIUMHEAT</t>
  </si>
  <si>
    <t>452 х 263 х 587</t>
  </si>
  <si>
    <t>452 х 263 х 880</t>
  </si>
  <si>
    <t>510 х 293 х 1018</t>
  </si>
  <si>
    <t>510 х 293 х 1240</t>
  </si>
  <si>
    <t>858 х 263 х 474</t>
  </si>
  <si>
    <t>996 х 293 х 532</t>
  </si>
  <si>
    <t>434 х 268 х 580</t>
  </si>
  <si>
    <t>434 х 268 х 870</t>
  </si>
  <si>
    <t>514 х 306 х 1013</t>
  </si>
  <si>
    <t>514 х 306 х 1223</t>
  </si>
  <si>
    <t>365 х 378 х 501</t>
  </si>
  <si>
    <t>365 х 378 х 722</t>
  </si>
  <si>
    <t>445 х 459 х 751</t>
  </si>
  <si>
    <t>445 х 459 х 903</t>
  </si>
  <si>
    <t>445 х 459 х 1283</t>
  </si>
  <si>
    <t>340 х 355 х 543</t>
  </si>
  <si>
    <t>340 х 355 х 775</t>
  </si>
  <si>
    <t>410 х 425 х 800</t>
  </si>
  <si>
    <t>410 х 425 х 948</t>
  </si>
  <si>
    <t>270 х 285 х 800</t>
  </si>
  <si>
    <t>270 х 285 х 1240</t>
  </si>
  <si>
    <t>438 х 460 х 579</t>
  </si>
  <si>
    <t>438 х 460 х 810</t>
  </si>
  <si>
    <t>438 х 460 х 974</t>
  </si>
  <si>
    <t>445 х 459 х 527</t>
  </si>
  <si>
    <t>365 х 378 х 839</t>
  </si>
  <si>
    <t>365 х 378 х 956</t>
  </si>
  <si>
    <t>722 х 378 х 387</t>
  </si>
  <si>
    <t>751 х 459 х 467</t>
  </si>
  <si>
    <t>THERMEX IBL 10 U</t>
  </si>
  <si>
    <t>ЭдЭБ00736</t>
  </si>
  <si>
    <t>THERMEX IBL 15 U</t>
  </si>
  <si>
    <t>ЭдЭБ00737</t>
  </si>
  <si>
    <t>Для одной точки водоразбора, спиральный нагревательный элемент из нержавеющей стали, универсальный монтаж (над и под раковиной), моментальная подача воды, гарантия 2 года, хромированная 3-х режимная душевая лейка в комплекте.</t>
  </si>
  <si>
    <t>Для нескольких точек водоразбора, спиарльный нагревательный элемент из нержавеющей стали, сенсорное управление, ЖК-дисплей с автопереворотом индикации, постоянная температура воды на выходе, механический регулятор протока, универсальный монтаж (над и под раковиной), моментальная подача воды, гарантия 2 года.</t>
  </si>
  <si>
    <t>THERMEX IF 30 V (pro) Wi-Fi</t>
  </si>
  <si>
    <t>THERMEX IF 50 V (pro) Wi-Fi</t>
  </si>
  <si>
    <t>THERMEX IF 80 V (pro) Wi-Fi</t>
  </si>
  <si>
    <t>THERMEX IF 100 V (pro) Wi-Fi</t>
  </si>
  <si>
    <t>THERMEX IF 50 H (pro) Wi-Fi</t>
  </si>
  <si>
    <t>THERMEX IF 80 H (pro) Wi-Fi</t>
  </si>
  <si>
    <t>ЭдЭБ00287</t>
  </si>
  <si>
    <t>ЭдЭБ00288</t>
  </si>
  <si>
    <t>ЭдЭБ00289</t>
  </si>
  <si>
    <t>ЭдЭБ00290</t>
  </si>
  <si>
    <t>ЭдЭБ00919</t>
  </si>
  <si>
    <t>ЭдЭБ00920</t>
  </si>
  <si>
    <t>IF PRO Wi-Fi</t>
  </si>
  <si>
    <t>IF PRO</t>
  </si>
  <si>
    <t>EDISSON H 20 DL (сжиженный газ)</t>
  </si>
  <si>
    <t>ЭдЭБ01104</t>
  </si>
  <si>
    <t>THERMEX Hotty 3000</t>
  </si>
  <si>
    <t>ЭдЭБ01154</t>
  </si>
  <si>
    <t>205 x 95 x 360</t>
  </si>
  <si>
    <t>THERMEX MK 100 H</t>
  </si>
  <si>
    <t>ЭдЭБ01327</t>
  </si>
  <si>
    <t>THERMEX MK 50 H</t>
  </si>
  <si>
    <t>ЭдЭБ01325</t>
  </si>
  <si>
    <t>THERMEX MK 80 H</t>
  </si>
  <si>
    <t>ЭдЭБ01326</t>
  </si>
  <si>
    <t>848 х 268 х 456</t>
  </si>
  <si>
    <t>992 х 306 х 536</t>
  </si>
  <si>
    <t>1201 х 306 х 536</t>
  </si>
  <si>
    <t>ЭдЭБ00292</t>
  </si>
  <si>
    <t>826 х 257 х 452</t>
  </si>
  <si>
    <t>954х 292 х 513</t>
  </si>
  <si>
    <t>1155 х 292 х 513</t>
  </si>
  <si>
    <r>
      <rPr>
        <b/>
        <sz val="22"/>
        <color theme="1"/>
        <rFont val="Arial"/>
        <family val="2"/>
        <charset val="204"/>
      </rPr>
      <t>SOLO</t>
    </r>
    <r>
      <rPr>
        <sz val="11"/>
        <color theme="1"/>
        <rFont val="Calibri"/>
        <family val="2"/>
        <charset val="204"/>
        <scheme val="minor"/>
      </rPr>
      <t/>
    </r>
  </si>
  <si>
    <t>Нержавеющий внутренний бак G.5, УЗО, оптимальный нагрев (2,0 / 1,3 / 0,7 кВт), металлический корпус, механическое управление, низкие теплопотери, гарантия 7 лет.</t>
  </si>
  <si>
    <t>VICTORY</t>
  </si>
  <si>
    <t>THERMEX Victory 100 V</t>
  </si>
  <si>
    <t>ЭдЭБ01249</t>
  </si>
  <si>
    <t>THERMEX Victory 30 V</t>
  </si>
  <si>
    <t>ЭдЭБ01246</t>
  </si>
  <si>
    <t>THERMEX Victory 50 V</t>
  </si>
  <si>
    <t>ЭдЭБ01247</t>
  </si>
  <si>
    <t>THERMEX Victory 80 V</t>
  </si>
  <si>
    <t>ЭдЭБ01248</t>
  </si>
  <si>
    <t>CHIEF</t>
  </si>
  <si>
    <t>HOTTY</t>
  </si>
  <si>
    <t>THERMEX Chief 7000</t>
  </si>
  <si>
    <t>ЭдЭБ01147</t>
  </si>
  <si>
    <t>THERMEX Chief 8500</t>
  </si>
  <si>
    <t>ЭдЭБ01148</t>
  </si>
  <si>
    <t>260 х 125 х 495</t>
  </si>
  <si>
    <t>THERMEX Frame 1000E</t>
  </si>
  <si>
    <t>ЭдЭБ01369</t>
  </si>
  <si>
    <t>THERMEX Frame 1500E</t>
  </si>
  <si>
    <t>ЭдЭБ01370</t>
  </si>
  <si>
    <t>THERMEX Frame 2000E</t>
  </si>
  <si>
    <t>ЭдЭБ01371</t>
  </si>
  <si>
    <t>THERMEX Frame 1000M</t>
  </si>
  <si>
    <t>ЭдЭБ01365</t>
  </si>
  <si>
    <t>THERMEX Frame 1500M</t>
  </si>
  <si>
    <t>ЭдЭБ01366</t>
  </si>
  <si>
    <t>THERMEX Frame 2000M</t>
  </si>
  <si>
    <t>ЭдЭБ01367</t>
  </si>
  <si>
    <t>THERMEX Pronto 1500M Black</t>
  </si>
  <si>
    <t>ЭдЭБ01360</t>
  </si>
  <si>
    <t>THERMEX Pronto 1500M White</t>
  </si>
  <si>
    <t>ЭдЭБ01361</t>
  </si>
  <si>
    <t>THERMEX Pronto 2000M Black</t>
  </si>
  <si>
    <t>ЭдЭБ01362</t>
  </si>
  <si>
    <t>THERMEX Pronto 2000M White</t>
  </si>
  <si>
    <t>ЭдЭБ01363</t>
  </si>
  <si>
    <t>THERMEX Stels 2000E</t>
  </si>
  <si>
    <t>ЭдЭБ01377</t>
  </si>
  <si>
    <t>FRAME E</t>
  </si>
  <si>
    <t>FRAME M</t>
  </si>
  <si>
    <t>STELS</t>
  </si>
  <si>
    <t>PRONTO Black</t>
  </si>
  <si>
    <t>PRONTO White</t>
  </si>
  <si>
    <t>EDISSON Polo 1500M</t>
  </si>
  <si>
    <t>ЭдЭБ01379</t>
  </si>
  <si>
    <t>EDISSON Polo 2000M</t>
  </si>
  <si>
    <t>ЭдЭБ01380</t>
  </si>
  <si>
    <t>1,5 / 0,9 / 0,6</t>
  </si>
  <si>
    <t>2,0 / 1,25 / 0,75</t>
  </si>
  <si>
    <t>520 х 220 х 385</t>
  </si>
  <si>
    <t>510 х 170 х 325</t>
  </si>
  <si>
    <t>Механическое управление, три режима регулировки мощности (2,0 / 1,25 / 0,75 кВт), защита от перегрева, в комплекте съемные ножки, удобные ручки для переноски, индикаторы нагрева.</t>
  </si>
  <si>
    <t>1,5 / 0,85 / 0,65</t>
  </si>
  <si>
    <t>570 х 130 х 430</t>
  </si>
  <si>
    <t>540 х 187 х 123</t>
  </si>
  <si>
    <t>Монолитный алюминиевые нагревательный элемент X-PROF, MonoBlock Design, два режима регулировки мощности, многоуровневая система безопасности MultiSafe, защита от детей, LED-дисплей, таймер до 24 часов, напольное размещение, настенная установка, пульт ДУ в комплекте, гарантия 36 месяцев.</t>
  </si>
  <si>
    <t>Керамический нагревательный элемент CeramiX, три режима работы (вентилятор, теплый воздух, горячий воздух), защита от детей (блокировка управления), LED-дисплей, таймер до 24 часов, широкоуголные жалюзи, защита от перегрева, настенная установка, пульт ДУ в комплекте, гарантия 24 месяца.</t>
  </si>
  <si>
    <t>Монолитный алюминиевые нагревательный элемент X-PROF, MonoBlock Design, два режима регулировки мощности, многоуровневая система безопасности MultiSafe, механическое управление, напольное размещение, настенная установка, гарантия 36 месяцев.</t>
  </si>
  <si>
    <t>Механическое управление, три режима регулировки мощности, защита от перегрева, компактный корпус, в комплекте съемные ножки, удобные ручки для переноски, индикаторы нагрева, гарантия 12 месяцев.</t>
  </si>
  <si>
    <t>600 х 90 х 380</t>
  </si>
  <si>
    <t>760 х 90 х 380</t>
  </si>
  <si>
    <t>920 х 90 х 380</t>
  </si>
  <si>
    <t>GRAND PRO</t>
  </si>
  <si>
    <t>THERMEX G 20 TD (Pro)</t>
  </si>
  <si>
    <t>ЭдЭБ01324</t>
  </si>
  <si>
    <t>EDISSON E 20 D</t>
  </si>
  <si>
    <t>ЭдЭБ01382</t>
  </si>
  <si>
    <t>DRIFT</t>
  </si>
  <si>
    <t>THERMEX Drift 10 O</t>
  </si>
  <si>
    <t>ЭдЭБ00952</t>
  </si>
  <si>
    <t>THERMEX Drift 10 U</t>
  </si>
  <si>
    <t>ЭдЭБ00953</t>
  </si>
  <si>
    <t>THERMEX Drift 15 O</t>
  </si>
  <si>
    <t>ЭдЭБ00954</t>
  </si>
  <si>
    <t>THERMEX Drift 15 U</t>
  </si>
  <si>
    <t>ЭдЭБ00955</t>
  </si>
  <si>
    <t>Электрические накопительные водонагреватели круглой и квадратной формы</t>
  </si>
  <si>
    <t>SMART</t>
  </si>
  <si>
    <t>THERMEX Smart 100 V</t>
  </si>
  <si>
    <t>ЭдЭБ00864</t>
  </si>
  <si>
    <t>THERMEX Smart 30 V</t>
  </si>
  <si>
    <t>ЭдЭБ00861</t>
  </si>
  <si>
    <t>THERMEX Smart 50 V</t>
  </si>
  <si>
    <t>ЭдЭБ00862</t>
  </si>
  <si>
    <t>THERMEX Smart 80 V</t>
  </si>
  <si>
    <t>ЭдЭБ00863</t>
  </si>
  <si>
    <t>2.0 / 1.3</t>
  </si>
  <si>
    <t>300 х 312 х 615</t>
  </si>
  <si>
    <t>365 х 385 х 656</t>
  </si>
  <si>
    <t>410 х 430 х 772</t>
  </si>
  <si>
    <t>410 х 430 х 922</t>
  </si>
  <si>
    <t>Нержавеющий внутренний бак G.5, Сухой ТЭН InoxDryHeat в защитной колбе, узкий корпус, УЗО, сенсорное управление, самодиагностика, быстрый нагрев (2,0 / 1,3), металлический корпус, низкие теплопотери, гарантия 7 лет.</t>
  </si>
  <si>
    <t>ЭдЭБ00949</t>
  </si>
  <si>
    <t>530 x 530 x 865</t>
  </si>
  <si>
    <t>THERMEX G 28 D Pearl white</t>
  </si>
  <si>
    <t>ЭдЭБ01463</t>
  </si>
  <si>
    <t>400 х 185 х 650</t>
  </si>
  <si>
    <t>THERMEX Lummi 1200E</t>
  </si>
  <si>
    <t>ЭдЭБ01373</t>
  </si>
  <si>
    <t>THERMEX Lummi 1500E</t>
  </si>
  <si>
    <t>ЭдЭБ01374</t>
  </si>
  <si>
    <t>THERMEX Lummi 1800E</t>
  </si>
  <si>
    <t>ЭдЭБ01375</t>
  </si>
  <si>
    <t>690 х 54 х 580</t>
  </si>
  <si>
    <t>Алюминиевые корпус, монолитный алюминиевые нагревательный элемент X-PROF, многоуровневая система безопасности MultiSafe, защита от детей, LСD-дисплей, таймер до 24 часов, напольное размещение, настенная установка, пульт ДУ в комплекте, ультратонкий корпус - 5,4 см, гарантия 36 месяцев.</t>
  </si>
  <si>
    <t>830 х 54 х 580</t>
  </si>
  <si>
    <t>870 х 54 х 580</t>
  </si>
  <si>
    <t>LUMMI</t>
  </si>
  <si>
    <t>Max. S обогрева (кв.м.)</t>
  </si>
  <si>
    <t>Видеообзор на youtube.com</t>
  </si>
  <si>
    <t>Видеоролик на youtube.com</t>
  </si>
  <si>
    <t>Видеообучение по подключению и управлению оборудованием по Wi-Fi на youtube.com</t>
  </si>
  <si>
    <t>JAM</t>
  </si>
  <si>
    <t>THERMEX Jam 3000</t>
  </si>
  <si>
    <t>ЭдЭБ01442</t>
  </si>
  <si>
    <t>THERMEX Ceramik 100 V</t>
  </si>
  <si>
    <t>ЭдЭ001636</t>
  </si>
  <si>
    <t>THERMEX Ceramik 30 V</t>
  </si>
  <si>
    <t>ЭдЭ001633</t>
  </si>
  <si>
    <t>THERMEX Ceramik 50 H</t>
  </si>
  <si>
    <t>ЭдЭБ01540</t>
  </si>
  <si>
    <t>THERMEX Ceramik 50 V</t>
  </si>
  <si>
    <t>ЭдЭ001634</t>
  </si>
  <si>
    <t>THERMEX Ceramik 80 H</t>
  </si>
  <si>
    <t>ЭдЭБ01541</t>
  </si>
  <si>
    <t>THERMEX Ceramik 80 V</t>
  </si>
  <si>
    <t>ЭдЭ001635</t>
  </si>
  <si>
    <t>FRAME E Wi-Fi</t>
  </si>
  <si>
    <t>THERMEX Frame 1000E Wi-Fi</t>
  </si>
  <si>
    <t>ЭдЭБ01630</t>
  </si>
  <si>
    <t>THERMEX Frame 1500E Wi-Fi</t>
  </si>
  <si>
    <t>ЭдЭБ01631</t>
  </si>
  <si>
    <t>THERMEX Frame 2000E Wi-Fi</t>
  </si>
  <si>
    <t>ЭдЭБ01632</t>
  </si>
  <si>
    <t>Покрытие внутреннего бака Биостеклофарфор, "сухой" ТЭН CeramicHeat в защитной колбе, УЗО, оптимальный нагрев (1,5 кВт), металлический корпус, механическое управление, низкие теплопотери, гарантия 5 лет на внутренний бак, увеличенная полная гарантия 2 года.</t>
  </si>
  <si>
    <t>Покрытие внутреннего бака Биостеклофарфор, двойной "сухой" ТЭН EcoDryHeat в эмалированной защитной колбе, УЗО, быстрый нагрев (2,0 кВт), металлический корпус, механическое управление, низкие теплопотери, гарантия 5 лет</t>
  </si>
  <si>
    <t>Покрытие внутреннего бака Биостеклофарфор, ТЭН TitaniumHeat на основе титана, УЗО, быстрый нагрев (2,5 / 1,5 / 1,0 кВт), металлический корпус, мех. управление, низкие теплопотери, защита от детей - регулятор PRESS &amp; TURN, гарантия 5 лет на вн. бак, увел.полная гарантия 2 года.</t>
  </si>
  <si>
    <t>Покрытие внутреннего бака Биостеклофарфор, ТЭН TitaniumHeat на основе титана, УЗО, оптимальный нагрев (1,5 кВт), метал. корпус, мех. управление, низкие теплопотери, гарантия 5 лет на вн. бак, увел.полная гарантия 2 года.</t>
  </si>
  <si>
    <t>Покрытие внутреннего бака Биостеклофарфор, универсальный монтаж, оптимальный нагрев (1,5 кВт), метал. корпус, мех. управление, низкие теплопотери, гарантия 5 лет на вн. бак.</t>
  </si>
  <si>
    <t>напольная</t>
  </si>
  <si>
    <t>Мощность
ТЭН / Тепл-к (кВт)</t>
  </si>
  <si>
    <t>6,0 - 4,0 - 2,0 / 24,0</t>
  </si>
  <si>
    <t>CHAMPION TITANIUMHEAT - ER</t>
  </si>
  <si>
    <t>Нержавеющий внутренний бак G.5, ТЭН TitaniumHeat на основе титана, быстрый нагрев (6,0 / 4,0 / 2,0 кВт), металлический корпус, выносной электронный пульт управления, высокоплотная теплоизоляция Super Foam, гарантия 7 лет.</t>
  </si>
  <si>
    <t>Нержавеющий внутренний бак G.5, ТЭН TitaniumHeat на основе титана, быстрый нагрев (6,0 / 4,0 / 2,0 кВт), металлический корпус, механическое управление, высокоплотная теплоизоляция Super Foam, гарантия 7 лет.</t>
  </si>
  <si>
    <t>Покрытие внутреннего бака Биостеклофарфор, ТЭН TitaniumHeat на основе титана, быстрый нагрев (6,0 / 4,0 / 2,0 кВт), металлический корпус, механическое управление, высокоплотная теплоизоляция Super Foam, гарантия 3 года.</t>
  </si>
  <si>
    <t>Нержавеющий внутренний бак и тепл. G.5, ТЭН TitaniumHeat на основе титана, быстрый нагрев (6,0 / 4,0 / 2,0 кВт), теплообменник 8 витков - 24 кВт (S=0,7 m2), гнездо для темп. датчика котла, патрубок рециркуляции, металл/ корпус, мех.управление, высокоплотная теплоизоляция Super Foam, гарантия 7 года.</t>
  </si>
  <si>
    <t>Покрытие внутреннего бака и теплообменника Биостеклофарфор, быстрый нагрев (3,5 кВт(200-300), 1,5 кВт(80-150)), гнездо для установки темп. датчика котла, патрубок рециркуляции, металлический корпус, механическое управление, высокоплотная теплоизоляция Super Foam, гарантия 3 года.</t>
  </si>
  <si>
    <t>Нержавеющий внутренний бак G.5, суперплоская конструкция, УЗО, быстрый нагрев (2,0 / 1,3 / 0,7 кВт), сенсорное управление, самодиагностика, режим NO FROST, сливной патрубок, высокоплотная теплоизоляция Super Foam, гарантия 7 лет.</t>
  </si>
  <si>
    <t>Нержавеющий внутренний бак G.5, суперплоская конструкция, УЗО, быстрый нагрев (2,0 / 1,2 / 0,8 кВт), механическое управление, высокоплотная теплоизоляция Super Foam, гарантия 7 лет.</t>
  </si>
  <si>
    <t>Гарантия 3 года</t>
  </si>
  <si>
    <t>Гарантия 5 лет</t>
  </si>
  <si>
    <t>Гарантия 7 лет</t>
  </si>
  <si>
    <t>Нержавеющие внутренние баки, плоская конструкция, высокая мощность (2,0 кВт), механическое управление, индикаторы включения и нагрева, гарантия 7 лет.</t>
  </si>
  <si>
    <t>Покрытие внутреннего бака Mineral Glass, индикатор нагрева, внешний индикатор нагрева, оптимальная мощность (1,5 кВт), гарантия 5 лет.</t>
  </si>
  <si>
    <t>GRAND ECO</t>
  </si>
  <si>
    <t>ЭдЭБ01710</t>
  </si>
  <si>
    <t>THERMEX G 20 D Eco</t>
  </si>
  <si>
    <t>THERMEX Drift 5 O</t>
  </si>
  <si>
    <t>ЭдЭБ01443</t>
  </si>
  <si>
    <t>THERMEX Drift 5 U</t>
  </si>
  <si>
    <t>ЭдЭБ01444</t>
  </si>
  <si>
    <t>260 x 278 x 357</t>
  </si>
  <si>
    <t>260 x 278 x 462</t>
  </si>
  <si>
    <t>260 x 278 x 260</t>
  </si>
  <si>
    <t>Нержавеющий внутренний бак G.5, оптимальный нагрев (1,5 кВт на 10-15л, 1,2 кВт на 5л), УЗО, механическое управление, низкие теплопотери, гарантия 7 лет, индикаторы включения и нагрева.</t>
  </si>
  <si>
    <t>433 х 258 х 573</t>
  </si>
  <si>
    <t>433 х 258 х 846</t>
  </si>
  <si>
    <t>493 х 293 х 974</t>
  </si>
  <si>
    <t>493 х 293 х 1170</t>
  </si>
  <si>
    <t>THERMEX Trend 4500</t>
  </si>
  <si>
    <t>ЭдЭБ01711</t>
  </si>
  <si>
    <t>THERMEX Balance 4500</t>
  </si>
  <si>
    <t>THERMEX Balance 6000</t>
  </si>
  <si>
    <t>ЭдЭБ01713</t>
  </si>
  <si>
    <t>ЭдЭБ01714</t>
  </si>
  <si>
    <t>BALANCE</t>
  </si>
  <si>
    <t>Для нескольких точек водоразбора, спиарльный нагревательный элемент из нержавеющей стали, механический регулятор протока, универсальный монтаж (над и под раковиной), моментальная подача воды, гарантия 2 года.</t>
  </si>
  <si>
    <t>Garanterm ER 50 V</t>
  </si>
  <si>
    <t>Garanterm ER 80 V</t>
  </si>
  <si>
    <t>SENSOR</t>
  </si>
  <si>
    <t>THERMEX S 20 MD</t>
  </si>
  <si>
    <t>ЭдЭБ01773</t>
  </si>
  <si>
    <t>YOGA</t>
  </si>
  <si>
    <t>MINI</t>
  </si>
  <si>
    <t>THERMEX Yoga 3000</t>
  </si>
  <si>
    <t>ЭдЭБ01747</t>
  </si>
  <si>
    <t>EDISSON Mini 3000</t>
  </si>
  <si>
    <t>ЭдЭБ01749</t>
  </si>
  <si>
    <t>190 x 94 x 414</t>
  </si>
  <si>
    <t>Электрические проточные водонагреватели - смесители напорного типа</t>
  </si>
  <si>
    <t>M-SMART PRO - MS PRO</t>
  </si>
  <si>
    <t>Нержавеющий внутренний бак G.5, cухой ТЭН InoxDryHeat в защитной колбе, суперплоская конструкция, УЗО, быстрый нагрев (2,0 / 1,2 / 0,8 кВт), механическое управление с электронным дисплеем, высокоплотная теплоизоляция Super Foam, гарантия 7 лет.</t>
  </si>
  <si>
    <t>ЭдЭБ01921</t>
  </si>
  <si>
    <t>ЭдЭБ01918</t>
  </si>
  <si>
    <t>ЭдЭБ01919</t>
  </si>
  <si>
    <t>ЭдЭБ01920</t>
  </si>
  <si>
    <t>THERMEX MS 100 V (pro)</t>
  </si>
  <si>
    <t>THERMEX MS 30 V (pro)</t>
  </si>
  <si>
    <t>THERMEX MS 50 V (pro)</t>
  </si>
  <si>
    <t>THERMEX MS 80 V (pro)</t>
  </si>
  <si>
    <t>FLAT</t>
  </si>
  <si>
    <t>Garanterm Flat 100 V</t>
  </si>
  <si>
    <t>ЭдЭБ01588</t>
  </si>
  <si>
    <t>Garanterm Flat 30 V</t>
  </si>
  <si>
    <t>ЭдЭБ01585</t>
  </si>
  <si>
    <t>Garanterm Flat 50 V</t>
  </si>
  <si>
    <t>ЭдЭБ01586</t>
  </si>
  <si>
    <t>Garanterm Flat 80 V</t>
  </si>
  <si>
    <t>ЭдЭБ01587</t>
  </si>
  <si>
    <t>KING</t>
  </si>
  <si>
    <t>ЭдЭБ02089</t>
  </si>
  <si>
    <t>ЭдЭБ02084</t>
  </si>
  <si>
    <t>ЭдЭБ02087</t>
  </si>
  <si>
    <t>ЭдЭБ02088</t>
  </si>
  <si>
    <t>EDISSON King 100 V</t>
  </si>
  <si>
    <t>EDISSON King 30 V</t>
  </si>
  <si>
    <t>EDISSON King 50 V</t>
  </si>
  <si>
    <t>EDISSON King 80 V</t>
  </si>
  <si>
    <t>434 х 258 х 580</t>
  </si>
  <si>
    <t>434 х 258 х 870</t>
  </si>
  <si>
    <t>514 х 296 х 1013</t>
  </si>
  <si>
    <t>514 х 296 х 1223</t>
  </si>
  <si>
    <t>PLUS</t>
  </si>
  <si>
    <t>Garanterm Plus 10 O</t>
  </si>
  <si>
    <t>ЭдЭБ01589</t>
  </si>
  <si>
    <t>Garanterm Plus 10 U</t>
  </si>
  <si>
    <t>ЭдЭБ01590</t>
  </si>
  <si>
    <t>Garanterm Plus 15 O</t>
  </si>
  <si>
    <t>ЭдЭБ01591</t>
  </si>
  <si>
    <t>Garanterm Plus 15 U</t>
  </si>
  <si>
    <t>ЭдЭБ01592</t>
  </si>
  <si>
    <t>Garanterm Plus 30 O</t>
  </si>
  <si>
    <t>ЭдЭБ01593</t>
  </si>
  <si>
    <t>Garanterm Plus 30 U</t>
  </si>
  <si>
    <t>ЭдЭБ01594</t>
  </si>
  <si>
    <t>324 x 315 x 344</t>
  </si>
  <si>
    <t>368 x 340 x 388</t>
  </si>
  <si>
    <t>440 x 390 x 460</t>
  </si>
  <si>
    <t>BRAVO Wi-Fi</t>
  </si>
  <si>
    <t>OPTIMA Wi-Fi</t>
  </si>
  <si>
    <t>THERMEX Optima 100 Wi-Fi</t>
  </si>
  <si>
    <t>ЭдЭБ01895</t>
  </si>
  <si>
    <t>THERMEX Optima 30 Wi-Fi</t>
  </si>
  <si>
    <t>ЭдЭБ01892</t>
  </si>
  <si>
    <t>THERMEX Optima 50 Wi-Fi</t>
  </si>
  <si>
    <t>ЭдЭБ01893</t>
  </si>
  <si>
    <t>THERMEX Optima 80 Wi-Fi</t>
  </si>
  <si>
    <t>ЭдЭБ01894</t>
  </si>
  <si>
    <t>THERMEX Bravo 100 Wi-Fi</t>
  </si>
  <si>
    <t>ЭдЭБ01900</t>
  </si>
  <si>
    <t>THERMEX Bravo 30 Wi-Fi</t>
  </si>
  <si>
    <t>ЭдЭБ01897</t>
  </si>
  <si>
    <t>THERMEX Bravo 50 Wi-Fi</t>
  </si>
  <si>
    <t>ЭдЭБ01898</t>
  </si>
  <si>
    <t>THERMEX Bravo 80 Wi-Fi</t>
  </si>
  <si>
    <t>ЭдЭБ01899</t>
  </si>
  <si>
    <t>Новинка электрический котел Thermex Grizzly</t>
  </si>
  <si>
    <t>ЭдЭБ01987</t>
  </si>
  <si>
    <t>THERMEX Grizzly 5-12 Wi-Fi</t>
  </si>
  <si>
    <t>GRIZZLY</t>
  </si>
  <si>
    <t>5 / 8 / 10 /12</t>
  </si>
  <si>
    <t>390 х 239 х 600</t>
  </si>
  <si>
    <t>Давление в системе (мПа)</t>
  </si>
  <si>
    <t>0,05 - 0,3</t>
  </si>
  <si>
    <t>40 - 120</t>
  </si>
  <si>
    <t>Нержавеющий внутренний бак G.5, универсальный монтаж,  беспроводное управление Wi-Fi motion, голосовое управление с помощью Алисы от Яндекс, режим запоминания привычек Smart Control, суперплоская конструкция, УЗО, быстрый нагрев (2,0 / 1,2 кВт), электронное управление, высокоплотная теплоизоляция Super Foam, гарантия 7 лет.</t>
  </si>
  <si>
    <t>Нержавеющий внутренний бак G.5, суперплоская конструкция, беспроводное управление Wi-Fi motion, голосовое управление с помощью Алисы от Яндекс, УЗО, быстрый нагрев (2,0 / 1,3 / 0,7 кВт), сенсорное управление, самодиагностика, режим NO FROST, сливной патрубок, высокоплотная теплоизоляция Super Foam, гарантия 7 лет.</t>
  </si>
  <si>
    <t>Одноконтурный котел, теплообменник из Al-Mg сплава, беспроводное управление Wi-Fi motion, голосовое управление с помощью Алисы от Яндекс, регулировка мощности 5-12 кВт, подключение на 230 и 400 В, электронное управление, режим No Frost, расширительный бак на 6 л, циркуляционный насос Grundfoss, многоступ. система защиты, система самодиагностики и сообщения об ошибках, гарантия 4 года на теплообменник и 2 года на прибор.</t>
  </si>
  <si>
    <t>Монолитный нагревательный элемент X-PROF, беспроводное управление Wi-Fi motion, голосовое управление с помощью Алисы от Яндекс, MonoBlock Design, два режима регулировки мощности, многоуровневая система безопасности MultiSafe, защита от детей, LED-дисплей, таймер до 24 ч, напольное размещение, настенная установка, пульт ДУ в комплекте, гарантия 36 меc.</t>
  </si>
  <si>
    <t>Электрические одноконтурные котлы</t>
  </si>
  <si>
    <t>Электрические тепловые пушки</t>
  </si>
  <si>
    <t>THERMEX Bazooka 2</t>
  </si>
  <si>
    <t>ЭдЭБ02033</t>
  </si>
  <si>
    <t>THERMEX Bazooka 3</t>
  </si>
  <si>
    <t>ЭдЭБ02034</t>
  </si>
  <si>
    <t>THERMEX Bazooka 4,5</t>
  </si>
  <si>
    <t>ЭдЭБ02035</t>
  </si>
  <si>
    <t>3,0 / 1,5</t>
  </si>
  <si>
    <t>BAZOOKA</t>
  </si>
  <si>
    <t>250 х 245 х 315</t>
  </si>
  <si>
    <t>Новинка тепловые пушки Thermex Bazooka</t>
  </si>
  <si>
    <t>ЭдЭБ01993</t>
  </si>
  <si>
    <t>RUBY</t>
  </si>
  <si>
    <t>THERMEX Ruby 3000</t>
  </si>
  <si>
    <t>Новинка ПЭВН кран с функцией нагрева Thermex Ruby</t>
  </si>
  <si>
    <t>290 x 95 x 415</t>
  </si>
  <si>
    <t xml:space="preserve">2,0 / 1,0 </t>
  </si>
  <si>
    <t>4,5 / 2,25</t>
  </si>
  <si>
    <t>THERMEX Focus 3000</t>
  </si>
  <si>
    <t>ЭдЭБ01991</t>
  </si>
  <si>
    <t>193 x 105 x 438</t>
  </si>
  <si>
    <t>Для одной точки водоразбора, гибкий излив, корпус и излив из нерж. стали, поворотный излив на 360°, евровилка с УЗО в комплекте, ТЭН TitaniumHeat на основе титана, электронный дисплей с отображением температуры, надежный керамический картридж , моментальная подача воды, гарантия 2 года.</t>
  </si>
  <si>
    <t>OMNIA</t>
  </si>
  <si>
    <t>THERMEX Omnia 100 V</t>
  </si>
  <si>
    <t>ЭдЭБ01753</t>
  </si>
  <si>
    <t>THERMEX Omnia 30 V</t>
  </si>
  <si>
    <t>ЭдЭБ01750</t>
  </si>
  <si>
    <t>THERMEX Omnia 50 V</t>
  </si>
  <si>
    <t>ЭдЭБ01751</t>
  </si>
  <si>
    <t>THERMEX Omnia 80 V</t>
  </si>
  <si>
    <t>ЭдЭБ01752</t>
  </si>
  <si>
    <t>462 х 289 х 628</t>
  </si>
  <si>
    <t>462 х 289 х 896</t>
  </si>
  <si>
    <t>542 х 329 х 963</t>
  </si>
  <si>
    <t>542 х 329 х 1148</t>
  </si>
  <si>
    <t>Нержавеющий внутренний бак G.5, суперплоская конструкция, ТЭН TitaniumHeat на основе титана, УЗО, высокая мощность (2,0 кВт), механическое управление с электронным дисплеем, высокоплотная теплоизоляция Super Foam, гарантия 7 лет.</t>
  </si>
  <si>
    <t>Покрытие внутренних баков Биостеклофарфор, ТЭН TitaniumHeat на основе титана, суперплоская конструкция, УЗО, быстрый нагрев (2,0 / 1,3 / 0,7 кВт), механическое управление, высокоплотная теплоизоляция Super Foam, гарантия 5 лет.</t>
  </si>
  <si>
    <t>Покрытие внутренних баков Биостеклофарфор, универсальный монтаж,  беспроводное управление Wi-Fi motion, голосовое управление с помощью Алисы от Яндекс, режим запоминания привычек Smart Control, суперплоская конструкция, УЗО, быстрый нагрев (2,0 / 1,2 кВт), электронное управление, высокоплотная теплоизоляция Super Foam, гарантия 5 лет.</t>
  </si>
  <si>
    <t>Покрытие внутренних баков Биостеклофарфор, cухой ТЭН InoxDryHeat в защитной колбе, суперплоская конструкция, УЗО, быстрый нагрев (2,0 / 1,2 / 0,8 кВт), механическое управление с электронным дисплеем, высокоплотная теплоизоляция Super Foam, гарантия 5 лет.</t>
  </si>
  <si>
    <t>НЭВН Thermex IF PRO WI-FI</t>
  </si>
  <si>
    <t>НЭВН Thermex Victory</t>
  </si>
  <si>
    <t>НЭВН Thermex Flat Plus Pro</t>
  </si>
  <si>
    <t>НЭВН Thermex Solo</t>
  </si>
  <si>
    <t>Видеообзоры:</t>
  </si>
  <si>
    <t>ПЭВН Thermex Hotty 3000</t>
  </si>
  <si>
    <t>ID PRO Wi-Fi</t>
  </si>
  <si>
    <t>Нержавеющий внутренний бак G.5, темный цвет корпуса, суперплоская конструкция, беспроводное управление Wi-Fi motion, голосовое управление с помощью Алисы от Яндекс, УЗО, быстрый нагрев (2,0 / 1,3 / 0,7 кВт), сенсорное управление, самодиагностика, таймер включения, сливной патрубок, высокоплотная теплоизоляция Super Foam, увеличенная гарантия 9 лет.</t>
  </si>
  <si>
    <t>THERMEX ID 100 H (pro) Wi-Fi</t>
  </si>
  <si>
    <t>ЭдЭБ01143</t>
  </si>
  <si>
    <t>THERMEX ID 100 V (pro) Wi-Fi</t>
  </si>
  <si>
    <t>ЭдЭБ01138</t>
  </si>
  <si>
    <t>THERMEX ID 30 V (pro) Wi-Fi</t>
  </si>
  <si>
    <t>ЭдЭБ01135</t>
  </si>
  <si>
    <t>THERMEX ID 50 H (pro) Wi-Fi</t>
  </si>
  <si>
    <t>ЭдЭБ01139</t>
  </si>
  <si>
    <t>THERMEX ID 50 V (pro) Wi-Fi</t>
  </si>
  <si>
    <t>ЭдЭБ01136</t>
  </si>
  <si>
    <t>THERMEX ID 80 H (pro) Wi-Fi</t>
  </si>
  <si>
    <t>ЭдЭБ01140</t>
  </si>
  <si>
    <t>THERMEX ID 80 V (pro) Wi-Fi</t>
  </si>
  <si>
    <t>ЭдЭБ01137</t>
  </si>
  <si>
    <t>FOCUS</t>
  </si>
  <si>
    <t>ЭдЭБ01496</t>
  </si>
  <si>
    <t>ЭдЭБ01498</t>
  </si>
  <si>
    <t>ЭдЭБ01497</t>
  </si>
  <si>
    <t>ЭдЭБ01499</t>
  </si>
  <si>
    <t>Нержавеющие внутренние баки, плоская конструкция, механическое управление, высокая мощность 2,0 кВт, гарантия 7 лет.</t>
  </si>
  <si>
    <t>ЭдЭБ02407</t>
  </si>
  <si>
    <t>ЭдЭБ02408</t>
  </si>
  <si>
    <t>BASIC</t>
  </si>
  <si>
    <t>THERMEX B 20 D</t>
  </si>
  <si>
    <t>THERMEX B 20 D (Silver)</t>
  </si>
  <si>
    <r>
      <t xml:space="preserve">Теплообменник весом 1,9 кг из </t>
    </r>
    <r>
      <rPr>
        <b/>
        <sz val="10"/>
        <color theme="1"/>
        <rFont val="Arial"/>
        <family val="2"/>
        <charset val="204"/>
      </rPr>
      <t>бескислородной меди</t>
    </r>
    <r>
      <rPr>
        <sz val="8"/>
        <color theme="1"/>
        <rFont val="Arial"/>
        <family val="2"/>
        <charset val="204"/>
      </rPr>
      <t>, дисплей, электронный розжиг горелки, многоступ. система защиты, мех. управление, индикация заряда батареи, надежный водогазовый узел, гарантия 2 года.</t>
    </r>
  </si>
  <si>
    <t>Медный теплообменник весом 2,2 кг, эксклюзивный дизайн , дисплей, электронный розжиг горелки, многоступ. система защиты, мех. управление,  индикация заряда батареи, надежный водогазовый узел, гарантия 2 года.</t>
  </si>
  <si>
    <r>
      <t xml:space="preserve">Теплообменник  весом от 2,2 кг из </t>
    </r>
    <r>
      <rPr>
        <b/>
        <sz val="10"/>
        <color theme="1"/>
        <rFont val="Arial"/>
        <family val="2"/>
        <charset val="204"/>
      </rPr>
      <t>бескислородной меди</t>
    </r>
    <r>
      <rPr>
        <sz val="8"/>
        <color theme="1"/>
        <rFont val="Arial"/>
        <family val="2"/>
        <charset val="204"/>
      </rPr>
      <t>,  эксклюзивный дизайн , дисплей, электронный розжиг горелки, многоступ. система защиты, мех. управление,  индикация заряда батареи, надежный водогазовый узел, гарантия 2 года и увеличенный срок службы до 12 лет.</t>
    </r>
  </si>
  <si>
    <t>Теплообменник  весом 2,2 кг из меди, надежный водогазовый узел, дисплей, индикация температуры, постоянная температура воды на выходе +-1 гр. , электронный розжиг горелки, многоступ. система защиты, сенсорное управление, самодиагностика, работа при низком давлении, полная гарантия 2 года.</t>
  </si>
  <si>
    <t>Мощный лужёный теплообменник весом 2,5 кг, дисплей, режимы «зима/лето», индикатор температуры, электронный розжиг горелки, усиленный водогазовый узел, многоступ. система защиты, душ.насадка в подарок, стеклянный фасад с рисунком, гарантия 2 года</t>
  </si>
  <si>
    <t>Лужёный теплообменник весом 1,9 кг, дисплей, регулировка протока воды/подачи газа, электронный розжиг горелки, многоступ. система защиты, переключатель режимов «зима/лето», узкий корпус,надежный водогазовый узел, гарантия 2 года</t>
  </si>
  <si>
    <t>Лужёный теплообменник  весом 1,6 кг, дисплей, регулировка протока воды/подачи газа, электронный розжиг горелки, многоступ. система защиты, переключатель режимов «зима/лето», узкий корпус, надежный водогазовый узел, гарантия 2 года.</t>
  </si>
  <si>
    <t>SPACE</t>
  </si>
  <si>
    <t>Мультипот (электрический накопительный водонагреватель с системой кипячения питьевой воды)</t>
  </si>
  <si>
    <t>THERMEX Space 8</t>
  </si>
  <si>
    <t>ЭдЭБ00956</t>
  </si>
  <si>
    <t>2.2</t>
  </si>
  <si>
    <t>Смеситель 180 x 255 x 429, Накопитель 225 x 229 x 455</t>
  </si>
  <si>
    <t>согласно руководству пользователя</t>
  </si>
  <si>
    <t>Одна точка водоразбора, заменяет водонагреватель, чайник, смеситель, производит до 6 литров питевой воды с темп. 100°С, безопасно для подготовки питьевой воды, быстрый монтаж крана на столешницу, ТЭН и внутренний бак из пищевой нержавеющей стали, корпус смесителя из латуни с хромированным покрытием, излив Г-образной формы поворачивается на 360°, защита от детей, компактный размер, 7 лет гарантии на внутренний бак, 2 года полной гарантии.</t>
  </si>
  <si>
    <t>Код ном.</t>
  </si>
  <si>
    <t>Кол-во</t>
  </si>
  <si>
    <t>Новинка сменный картридж фильтра для защиты от накипи Thermex ION</t>
  </si>
  <si>
    <t>CLEVER</t>
  </si>
  <si>
    <t>THERMEX Clever 7</t>
  </si>
  <si>
    <t>ЭдЭБ02002</t>
  </si>
  <si>
    <t>Покрытие внутреннего бака БИОстеклофарфор, ТЭН TitaniumHeat на основе титана, быстрый нагрев (2,1 кВт), мех. управление, низкие теплопотери, гарантия 5 лет на вн. Бак, напольная установка на встроенные прорезиненные ножки.</t>
  </si>
  <si>
    <t>234 x 234 x 390</t>
  </si>
  <si>
    <t>THERMEX Tor 1000M</t>
  </si>
  <si>
    <t>ЭдЭБ02314</t>
  </si>
  <si>
    <t>THERMEX Tor 1500M</t>
  </si>
  <si>
    <t>ЭдЭБ02315</t>
  </si>
  <si>
    <t>THERMEX Tor 2000M</t>
  </si>
  <si>
    <t>ЭдЭБ02316</t>
  </si>
  <si>
    <t>TOR M</t>
  </si>
  <si>
    <t>Монолитный алюминиевые нагревательный элемент X-PROF, три режима регулировки мощности, многоуровневая система безопасности MultiSafe, механическое управление, напольное размещение, настенная установка, гарантия 36 месяцев.</t>
  </si>
  <si>
    <t>1,0 / 0,6 / 0,4</t>
  </si>
  <si>
    <t>440 х 92 х 400</t>
  </si>
  <si>
    <t>610 х 92 х 400</t>
  </si>
  <si>
    <t>2,0 / 1,3 / 0,8</t>
  </si>
  <si>
    <t>760 х 92 х 400</t>
  </si>
  <si>
    <t>560 x 672 x 1593</t>
  </si>
  <si>
    <t>THERMEX Brick 2</t>
  </si>
  <si>
    <t>ЭдЭБ02027</t>
  </si>
  <si>
    <t>THERMEX Brick 3</t>
  </si>
  <si>
    <t>ЭдЭБ02028</t>
  </si>
  <si>
    <t>THERMEX Brick 5</t>
  </si>
  <si>
    <t>ЭдЭБ02029</t>
  </si>
  <si>
    <t>STORM</t>
  </si>
  <si>
    <t>THERMEX Storm 2</t>
  </si>
  <si>
    <t>ЭдЭБ02030</t>
  </si>
  <si>
    <t>THERMEX Storm 3</t>
  </si>
  <si>
    <t>ЭдЭБ02031</t>
  </si>
  <si>
    <t>THERMEX Storm 5</t>
  </si>
  <si>
    <t>ЭдЭБ02032</t>
  </si>
  <si>
    <t>165 х 162 х 195</t>
  </si>
  <si>
    <t>250 х 190х 250</t>
  </si>
  <si>
    <t>5,0 / 2,5</t>
  </si>
  <si>
    <t>343 х 220 х 310</t>
  </si>
  <si>
    <t>BRICK</t>
  </si>
  <si>
    <t>210 х 160 х 217</t>
  </si>
  <si>
    <t>265 х 209 х 293</t>
  </si>
  <si>
    <t>5,0 / 3,0</t>
  </si>
  <si>
    <t>235 х 300 х 345</t>
  </si>
  <si>
    <t>Керамический нагревательный элемент Ceramix, моментальный нагрев, три режима работы (вентилятор, теплый воздух, горячий воздух), корпус с защитным экраном, механическое управление, ручка для переноса, компактный размер, защита от перегрева, гарантия 24 месяца.</t>
  </si>
  <si>
    <t>Керамический нагревательный элемент Ceramix, моментальный нагрев, три режима работы (вентилятор, теплый воздух, горячий воздух), корпус с защитным экраном, механическое управление, регулировка угла подачи теплого воздуха до 115°, ручка для переноса, защита от перегрева, гарантия 24 месяца.</t>
  </si>
  <si>
    <r>
      <t>ТЭН из нержавеющей стали, моментальный нагрев, три режима работы (вентилятор, теплый воздух, горячий воздух), корпус с защитным экраном, механическое управление, регулировка угла подачи теплого воздуха до 45</t>
    </r>
    <r>
      <rPr>
        <sz val="8"/>
        <color theme="1"/>
        <rFont val="Calibri"/>
        <family val="2"/>
        <charset val="204"/>
      </rPr>
      <t>°</t>
    </r>
    <r>
      <rPr>
        <sz val="8"/>
        <color theme="1"/>
        <rFont val="Arial"/>
        <family val="2"/>
        <charset val="204"/>
      </rPr>
      <t>, функция Heat Keeper - запоминание и поддержание комфортной температуры в помещении, ручка для переноса, защита от перегрева, гарантия 24 месяца.</t>
    </r>
  </si>
  <si>
    <t>Новинка тепловые пушки Thermex Storm</t>
  </si>
  <si>
    <t>Новинка тепловые пушки Thermex Brick</t>
  </si>
  <si>
    <t>470 х 273 х 575</t>
  </si>
  <si>
    <t>470 х 273 х 860</t>
  </si>
  <si>
    <t>570 х 323 х 900</t>
  </si>
  <si>
    <t>570 х 323 х 1090</t>
  </si>
  <si>
    <t>SMARTLINE</t>
  </si>
  <si>
    <t>SKYLINE</t>
  </si>
  <si>
    <t>THERMEX Skyline 10 O</t>
  </si>
  <si>
    <t>ЭдЭБ02006</t>
  </si>
  <si>
    <t>THERMEX Skyline 10 U</t>
  </si>
  <si>
    <t>ЭдЭБ02007</t>
  </si>
  <si>
    <t>THERMEX Skyline 15 O</t>
  </si>
  <si>
    <t>ЭдЭБ02008</t>
  </si>
  <si>
    <t>THERMEX Skyline 15 U</t>
  </si>
  <si>
    <t>ЭдЭБ02009</t>
  </si>
  <si>
    <t>THERMEX Skyline 30 O</t>
  </si>
  <si>
    <t>ЭдЭБ02010</t>
  </si>
  <si>
    <t>THERMEX Skyline 30 U</t>
  </si>
  <si>
    <t>ЭдЭБ02011</t>
  </si>
  <si>
    <t>THERMEX Smartline 10 O</t>
  </si>
  <si>
    <t>ЭдЭБ02012</t>
  </si>
  <si>
    <t>THERMEX Smartline 10 U</t>
  </si>
  <si>
    <t>ЭдЭБ02013</t>
  </si>
  <si>
    <t>THERMEX Smartline 15 O</t>
  </si>
  <si>
    <t>ЭдЭБ02014</t>
  </si>
  <si>
    <t>THERMEX Smartline 15 U</t>
  </si>
  <si>
    <t>ЭдЭБ02015</t>
  </si>
  <si>
    <t>THERMEX Smartline 30 O</t>
  </si>
  <si>
    <t>ЭдЭБ02016</t>
  </si>
  <si>
    <t>THERMEX Smartline 30 U</t>
  </si>
  <si>
    <t>ЭдЭБ02017</t>
  </si>
  <si>
    <t>324 x 315 x 346</t>
  </si>
  <si>
    <t>368 x 340 x 390</t>
  </si>
  <si>
    <t>440 x 420 x 462</t>
  </si>
  <si>
    <t>Покрытие внутреннего бака Биостеклофарфор, ТЭН BioGlassHeat с покрытием Биостеклофарфор, оптимальный нагрев (1,5 кВт), механическое управление, УЗО, индикаторы включения и нагрева, низкие теплопотери, гарантия 5 лет на внутренний бак.</t>
  </si>
  <si>
    <t>THERMEX E 22 MD</t>
  </si>
  <si>
    <t>ЭдЭБ02622</t>
  </si>
  <si>
    <t>Новинка НЭВН Thermex Smartline</t>
  </si>
  <si>
    <t>Новинка НЭВН Thermex Skyline</t>
  </si>
  <si>
    <t>EMERALD</t>
  </si>
  <si>
    <t>Теплообменник  весом 2,2 кг, дисплей, эксклюзивный дизайн, электронный розжиг горелки, многоступ. система защиты, мех. управление,  надежный водогазовый узел, дымоход в комплекте, питания от сети 220 В, гарантия 2 года.</t>
  </si>
  <si>
    <r>
      <t xml:space="preserve">Теплообменник весом 2,2 кг из бескислородной меди, дисплей, поддержка точной температуры воды </t>
    </r>
    <r>
      <rPr>
        <sz val="8"/>
        <color theme="1"/>
        <rFont val="Calibri"/>
        <family val="2"/>
        <charset val="204"/>
      </rPr>
      <t>±</t>
    </r>
    <r>
      <rPr>
        <sz val="8"/>
        <color theme="1"/>
        <rFont val="Arial"/>
        <family val="2"/>
        <charset val="204"/>
      </rPr>
      <t>1°С, сенсорное управление, самодиагностика, сообщения об ошибках, эксклюзивный дизайн, электронный розжиг горелки, многоступ. система защиты, газовый клапан и горелка увеличенной надежности - срок службы до 12 лет, питания от сети 220 В, гарантия 2 года.</t>
    </r>
  </si>
  <si>
    <t>Новинка ГПВН Thermex Emerald</t>
  </si>
  <si>
    <t>Новинка комплектующие - монтажные наборы в блистере</t>
  </si>
  <si>
    <t>Новинка комплектующие - УЗО в упаковке</t>
  </si>
  <si>
    <r>
      <t>Покрытие внутреннего бака Биостеклофарфор, LED дисплей, таймер выключения до 24 часов, режим стерилизации (нагрев до 80</t>
    </r>
    <r>
      <rPr>
        <sz val="8"/>
        <color theme="1"/>
        <rFont val="Calibri"/>
        <family val="2"/>
        <charset val="204"/>
      </rPr>
      <t>°</t>
    </r>
    <r>
      <rPr>
        <sz val="4.8"/>
        <color theme="1"/>
        <rFont val="Arial"/>
        <family val="2"/>
        <charset val="204"/>
      </rPr>
      <t xml:space="preserve">С), </t>
    </r>
    <r>
      <rPr>
        <sz val="8"/>
        <color theme="1"/>
        <rFont val="Arial"/>
        <family val="2"/>
        <charset val="204"/>
      </rPr>
      <t>ТЭН BioGlassHeat с покрытием Биостеклофарфор, оптимальный нагрев (1,5 кВт), электронное управление, УЗО, индикаторы включения и нагрева, низкие теплопотери, гарантия 5 лет на внутренний бак.</t>
    </r>
  </si>
  <si>
    <t>Обновление цен</t>
  </si>
  <si>
    <t>под заказ</t>
  </si>
  <si>
    <t>Нержавеющий внутренний бак и тепл. G.5, ТЭН TitaniumHeat на основе титана, быстрый нагрев (6,0 / 4,0 / 2,0 кВт), два теплообменника по 8 витков - 24 + 24 кВт (S=1,4 m2), гнездо для темп. датчика котла, патрубок рециркуляции, металл/ корпус, мех.управление, высокоплотная теплоизоляция Super Foam, гарантия 7 года.</t>
  </si>
  <si>
    <t>THERMEX IRP 200 V (combi) PRO</t>
  </si>
  <si>
    <t>THERMEX IRP 280 V (combi) PRO</t>
  </si>
  <si>
    <t>ЭдЭБ01583</t>
  </si>
  <si>
    <t>ЭдЭБ01584</t>
  </si>
  <si>
    <t>6,0 - 4,0 - 2,0 / 48,0</t>
  </si>
  <si>
    <t>COMBI INOX PRO - IRP (combi) PRO</t>
  </si>
  <si>
    <t>Новинка НЭВН нап. Thermex Combi Inox Pro</t>
  </si>
  <si>
    <t>CORUNNA</t>
  </si>
  <si>
    <t>THERMEX Corunna 3000</t>
  </si>
  <si>
    <t>ЭдЭБ02734</t>
  </si>
  <si>
    <t>180 x 100 x 350</t>
  </si>
  <si>
    <t>Для одной точки водоразбора, поворотный излив на 360°, евровилка с УЗО в комплекте, ТЭН TitaniumHeat на основе титана, электронный дисплей с отображением температуры, керамический картридж на миллион циклов, моментальная подача воды, гарантия 2 года.</t>
  </si>
  <si>
    <t>Для одной точки водоразбора, поворотный излив на 360°, евровилка с УЗО в комплекте, ТЭН TitaniumHeat на основе титана, душевая лейка в комплекте, электронный дисплей с отображением температуры, керамический картридж на миллион циклов, моментальная подача воды, гарантия 2 года.</t>
  </si>
  <si>
    <t>Для одной точки водоразбора, поворотный гибкий излив на 360°, евровилка с УЗО в комплекте, ТЭН TitaniumHeat на основе титана, индикатор нагрева, керамический картридж на миллион циклов, моментальная подача воды, гарантия 2 года.</t>
  </si>
  <si>
    <t>Для одной точки водоразбора, корпус и излив из нерж. стали, поворотный излив на 360°, евровилка с УЗО в комплекте, ТЭН TitaniumHeat на основе титана, электронный дисплей с отображением температуры, керамический картридж на миллион циклов, моментальная подача воды, гарантия 2 года.</t>
  </si>
  <si>
    <t>Для одной точки водоразбора, поворотный излив на 360°, нержавеющий ТЭН, индикатор нагрева, керамический картридж на миллион циклов, моментальная подача воды, гарантия 2 года.</t>
  </si>
  <si>
    <t>URBAN</t>
  </si>
  <si>
    <t>THERMEX Urban 3500 combi</t>
  </si>
  <si>
    <t>ЭдЭБ02579</t>
  </si>
  <si>
    <t>THERMEX Urban 3500 shower</t>
  </si>
  <si>
    <t>ЭдЭБ02578</t>
  </si>
  <si>
    <t>THERMEX Urban 3500 tap</t>
  </si>
  <si>
    <t>ЭдЭБ02577</t>
  </si>
  <si>
    <t>THERMEX Urban 5500 combi</t>
  </si>
  <si>
    <t>ЭдЭБ02582</t>
  </si>
  <si>
    <t>THERMEX Urban 5500 shower</t>
  </si>
  <si>
    <t>ЭдЭБ02581</t>
  </si>
  <si>
    <t>THERMEX Urban 5500 tap</t>
  </si>
  <si>
    <t>ЭдЭБ02580</t>
  </si>
  <si>
    <t>THERMEX Urban 6500 combi</t>
  </si>
  <si>
    <t>ЭдЭБ02583</t>
  </si>
  <si>
    <t>272 х 103 х 173</t>
  </si>
  <si>
    <t>*различная комплектация</t>
  </si>
  <si>
    <t>ARTFLOW</t>
  </si>
  <si>
    <t>ONYX</t>
  </si>
  <si>
    <t>THERMEX Artflow 10500</t>
  </si>
  <si>
    <t>ЭдЭБ02567</t>
  </si>
  <si>
    <t>THERMEX Artflow 6000</t>
  </si>
  <si>
    <t>ЭдЭБ02566</t>
  </si>
  <si>
    <t>THERMEX Artflow 8000</t>
  </si>
  <si>
    <t>ЭдЭБ02565</t>
  </si>
  <si>
    <t>THERMEX Onyx 10000</t>
  </si>
  <si>
    <t>ЭдЭБ02571</t>
  </si>
  <si>
    <t>THERMEX Onyx 6500</t>
  </si>
  <si>
    <t>ЭдЭБ02569</t>
  </si>
  <si>
    <t>THERMEX Onyx 8000</t>
  </si>
  <si>
    <t>ЭдЭБ02570</t>
  </si>
  <si>
    <t>3,5 / 6,5</t>
  </si>
  <si>
    <t>4,0 / 8,0</t>
  </si>
  <si>
    <t>6,6 / 10,0</t>
  </si>
  <si>
    <t>184 х 103 х 310</t>
  </si>
  <si>
    <t>150 х 103 х 272</t>
  </si>
  <si>
    <t>Для нескольких точек водоразбора, функция Smart Heat, автоматический контроль заземления, полностью медные ТЭН и колба, УЗО, электронное управление и дисплей, постоянная температура воды на выходе, моментальная подача воды, гарантия 2 года.</t>
  </si>
  <si>
    <t>Для нескольких точек водоразбора, колба из термостойкого пластика, медные ТЭНы, механическое  управление, два режима мощности на каждой модели, моментальная подача воды, гарантия 2 года.</t>
  </si>
  <si>
    <t>5,25 / 5,25 / 10,5</t>
  </si>
  <si>
    <t>2,5 / 3,5 / 6,0</t>
  </si>
  <si>
    <t>3,8 / 4,2 / 8,0</t>
  </si>
  <si>
    <t>Для нескольких точек водоразбора, ТЭН и колба из нержавеющей стали, однофазное и трехфахное подключение, механическое  управление, три режима мощности на каждой модели, моментальная подача воды, гарантия 2 года.</t>
  </si>
  <si>
    <t>НЭВН</t>
  </si>
  <si>
    <t>1.5 / 0.75 / 0.75</t>
  </si>
  <si>
    <t>THERMEX Flat 80 V Combi</t>
  </si>
  <si>
    <t>ЭдЭБ02771</t>
  </si>
  <si>
    <t>THERMEX Flat 100 V Combi</t>
  </si>
  <si>
    <t>ЭдЭБ02772</t>
  </si>
  <si>
    <t>Flat Combi</t>
  </si>
  <si>
    <t>Нержавеющий внутренний бак, быстрый нагрев (2,0 кВт), металлический корпус, механическое управление, низкие теплопотери, гарантия 7 лет.</t>
  </si>
  <si>
    <t>510 x 288 x 1126</t>
  </si>
  <si>
    <t>510 x 288 x 1351</t>
  </si>
  <si>
    <t>EDISSON E 20 D Pro</t>
  </si>
  <si>
    <t>ЭдЭБ02943</t>
  </si>
  <si>
    <t>ЭдЭБ02946</t>
  </si>
  <si>
    <t>ЭдЭБ02945</t>
  </si>
  <si>
    <t>ЭдЭБ02948</t>
  </si>
  <si>
    <t>ЭдЭБ02947</t>
  </si>
  <si>
    <t>EDISSON E 20 GD (Подсолнухи)</t>
  </si>
  <si>
    <t>EDISSON E 20 GD (Лаванда)</t>
  </si>
  <si>
    <t>EDISSON E 20 GD (Каннская ветвь)</t>
  </si>
  <si>
    <t>EDISSON E 20 GD (Лиссабон)</t>
  </si>
  <si>
    <t>SENSOR ART</t>
  </si>
  <si>
    <t>THERMEX S 20 MD (Art Black)</t>
  </si>
  <si>
    <t>THERMEX S 20 MD (Art Red)</t>
  </si>
  <si>
    <t>ЭдЭБ02974</t>
  </si>
  <si>
    <t>ЭдЭБ02975</t>
  </si>
  <si>
    <t>ECO PRO</t>
  </si>
  <si>
    <t>ECO GD</t>
  </si>
  <si>
    <t>Печать заказа</t>
  </si>
  <si>
    <t>Новинка ГПВН Thermex Sensor Art</t>
  </si>
  <si>
    <t>Новинка ГПВН Edisson ECO Pro</t>
  </si>
  <si>
    <t>Новинка Трехходовой клапан THERMEX dLine U</t>
  </si>
  <si>
    <t>Новинка Thermex Flat Combi</t>
  </si>
  <si>
    <t>Трехходовые клапаны</t>
  </si>
  <si>
    <t>Электрические накопительные комбинированные настенные водонагреватели плоской формы</t>
  </si>
  <si>
    <t>Электрические двухконтурные котлы</t>
  </si>
  <si>
    <t>Tesla</t>
  </si>
  <si>
    <t>THERMEX Tesla 6-12 Wi-Fi</t>
  </si>
  <si>
    <t>ЭдЭБ02792</t>
  </si>
  <si>
    <t>6 / 9 / 12</t>
  </si>
  <si>
    <t>402 х 250 х 660</t>
  </si>
  <si>
    <t>Одноконтурный котел, теплообменник из нержавющей стали, беспроводное управление Wi-Fi motion,  регулировка мощности 6-12 кВт, подключение на 230 и 400 В, электронное управление, режим No Frost, расширительный бак на 6 л, многоступ. система защиты, система самодиагностики и сообщения об ошибках, гарантия  2 года на прибор.</t>
  </si>
  <si>
    <t>THERMEX Tesla 12-24 Wi-Fi</t>
  </si>
  <si>
    <t>ЭдЭБ02807</t>
  </si>
  <si>
    <t>40 - 240</t>
  </si>
  <si>
    <t>Двухконтурный котел, теплообменник из нержавеющей стали, беспроводное управление Wi-Fi motion, регулировка мощности 12-24 кВт, подключение на 400 В, электронное управление, режим No Frost, расширительный бак на 6 л, многоступ. система защиты, система самодиагностики и сообщения об ошибках, гарантия 2 года на прибор.</t>
  </si>
  <si>
    <t>452 х 250 х 710</t>
  </si>
  <si>
    <t>12 / 15 / 18 / 21 / 24</t>
  </si>
  <si>
    <t xml:space="preserve">Новинка Themex Tesla </t>
  </si>
  <si>
    <t>ГПВН</t>
  </si>
  <si>
    <t>Цены, действительные с</t>
  </si>
  <si>
    <t>Новинка ГПВН Edisson ECO GD</t>
  </si>
  <si>
    <t>Покрытие внутреннего бака Mineral Glass, индикатор нагрева и включения, механическое управление, оптимальная мощность (1,5 кВт), гарантия 5 лет.</t>
  </si>
  <si>
    <t>DOUBLE</t>
  </si>
  <si>
    <t>кВт</t>
  </si>
  <si>
    <t>THERMEX Double 30</t>
  </si>
  <si>
    <t>THERMEX Double 50</t>
  </si>
  <si>
    <t>THERMEX Double 80</t>
  </si>
  <si>
    <t>THERMEX Double 100</t>
  </si>
  <si>
    <t>ЭдЭБ03215</t>
  </si>
  <si>
    <t>ЭдЭБ03216</t>
  </si>
  <si>
    <t>ЭдЭБ03217</t>
  </si>
  <si>
    <t>ЭдЭБ03218</t>
  </si>
  <si>
    <t>Нержавеющий внутренний бак G.5, высокая мощность 2500 Вт для быстрого нагрева, суперплоская конструкция, универсальный монтаж, УЗО, три режима мощности (2,5/ 1,5 / 1 кВт), механическое управление, высокоплотная теплоизоляция Super Foam, ТЭН Titanium оригинальный дизайн с подсветкой фронтальной панели, гарантия 7 лет.</t>
  </si>
  <si>
    <t>434 х 250 х 580</t>
  </si>
  <si>
    <t>434 х 250 х 870</t>
  </si>
  <si>
    <t>514 х 290 х 984</t>
  </si>
  <si>
    <t>514 х 290 х 1184</t>
  </si>
  <si>
    <t>Новинка НЭВН Thermex Double</t>
  </si>
  <si>
    <t>Электрические котлы</t>
  </si>
  <si>
    <t>Эл.котел Thermex Grizzly</t>
  </si>
  <si>
    <t>ЭдЭБ02795</t>
  </si>
  <si>
    <t>Новинка комнатный термостат Thermex Cube Wi-Fi</t>
  </si>
  <si>
    <t>НЭВН Thermex Space</t>
  </si>
  <si>
    <t>Видеообучение по подключению и управлению оборудованием на youtube.com</t>
  </si>
  <si>
    <t>Видеоролик производительность проточных водонагревателей Thermex City, Surf, Balance и Hotty  на youtube.com</t>
  </si>
  <si>
    <t xml:space="preserve">ПЭВН Thermex City, Surf, Balance, Hotty </t>
  </si>
  <si>
    <t>Видеоролик сравнение Thermex Emerald E 22 MD и Sensor S 20 MD на youtube.com</t>
  </si>
  <si>
    <t>ГПВН Thermex Emerald E 22 MD и Sensor S 20 MD</t>
  </si>
  <si>
    <t>Видеоролик по управлению оборудованием через приложение Thermex Home на youtube.com</t>
  </si>
  <si>
    <t>GLASSLINED - ES/ER*</t>
  </si>
  <si>
    <t>*особые условия поставки уточняйте у вашего менеджера</t>
  </si>
  <si>
    <t>универс.</t>
  </si>
  <si>
    <t>COSMO E</t>
  </si>
  <si>
    <t>THERMEX Cosmo 1000E</t>
  </si>
  <si>
    <t>THERMEX Cosmo 1500E</t>
  </si>
  <si>
    <t>THERMEX Cosmo 2000E</t>
  </si>
  <si>
    <t>ЭдЭБ01634</t>
  </si>
  <si>
    <t>ЭдЭБ01635</t>
  </si>
  <si>
    <t>ЭдЭБ01636</t>
  </si>
  <si>
    <t>SPOT M</t>
  </si>
  <si>
    <t>470 х 95 х 420</t>
  </si>
  <si>
    <t>620 х 95 х 420</t>
  </si>
  <si>
    <t>780 х 95 х 420</t>
  </si>
  <si>
    <t>THERMEX Spot 1000M</t>
  </si>
  <si>
    <t>THERMEX Spot 1500M</t>
  </si>
  <si>
    <t>THERMEX Spot 2000M</t>
  </si>
  <si>
    <t>ЭдЭБ02372</t>
  </si>
  <si>
    <t>ЭдЭБ02375</t>
  </si>
  <si>
    <t>ЭдЭБ02379</t>
  </si>
  <si>
    <t>1,0 / 0,75 / 0,5</t>
  </si>
  <si>
    <t>2,0 / 1,5 / 1,0</t>
  </si>
  <si>
    <t>Новинка Конвектор Thermex Cosmo E</t>
  </si>
  <si>
    <t>Новинка Конвектор Thermex Spot M</t>
  </si>
  <si>
    <t>Новинка Ремкомплекты THERMEX</t>
  </si>
  <si>
    <t>POLO M</t>
  </si>
  <si>
    <t>Тепловентиляторы</t>
  </si>
  <si>
    <t>универc.</t>
  </si>
  <si>
    <t>434 х 230 х 555</t>
  </si>
  <si>
    <t>434 х 230 х 843</t>
  </si>
  <si>
    <t>514 х 270 х 965</t>
  </si>
  <si>
    <t>514 х 270 х 1165</t>
  </si>
  <si>
    <t>CERAMIK</t>
  </si>
  <si>
    <t>Эл.котел Thermex Tesla 6-12 Wi-Fi</t>
  </si>
  <si>
    <t>Заказать</t>
  </si>
  <si>
    <t>info@6698699.ru</t>
  </si>
  <si>
    <t>www.термекс.рус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</si>
</sst>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\ _р_._-;\-* #,##0.00\ _р_._-;_-* &quot;-&quot;??\ _р_._-;_-@_-"/>
    <numFmt numFmtId="164" formatCode="#,##0.00\ &quot;₽&quot;;[Red]\-#,##0.00\ &quot;₽&quot;"/>
    <numFmt numFmtId="165" formatCode="_-* #,##0.00\ &quot;₽&quot;_-;\-* #,##0.00\ &quot;₽&quot;_-;_-* &quot;-&quot;??\ &quot;₽&quot;_-;_-@_-"/>
    <numFmt numFmtId="166" formatCode="_-* #,##0.00\ _₽_-;\-* #,##0.00\ _₽_-;_-* &quot;-&quot;??\ _₽_-;_-@_-"/>
    <numFmt numFmtId="167" formatCode="_-* #,##0.00&quot;р.&quot;_-;\-* #,##0.00&quot;р.&quot;_-;_-* &quot;-&quot;??&quot;р.&quot;_-;_-@_-"/>
    <numFmt numFmtId="168" formatCode="_-* #,##0&quot;р.&quot;_-;\-* #,##0&quot;р.&quot;_-;_-* &quot;-&quot;??&quot;р.&quot;_-;_-@_-"/>
    <numFmt numFmtId="169" formatCode="#,##0_ ;[Red]\-#,##0\ "/>
    <numFmt numFmtId="170" formatCode="0.0"/>
    <numFmt numFmtId="171" formatCode="_-* #,##0\ _₽_-;\-* #,##0\ _₽_-;_-* &quot;-&quot;??\ _₽_-;_-@_-"/>
    <numFmt numFmtId="172" formatCode="0.0%"/>
  </numFmts>
  <fonts count="7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14"/>
      <name val="Arial"/>
      <family val="2"/>
      <charset val="204"/>
    </font>
    <font>
      <b/>
      <sz val="12"/>
      <color theme="1" tint="0.14999847407452621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9"/>
      <color theme="1" tint="0.1499984740745262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20"/>
      <name val="Arial"/>
      <family val="2"/>
      <charset val="204"/>
    </font>
    <font>
      <b/>
      <sz val="10"/>
      <color rgb="FF333F50"/>
      <name val="Arial"/>
      <family val="2"/>
      <charset val="204"/>
    </font>
    <font>
      <b/>
      <sz val="9"/>
      <name val="Arial"/>
      <family val="2"/>
      <charset val="204"/>
    </font>
    <font>
      <sz val="8"/>
      <color theme="1"/>
      <name val="Arial"/>
      <family val="2"/>
      <charset val="204"/>
    </font>
    <font>
      <b/>
      <sz val="9"/>
      <name val="Arial Narrow"/>
      <family val="2"/>
      <charset val="204"/>
    </font>
    <font>
      <b/>
      <sz val="12"/>
      <color rgb="FFC00000"/>
      <name val="Arial"/>
      <family val="2"/>
      <charset val="204"/>
    </font>
    <font>
      <b/>
      <sz val="26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sz val="22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11"/>
      <name val="Calibri"/>
      <family val="2"/>
      <charset val="204"/>
    </font>
    <font>
      <b/>
      <sz val="16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1"/>
      <color theme="1" tint="0.14999847407452621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sz val="11"/>
      <color theme="1" tint="0.14999847407452621"/>
      <name val="Arial"/>
      <family val="2"/>
      <charset val="204"/>
    </font>
    <font>
      <sz val="6"/>
      <color theme="1"/>
      <name val="Arial"/>
      <family val="2"/>
      <charset val="204"/>
    </font>
    <font>
      <sz val="8"/>
      <color theme="1"/>
      <name val="Calibri"/>
      <family val="2"/>
      <charset val="204"/>
    </font>
    <font>
      <sz val="10"/>
      <name val="Arial"/>
      <family val="2"/>
      <charset val="204"/>
    </font>
    <font>
      <sz val="4.8"/>
      <color theme="1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4"/>
      <color indexed="54"/>
      <name val="Arial"/>
      <family val="1"/>
      <charset val="204"/>
    </font>
    <font>
      <b/>
      <u/>
      <sz val="11"/>
      <color theme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8"/>
      <color theme="10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12"/>
      <color theme="10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indexed="64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/>
      </right>
      <top/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</borders>
  <cellStyleXfs count="452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49" fontId="8" fillId="3" borderId="0">
      <alignment horizontal="center" vertical="center" wrapText="1"/>
      <protection locked="0"/>
    </xf>
    <xf numFmtId="0" fontId="10" fillId="0" borderId="1">
      <alignment horizontal="center" vertical="center" wrapText="1"/>
      <protection locked="0"/>
    </xf>
    <xf numFmtId="0" fontId="2" fillId="0" borderId="0"/>
    <xf numFmtId="0" fontId="10" fillId="0" borderId="1">
      <alignment horizontal="left" vertical="center" wrapText="1"/>
      <protection locked="0"/>
    </xf>
    <xf numFmtId="0" fontId="13" fillId="0" borderId="1">
      <alignment horizontal="center" vertical="center" wrapText="1"/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12" applyNumberFormat="0" applyFill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15" applyNumberFormat="0" applyAlignment="0" applyProtection="0"/>
    <xf numFmtId="0" fontId="29" fillId="10" borderId="16" applyNumberFormat="0" applyAlignment="0" applyProtection="0"/>
    <xf numFmtId="0" fontId="30" fillId="10" borderId="15" applyNumberFormat="0" applyAlignment="0" applyProtection="0"/>
    <xf numFmtId="0" fontId="31" fillId="0" borderId="17" applyNumberFormat="0" applyFill="0" applyAlignment="0" applyProtection="0"/>
    <xf numFmtId="0" fontId="32" fillId="11" borderId="18" applyNumberFormat="0" applyAlignment="0" applyProtection="0"/>
    <xf numFmtId="0" fontId="1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20" applyNumberFormat="0" applyFill="0" applyAlignment="0" applyProtection="0"/>
    <xf numFmtId="0" fontId="34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4" fillId="36" borderId="0" applyNumberFormat="0" applyBorder="0" applyAlignment="0" applyProtection="0"/>
    <xf numFmtId="0" fontId="35" fillId="0" borderId="0"/>
    <xf numFmtId="0" fontId="1" fillId="0" borderId="0"/>
    <xf numFmtId="0" fontId="36" fillId="0" borderId="0"/>
    <xf numFmtId="0" fontId="36" fillId="0" borderId="0"/>
    <xf numFmtId="0" fontId="37" fillId="0" borderId="0"/>
    <xf numFmtId="0" fontId="1" fillId="0" borderId="0"/>
    <xf numFmtId="0" fontId="38" fillId="0" borderId="0" applyNumberFormat="0" applyFill="0" applyBorder="0" applyAlignment="0" applyProtection="0"/>
    <xf numFmtId="0" fontId="1" fillId="12" borderId="19" applyNumberFormat="0" applyFont="0" applyAlignment="0" applyProtection="0"/>
    <xf numFmtId="0" fontId="1" fillId="0" borderId="0"/>
    <xf numFmtId="0" fontId="36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9" applyNumberFormat="0" applyFont="0" applyAlignment="0" applyProtection="0"/>
    <xf numFmtId="0" fontId="1" fillId="0" borderId="0"/>
    <xf numFmtId="0" fontId="3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</cellStyleXfs>
  <cellXfs count="513">
    <xf numFmtId="0" fontId="0" fillId="0" borderId="0" xfId="0"/>
    <xf numFmtId="0" fontId="3" fillId="0" borderId="0" xfId="2" applyFont="1" applyAlignment="1">
      <alignment horizontal="left" vertical="center"/>
    </xf>
    <xf numFmtId="0" fontId="3" fillId="2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Border="1" applyAlignment="1" applyProtection="1">
      <alignment horizontal="left" vertical="center"/>
    </xf>
    <xf numFmtId="0" fontId="3" fillId="0" borderId="0" xfId="2" applyFont="1" applyAlignment="1" applyProtection="1">
      <alignment horizontal="left" vertical="center"/>
    </xf>
    <xf numFmtId="0" fontId="4" fillId="0" borderId="0" xfId="2" applyFont="1" applyAlignment="1" applyProtection="1">
      <alignment horizontal="left" vertical="center"/>
    </xf>
    <xf numFmtId="0" fontId="5" fillId="0" borderId="0" xfId="2" applyFont="1" applyFill="1" applyAlignment="1" applyProtection="1">
      <alignment horizontal="left" vertical="center" wrapText="1"/>
    </xf>
    <xf numFmtId="168" fontId="5" fillId="0" borderId="0" xfId="3" applyNumberFormat="1" applyFont="1" applyAlignment="1" applyProtection="1">
      <alignment horizontal="left" vertical="center"/>
    </xf>
    <xf numFmtId="168" fontId="5" fillId="0" borderId="0" xfId="3" applyNumberFormat="1" applyFont="1" applyFill="1" applyAlignment="1" applyProtection="1">
      <alignment horizontal="left" vertical="center"/>
    </xf>
    <xf numFmtId="0" fontId="3" fillId="2" borderId="0" xfId="2" applyFont="1" applyFill="1" applyBorder="1" applyAlignment="1" applyProtection="1">
      <alignment vertical="center"/>
    </xf>
    <xf numFmtId="4" fontId="6" fillId="0" borderId="0" xfId="2" applyNumberFormat="1" applyFont="1" applyAlignment="1">
      <alignment horizontal="center" vertical="center"/>
    </xf>
    <xf numFmtId="0" fontId="17" fillId="0" borderId="0" xfId="0" applyFont="1"/>
    <xf numFmtId="0" fontId="17" fillId="0" borderId="0" xfId="0" applyFont="1" applyBorder="1"/>
    <xf numFmtId="0" fontId="18" fillId="0" borderId="0" xfId="0" applyFont="1" applyBorder="1" applyAlignment="1"/>
    <xf numFmtId="0" fontId="18" fillId="0" borderId="0" xfId="0" applyFont="1" applyBorder="1" applyAlignment="1">
      <alignment horizontal="center" vertical="center"/>
    </xf>
    <xf numFmtId="9" fontId="18" fillId="0" borderId="0" xfId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left"/>
    </xf>
    <xf numFmtId="171" fontId="19" fillId="0" borderId="4" xfId="9" applyNumberFormat="1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171" fontId="19" fillId="0" borderId="9" xfId="9" applyNumberFormat="1" applyFont="1" applyBorder="1" applyAlignment="1">
      <alignment horizontal="center"/>
    </xf>
    <xf numFmtId="171" fontId="19" fillId="0" borderId="11" xfId="9" applyNumberFormat="1" applyFont="1" applyBorder="1" applyAlignment="1">
      <alignment horizontal="center"/>
    </xf>
    <xf numFmtId="0" fontId="16" fillId="5" borderId="5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4" fontId="6" fillId="2" borderId="0" xfId="2" applyNumberFormat="1" applyFont="1" applyFill="1" applyAlignment="1" applyProtection="1">
      <alignment horizontal="center" vertical="center"/>
      <protection locked="0"/>
    </xf>
    <xf numFmtId="49" fontId="6" fillId="0" borderId="0" xfId="6" applyNumberFormat="1" applyFont="1" applyFill="1" applyBorder="1" applyAlignment="1" applyProtection="1">
      <alignment vertical="center" wrapText="1"/>
      <protection locked="0"/>
    </xf>
    <xf numFmtId="0" fontId="7" fillId="0" borderId="0" xfId="7" applyFont="1" applyFill="1" applyBorder="1" applyAlignment="1" applyProtection="1">
      <alignment horizontal="left" vertical="center" wrapText="1" indent="1"/>
      <protection locked="0"/>
    </xf>
    <xf numFmtId="4" fontId="9" fillId="0" borderId="0" xfId="2" applyNumberFormat="1" applyFont="1" applyAlignment="1" applyProtection="1">
      <alignment horizontal="center" vertical="center"/>
      <protection locked="0"/>
    </xf>
    <xf numFmtId="4" fontId="9" fillId="0" borderId="0" xfId="2" applyNumberFormat="1" applyFont="1" applyFill="1" applyBorder="1" applyAlignment="1" applyProtection="1">
      <alignment horizontal="center" vertical="center"/>
      <protection locked="0"/>
    </xf>
    <xf numFmtId="169" fontId="9" fillId="0" borderId="0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4" applyFont="1" applyFill="1" applyBorder="1" applyAlignment="1" applyProtection="1">
      <alignment vertical="center" wrapText="1"/>
    </xf>
    <xf numFmtId="0" fontId="3" fillId="0" borderId="0" xfId="2" applyFont="1" applyFill="1" applyBorder="1" applyAlignment="1">
      <alignment horizontal="left" vertical="center"/>
    </xf>
    <xf numFmtId="0" fontId="0" fillId="0" borderId="0" xfId="0" applyFill="1"/>
    <xf numFmtId="171" fontId="19" fillId="4" borderId="9" xfId="9" applyNumberFormat="1" applyFont="1" applyFill="1" applyBorder="1" applyAlignment="1">
      <alignment horizontal="center"/>
    </xf>
    <xf numFmtId="3" fontId="12" fillId="0" borderId="0" xfId="5" applyNumberFormat="1" applyFont="1" applyFill="1" applyBorder="1" applyAlignment="1" applyProtection="1">
      <alignment horizontal="center" vertical="top"/>
      <protection locked="0"/>
    </xf>
    <xf numFmtId="4" fontId="12" fillId="2" borderId="0" xfId="2" applyNumberFormat="1" applyFont="1" applyFill="1" applyAlignment="1" applyProtection="1">
      <alignment horizontal="center" vertical="center"/>
      <protection locked="0"/>
    </xf>
    <xf numFmtId="0" fontId="11" fillId="0" borderId="0" xfId="2" applyFont="1" applyBorder="1" applyAlignment="1" applyProtection="1">
      <alignment horizontal="right" vertical="center"/>
    </xf>
    <xf numFmtId="0" fontId="11" fillId="0" borderId="0" xfId="2" applyFont="1" applyAlignment="1" applyProtection="1">
      <alignment horizontal="right" vertical="center"/>
    </xf>
    <xf numFmtId="168" fontId="11" fillId="0" borderId="0" xfId="3" applyNumberFormat="1" applyFont="1" applyAlignment="1" applyProtection="1">
      <alignment horizontal="right" vertical="center"/>
    </xf>
    <xf numFmtId="168" fontId="11" fillId="0" borderId="0" xfId="3" applyNumberFormat="1" applyFont="1" applyFill="1" applyAlignment="1" applyProtection="1">
      <alignment horizontal="right" vertical="center"/>
      <protection locked="0"/>
    </xf>
    <xf numFmtId="4" fontId="11" fillId="0" borderId="0" xfId="2" applyNumberFormat="1" applyFont="1" applyAlignment="1" applyProtection="1">
      <alignment horizontal="right" vertical="center"/>
      <protection locked="0"/>
    </xf>
    <xf numFmtId="0" fontId="11" fillId="0" borderId="0" xfId="2" applyFont="1" applyAlignment="1">
      <alignment horizontal="right" vertical="center"/>
    </xf>
    <xf numFmtId="4" fontId="12" fillId="2" borderId="0" xfId="2" applyNumberFormat="1" applyFont="1" applyFill="1" applyBorder="1" applyAlignment="1" applyProtection="1">
      <alignment horizontal="center" vertical="center"/>
      <protection locked="0"/>
    </xf>
    <xf numFmtId="0" fontId="3" fillId="0" borderId="0" xfId="2" applyFont="1" applyAlignment="1">
      <alignment horizontal="left" vertical="center" wrapText="1"/>
    </xf>
    <xf numFmtId="0" fontId="42" fillId="0" borderId="0" xfId="0" applyFont="1" applyAlignment="1">
      <alignment horizontal="right" vertical="center"/>
    </xf>
    <xf numFmtId="0" fontId="3" fillId="0" borderId="0" xfId="2" applyFont="1" applyBorder="1" applyAlignment="1" applyProtection="1">
      <alignment horizontal="left" vertical="top"/>
    </xf>
    <xf numFmtId="168" fontId="20" fillId="0" borderId="0" xfId="3" applyNumberFormat="1" applyFont="1" applyFill="1" applyAlignment="1" applyProtection="1">
      <alignment horizontal="left" vertical="top"/>
      <protection locked="0"/>
    </xf>
    <xf numFmtId="4" fontId="6" fillId="0" borderId="0" xfId="2" applyNumberFormat="1" applyFont="1" applyAlignment="1" applyProtection="1">
      <alignment horizontal="center" vertical="top"/>
      <protection locked="0"/>
    </xf>
    <xf numFmtId="0" fontId="3" fillId="0" borderId="0" xfId="2" applyFont="1" applyAlignment="1">
      <alignment horizontal="left" vertical="top"/>
    </xf>
    <xf numFmtId="0" fontId="15" fillId="0" borderId="0" xfId="2" applyFont="1" applyAlignment="1" applyProtection="1">
      <alignment horizontal="left" vertical="center"/>
    </xf>
    <xf numFmtId="49" fontId="43" fillId="0" borderId="0" xfId="4" applyFont="1" applyFill="1" applyBorder="1" applyAlignment="1" applyProtection="1">
      <alignment horizontal="left" vertical="center" wrapText="1"/>
    </xf>
    <xf numFmtId="3" fontId="21" fillId="2" borderId="0" xfId="5" applyNumberFormat="1" applyFont="1" applyFill="1" applyBorder="1" applyAlignment="1" applyProtection="1">
      <alignment horizontal="left" vertical="center" wrapText="1"/>
    </xf>
    <xf numFmtId="168" fontId="45" fillId="0" borderId="0" xfId="3" applyNumberFormat="1" applyFont="1" applyAlignment="1" applyProtection="1">
      <alignment horizontal="left" vertical="center"/>
    </xf>
    <xf numFmtId="169" fontId="13" fillId="0" borderId="0" xfId="7" applyNumberFormat="1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169" fontId="48" fillId="0" borderId="25" xfId="2" applyNumberFormat="1" applyFont="1" applyFill="1" applyBorder="1" applyAlignment="1" applyProtection="1">
      <alignment horizontal="center" vertical="center" wrapText="1"/>
    </xf>
    <xf numFmtId="169" fontId="5" fillId="0" borderId="0" xfId="2" applyNumberFormat="1" applyFont="1" applyFill="1" applyBorder="1" applyAlignment="1" applyProtection="1">
      <alignment horizontal="left" vertical="center" wrapText="1"/>
    </xf>
    <xf numFmtId="49" fontId="5" fillId="0" borderId="0" xfId="4" applyFont="1" applyFill="1" applyBorder="1" applyAlignment="1" applyProtection="1">
      <alignment horizontal="left" vertical="center" wrapText="1" indent="3"/>
    </xf>
    <xf numFmtId="169" fontId="48" fillId="0" borderId="29" xfId="2" applyNumberFormat="1" applyFont="1" applyFill="1" applyBorder="1" applyAlignment="1" applyProtection="1">
      <alignment horizontal="center" vertical="center" wrapText="1"/>
    </xf>
    <xf numFmtId="168" fontId="11" fillId="0" borderId="0" xfId="3" applyNumberFormat="1" applyFont="1" applyAlignment="1" applyProtection="1">
      <alignment horizontal="left" vertical="center"/>
    </xf>
    <xf numFmtId="49" fontId="3" fillId="0" borderId="28" xfId="4" applyFont="1" applyFill="1" applyBorder="1" applyAlignment="1" applyProtection="1">
      <alignment horizontal="center" vertical="center" wrapText="1"/>
    </xf>
    <xf numFmtId="169" fontId="13" fillId="0" borderId="22" xfId="7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69" fontId="14" fillId="0" borderId="22" xfId="7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2" fillId="2" borderId="0" xfId="2" applyFont="1" applyFill="1" applyBorder="1" applyAlignment="1" applyProtection="1">
      <alignment horizontal="left" vertical="center"/>
    </xf>
    <xf numFmtId="0" fontId="12" fillId="0" borderId="0" xfId="2" applyFont="1" applyAlignment="1">
      <alignment horizontal="left" vertical="center"/>
    </xf>
    <xf numFmtId="14" fontId="41" fillId="2" borderId="0" xfId="2" applyNumberFormat="1" applyFont="1" applyFill="1" applyBorder="1" applyAlignment="1" applyProtection="1">
      <alignment horizontal="left" vertical="center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14" fillId="0" borderId="22" xfId="8" applyFont="1" applyFill="1" applyBorder="1" applyAlignment="1" applyProtection="1">
      <alignment horizontal="left" vertical="center" wrapText="1"/>
    </xf>
    <xf numFmtId="0" fontId="3" fillId="0" borderId="2" xfId="2" applyFont="1" applyBorder="1" applyAlignment="1" applyProtection="1">
      <alignment horizontal="left" vertical="center"/>
    </xf>
    <xf numFmtId="49" fontId="14" fillId="0" borderId="32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69" fontId="14" fillId="0" borderId="32" xfId="7" applyNumberFormat="1" applyFont="1" applyFill="1" applyBorder="1" applyAlignment="1" applyProtection="1">
      <alignment horizontal="left" vertical="center" wrapText="1"/>
    </xf>
    <xf numFmtId="0" fontId="3" fillId="2" borderId="21" xfId="2" applyFont="1" applyFill="1" applyBorder="1" applyAlignment="1" applyProtection="1">
      <alignment vertical="center"/>
    </xf>
    <xf numFmtId="49" fontId="49" fillId="0" borderId="31" xfId="4" applyFont="1" applyFill="1" applyBorder="1" applyAlignment="1" applyProtection="1">
      <alignment vertical="center"/>
    </xf>
    <xf numFmtId="49" fontId="5" fillId="0" borderId="30" xfId="6" applyNumberFormat="1" applyFont="1" applyFill="1" applyBorder="1" applyAlignment="1" applyProtection="1">
      <alignment vertical="center" wrapText="1"/>
    </xf>
    <xf numFmtId="14" fontId="41" fillId="2" borderId="21" xfId="2" applyNumberFormat="1" applyFont="1" applyFill="1" applyBorder="1" applyAlignment="1" applyProtection="1">
      <alignment vertical="center"/>
    </xf>
    <xf numFmtId="14" fontId="41" fillId="2" borderId="0" xfId="2" applyNumberFormat="1" applyFont="1" applyFill="1" applyBorder="1" applyAlignment="1" applyProtection="1">
      <alignment vertical="center"/>
    </xf>
    <xf numFmtId="165" fontId="3" fillId="2" borderId="0" xfId="2" applyNumberFormat="1" applyFont="1" applyFill="1" applyBorder="1" applyAlignment="1" applyProtection="1">
      <alignment vertical="center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3" fontId="13" fillId="0" borderId="22" xfId="8" applyNumberFormat="1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165" fontId="5" fillId="0" borderId="23" xfId="2" applyNumberFormat="1" applyFont="1" applyFill="1" applyBorder="1" applyAlignment="1" applyProtection="1">
      <alignment horizontal="left" vertical="center" wrapText="1"/>
    </xf>
    <xf numFmtId="49" fontId="49" fillId="0" borderId="31" xfId="4" applyFont="1" applyFill="1" applyBorder="1" applyAlignment="1" applyProtection="1">
      <alignment horizontal="left" vertical="center"/>
    </xf>
    <xf numFmtId="0" fontId="3" fillId="2" borderId="23" xfId="2" applyFont="1" applyFill="1" applyBorder="1" applyAlignment="1" applyProtection="1">
      <alignment vertical="center"/>
    </xf>
    <xf numFmtId="49" fontId="50" fillId="0" borderId="31" xfId="4" applyFont="1" applyFill="1" applyBorder="1" applyAlignment="1" applyProtection="1">
      <alignment vertical="center"/>
    </xf>
    <xf numFmtId="49" fontId="50" fillId="0" borderId="31" xfId="4" applyFont="1" applyFill="1" applyBorder="1" applyAlignment="1" applyProtection="1">
      <alignment horizontal="left" vertical="center"/>
    </xf>
    <xf numFmtId="169" fontId="14" fillId="0" borderId="34" xfId="7" applyNumberFormat="1" applyFont="1" applyFill="1" applyBorder="1" applyAlignment="1" applyProtection="1">
      <alignment horizontal="left" vertical="center" wrapText="1"/>
    </xf>
    <xf numFmtId="169" fontId="14" fillId="5" borderId="22" xfId="2" applyNumberFormat="1" applyFont="1" applyFill="1" applyBorder="1" applyAlignment="1" applyProtection="1">
      <alignment horizontal="left" vertical="center" wrapText="1"/>
    </xf>
    <xf numFmtId="169" fontId="46" fillId="5" borderId="22" xfId="8" applyNumberFormat="1" applyFont="1" applyFill="1" applyBorder="1" applyAlignment="1" applyProtection="1">
      <alignment horizontal="left" vertical="center" wrapText="1"/>
    </xf>
    <xf numFmtId="169" fontId="14" fillId="5" borderId="22" xfId="8" applyNumberFormat="1" applyFont="1" applyFill="1" applyBorder="1" applyAlignment="1" applyProtection="1">
      <alignment horizontal="left" vertical="center" wrapText="1"/>
    </xf>
    <xf numFmtId="169" fontId="14" fillId="5" borderId="32" xfId="2" applyNumberFormat="1" applyFont="1" applyFill="1" applyBorder="1" applyAlignment="1" applyProtection="1">
      <alignment horizontal="left" vertical="center" wrapText="1"/>
    </xf>
    <xf numFmtId="169" fontId="46" fillId="5" borderId="32" xfId="8" applyNumberFormat="1" applyFont="1" applyFill="1" applyBorder="1" applyAlignment="1" applyProtection="1">
      <alignment horizontal="left" vertical="center" wrapText="1"/>
    </xf>
    <xf numFmtId="169" fontId="14" fillId="5" borderId="32" xfId="8" applyNumberFormat="1" applyFont="1" applyFill="1" applyBorder="1" applyAlignment="1" applyProtection="1">
      <alignment horizontal="left" vertical="center" wrapText="1"/>
    </xf>
    <xf numFmtId="169" fontId="14" fillId="5" borderId="0" xfId="2" applyNumberFormat="1" applyFont="1" applyFill="1" applyBorder="1" applyAlignment="1" applyProtection="1">
      <alignment horizontal="left" vertical="center" wrapText="1"/>
    </xf>
    <xf numFmtId="169" fontId="46" fillId="5" borderId="0" xfId="8" applyNumberFormat="1" applyFont="1" applyFill="1" applyBorder="1" applyAlignment="1" applyProtection="1">
      <alignment horizontal="left" vertical="center" wrapText="1"/>
    </xf>
    <xf numFmtId="169" fontId="14" fillId="5" borderId="0" xfId="8" applyNumberFormat="1" applyFont="1" applyFill="1" applyBorder="1" applyAlignment="1" applyProtection="1">
      <alignment horizontal="left" vertical="center" wrapText="1"/>
    </xf>
    <xf numFmtId="49" fontId="52" fillId="0" borderId="30" xfId="6" applyNumberFormat="1" applyFont="1" applyFill="1" applyBorder="1" applyAlignment="1" applyProtection="1">
      <alignment vertical="center"/>
    </xf>
    <xf numFmtId="14" fontId="41" fillId="2" borderId="36" xfId="2" applyNumberFormat="1" applyFont="1" applyFill="1" applyBorder="1" applyAlignment="1" applyProtection="1">
      <alignment horizontal="left" vertical="center"/>
    </xf>
    <xf numFmtId="14" fontId="41" fillId="2" borderId="36" xfId="2" applyNumberFormat="1" applyFont="1" applyFill="1" applyBorder="1" applyAlignment="1" applyProtection="1">
      <alignment vertical="center"/>
    </xf>
    <xf numFmtId="171" fontId="19" fillId="0" borderId="9" xfId="9" applyNumberFormat="1" applyFont="1" applyFill="1" applyBorder="1" applyAlignment="1">
      <alignment horizontal="center"/>
    </xf>
    <xf numFmtId="14" fontId="41" fillId="2" borderId="33" xfId="2" applyNumberFormat="1" applyFont="1" applyFill="1" applyBorder="1" applyAlignment="1" applyProtection="1">
      <alignment vertical="center"/>
    </xf>
    <xf numFmtId="0" fontId="13" fillId="0" borderId="0" xfId="8" applyFont="1" applyFill="1" applyBorder="1" applyAlignment="1" applyProtection="1">
      <alignment horizontal="left" vertical="center" wrapText="1"/>
    </xf>
    <xf numFmtId="0" fontId="11" fillId="0" borderId="0" xfId="2" applyFont="1" applyBorder="1" applyAlignment="1" applyProtection="1">
      <alignment horizontal="center" vertical="center"/>
    </xf>
    <xf numFmtId="14" fontId="6" fillId="0" borderId="0" xfId="2" applyNumberFormat="1" applyFont="1" applyFill="1" applyBorder="1" applyAlignment="1" applyProtection="1">
      <alignment horizontal="center" vertical="center"/>
    </xf>
    <xf numFmtId="9" fontId="48" fillId="0" borderId="0" xfId="1" applyFont="1" applyFill="1" applyBorder="1" applyAlignment="1" applyProtection="1">
      <alignment horizontal="center" vertical="center" wrapText="1"/>
    </xf>
    <xf numFmtId="169" fontId="48" fillId="0" borderId="0" xfId="2" applyNumberFormat="1" applyFont="1" applyFill="1" applyBorder="1" applyAlignment="1" applyProtection="1">
      <alignment horizontal="center" vertical="center" wrapText="1"/>
    </xf>
    <xf numFmtId="0" fontId="54" fillId="0" borderId="0" xfId="2" applyFont="1" applyAlignment="1" applyProtection="1">
      <alignment horizontal="right" vertical="center"/>
    </xf>
    <xf numFmtId="14" fontId="53" fillId="0" borderId="0" xfId="2" applyNumberFormat="1" applyFont="1" applyAlignment="1" applyProtection="1">
      <alignment horizontal="left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69" fontId="12" fillId="37" borderId="22" xfId="8" applyNumberFormat="1" applyFont="1" applyFill="1" applyBorder="1" applyAlignment="1" applyProtection="1">
      <alignment horizontal="left" vertical="center" wrapText="1"/>
    </xf>
    <xf numFmtId="169" fontId="12" fillId="37" borderId="3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14" fontId="41" fillId="2" borderId="33" xfId="2" applyNumberFormat="1" applyFont="1" applyFill="1" applyBorder="1" applyAlignment="1" applyProtection="1">
      <alignment horizontal="left" vertical="center"/>
    </xf>
    <xf numFmtId="0" fontId="3" fillId="0" borderId="33" xfId="2" applyFont="1" applyBorder="1" applyAlignment="1" applyProtection="1">
      <alignment horizontal="left" vertical="center"/>
    </xf>
    <xf numFmtId="0" fontId="39" fillId="0" borderId="0" xfId="431" applyFill="1"/>
    <xf numFmtId="0" fontId="3" fillId="0" borderId="0" xfId="2" applyFont="1" applyFill="1" applyAlignment="1">
      <alignment horizontal="left" vertical="center"/>
    </xf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right"/>
    </xf>
    <xf numFmtId="0" fontId="16" fillId="0" borderId="0" xfId="0" applyFont="1" applyFill="1"/>
    <xf numFmtId="0" fontId="6" fillId="0" borderId="0" xfId="2" applyFont="1" applyAlignment="1" applyProtection="1">
      <alignment vertical="center"/>
    </xf>
    <xf numFmtId="0" fontId="47" fillId="0" borderId="0" xfId="2" applyFont="1" applyAlignment="1" applyProtection="1"/>
    <xf numFmtId="0" fontId="7" fillId="0" borderId="0" xfId="2" applyFont="1" applyAlignment="1" applyProtection="1">
      <alignment horizontal="left"/>
    </xf>
    <xf numFmtId="14" fontId="0" fillId="0" borderId="25" xfId="0" applyNumberFormat="1" applyFill="1" applyBorder="1"/>
    <xf numFmtId="0" fontId="55" fillId="0" borderId="0" xfId="2" applyFont="1" applyAlignment="1" applyProtection="1">
      <alignment horizontal="left"/>
    </xf>
    <xf numFmtId="0" fontId="56" fillId="0" borderId="0" xfId="2" applyFont="1" applyAlignment="1" applyProtection="1">
      <alignment horizontal="left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9" fillId="0" borderId="10" xfId="0" applyNumberFormat="1" applyFont="1" applyBorder="1" applyAlignment="1">
      <alignment horizontal="center"/>
    </xf>
    <xf numFmtId="0" fontId="18" fillId="0" borderId="0" xfId="0" applyNumberFormat="1" applyFont="1" applyAlignment="1">
      <alignment horizontal="center" vertical="center"/>
    </xf>
    <xf numFmtId="0" fontId="17" fillId="0" borderId="0" xfId="0" applyNumberFormat="1" applyFont="1"/>
    <xf numFmtId="0" fontId="16" fillId="5" borderId="5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172" fontId="0" fillId="0" borderId="25" xfId="0" applyNumberFormat="1" applyFill="1" applyBorder="1"/>
    <xf numFmtId="172" fontId="48" fillId="0" borderId="25" xfId="1" applyNumberFormat="1" applyFont="1" applyFill="1" applyBorder="1" applyAlignment="1" applyProtection="1">
      <alignment horizontal="center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0" fillId="0" borderId="22" xfId="7" applyFont="1" applyFill="1" applyBorder="1" applyAlignment="1" applyProtection="1">
      <alignment vertical="center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3" fillId="0" borderId="0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47" fillId="0" borderId="0" xfId="2" applyFont="1" applyAlignment="1" applyProtection="1">
      <alignment horizontal="left"/>
    </xf>
    <xf numFmtId="0" fontId="13" fillId="0" borderId="0" xfId="8" applyFont="1" applyFill="1" applyBorder="1" applyAlignment="1" applyProtection="1">
      <alignment horizontal="left" vertical="center" wrapText="1"/>
    </xf>
    <xf numFmtId="0" fontId="11" fillId="0" borderId="0" xfId="2" applyFont="1" applyBorder="1" applyAlignment="1" applyProtection="1">
      <alignment horizontal="center" vertical="center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47" fillId="0" borderId="0" xfId="2" applyFont="1" applyAlignment="1" applyProtection="1">
      <alignment horizontal="left"/>
    </xf>
    <xf numFmtId="0" fontId="10" fillId="0" borderId="0" xfId="7" applyFont="1" applyFill="1" applyBorder="1" applyAlignment="1" applyProtection="1">
      <alignment vertical="center"/>
    </xf>
    <xf numFmtId="0" fontId="10" fillId="0" borderId="0" xfId="8" applyFont="1" applyFill="1" applyBorder="1" applyAlignment="1" applyProtection="1">
      <alignment horizontal="left" vertical="center"/>
    </xf>
    <xf numFmtId="0" fontId="10" fillId="0" borderId="22" xfId="8" applyFont="1" applyFill="1" applyBorder="1" applyAlignment="1" applyProtection="1">
      <alignment horizontal="left" vertical="center"/>
    </xf>
    <xf numFmtId="165" fontId="5" fillId="0" borderId="23" xfId="2" applyNumberFormat="1" applyFont="1" applyFill="1" applyBorder="1" applyAlignment="1" applyProtection="1">
      <alignment horizontal="center" vertical="center"/>
    </xf>
    <xf numFmtId="165" fontId="5" fillId="0" borderId="23" xfId="2" applyNumberFormat="1" applyFont="1" applyFill="1" applyBorder="1" applyAlignment="1" applyProtection="1">
      <alignment vertical="center" wrapText="1"/>
    </xf>
    <xf numFmtId="49" fontId="5" fillId="0" borderId="23" xfId="4" applyFont="1" applyFill="1" applyBorder="1" applyAlignment="1" applyProtection="1">
      <alignment vertical="center" wrapText="1"/>
    </xf>
    <xf numFmtId="0" fontId="10" fillId="0" borderId="22" xfId="7" applyFont="1" applyFill="1" applyBorder="1" applyAlignment="1" applyProtection="1">
      <alignment vertical="center" wrapText="1"/>
    </xf>
    <xf numFmtId="0" fontId="12" fillId="0" borderId="22" xfId="7" applyFont="1" applyFill="1" applyBorder="1" applyAlignment="1" applyProtection="1">
      <alignment vertical="center" wrapText="1"/>
    </xf>
    <xf numFmtId="0" fontId="12" fillId="0" borderId="32" xfId="7" applyFont="1" applyFill="1" applyBorder="1" applyAlignment="1" applyProtection="1">
      <alignment vertical="center" wrapText="1"/>
    </xf>
    <xf numFmtId="0" fontId="12" fillId="0" borderId="32" xfId="7" applyFont="1" applyFill="1" applyBorder="1" applyAlignment="1" applyProtection="1">
      <alignment vertical="center"/>
    </xf>
    <xf numFmtId="0" fontId="5" fillId="0" borderId="22" xfId="7" applyFont="1" applyFill="1" applyBorder="1" applyAlignment="1" applyProtection="1">
      <alignment vertical="center" wrapText="1"/>
    </xf>
    <xf numFmtId="3" fontId="12" fillId="0" borderId="22" xfId="7" applyNumberFormat="1" applyFont="1" applyFill="1" applyBorder="1" applyAlignment="1" applyProtection="1">
      <alignment vertical="center" wrapText="1"/>
    </xf>
    <xf numFmtId="0" fontId="10" fillId="0" borderId="0" xfId="8" applyFont="1" applyFill="1" applyBorder="1" applyAlignment="1" applyProtection="1">
      <alignment horizontal="left" vertical="center" wrapText="1"/>
    </xf>
    <xf numFmtId="0" fontId="10" fillId="0" borderId="22" xfId="8" applyFont="1" applyFill="1" applyBorder="1" applyAlignment="1" applyProtection="1">
      <alignment horizontal="left" vertical="center" wrapText="1"/>
    </xf>
    <xf numFmtId="0" fontId="10" fillId="0" borderId="32" xfId="7" applyFont="1" applyFill="1" applyBorder="1" applyAlignment="1" applyProtection="1">
      <alignment vertical="center" wrapText="1"/>
    </xf>
    <xf numFmtId="0" fontId="57" fillId="0" borderId="22" xfId="7" applyFont="1" applyFill="1" applyBorder="1" applyAlignment="1" applyProtection="1">
      <alignment vertical="center" wrapText="1"/>
    </xf>
    <xf numFmtId="0" fontId="57" fillId="0" borderId="32" xfId="7" applyFont="1" applyFill="1" applyBorder="1" applyAlignment="1" applyProtection="1">
      <alignment vertical="center" wrapText="1"/>
    </xf>
    <xf numFmtId="0" fontId="10" fillId="0" borderId="34" xfId="8" applyFont="1" applyFill="1" applyBorder="1" applyAlignment="1" applyProtection="1">
      <alignment horizontal="left" vertical="center" wrapText="1"/>
    </xf>
    <xf numFmtId="3" fontId="3" fillId="0" borderId="0" xfId="2" applyNumberFormat="1" applyFont="1" applyAlignment="1">
      <alignment horizontal="left" vertical="center"/>
    </xf>
    <xf numFmtId="3" fontId="3" fillId="0" borderId="0" xfId="2" applyNumberFormat="1" applyFont="1" applyFill="1" applyBorder="1" applyAlignment="1">
      <alignment horizontal="left" vertical="center"/>
    </xf>
    <xf numFmtId="0" fontId="34" fillId="0" borderId="0" xfId="0" applyFont="1" applyFill="1"/>
    <xf numFmtId="0" fontId="39" fillId="0" borderId="0" xfId="431"/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71" fontId="19" fillId="0" borderId="0" xfId="9" applyNumberFormat="1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171" fontId="18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/>
    <xf numFmtId="0" fontId="16" fillId="0" borderId="7" xfId="0" applyFont="1" applyFill="1" applyBorder="1" applyAlignment="1">
      <alignment horizontal="center" vertical="center" wrapText="1"/>
    </xf>
    <xf numFmtId="171" fontId="19" fillId="0" borderId="4" xfId="9" applyNumberFormat="1" applyFont="1" applyFill="1" applyBorder="1" applyAlignment="1">
      <alignment horizontal="center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2" fillId="0" borderId="0" xfId="7" applyFont="1" applyFill="1" applyBorder="1" applyAlignment="1" applyProtection="1">
      <alignment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9" fillId="0" borderId="3" xfId="0" applyFont="1" applyFill="1" applyBorder="1" applyAlignment="1">
      <alignment horizontal="left"/>
    </xf>
    <xf numFmtId="171" fontId="0" fillId="0" borderId="0" xfId="0" applyNumberFormat="1"/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1" fillId="0" borderId="22" xfId="7" applyFont="1" applyFill="1" applyBorder="1" applyAlignment="1" applyProtection="1">
      <alignment vertical="center" wrapText="1"/>
    </xf>
    <xf numFmtId="3" fontId="0" fillId="0" borderId="0" xfId="0" applyNumberFormat="1"/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5" fillId="0" borderId="32" xfId="7" applyFont="1" applyFill="1" applyBorder="1" applyAlignment="1" applyProtection="1">
      <alignment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39" fillId="0" borderId="31" xfId="431" applyNumberFormat="1" applyFill="1" applyBorder="1" applyAlignment="1" applyProtection="1">
      <alignment horizontal="left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170" fontId="14" fillId="0" borderId="32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69" fontId="14" fillId="0" borderId="22" xfId="7" applyNumberFormat="1" applyFont="1" applyFill="1" applyBorder="1" applyAlignment="1" applyProtection="1">
      <alignment horizontal="center" vertical="center" wrapText="1"/>
    </xf>
    <xf numFmtId="169" fontId="12" fillId="0" borderId="22" xfId="7" applyNumberFormat="1" applyFont="1" applyFill="1" applyBorder="1" applyAlignment="1" applyProtection="1">
      <alignment horizontal="center" vertical="center" wrapText="1"/>
    </xf>
    <xf numFmtId="169" fontId="12" fillId="0" borderId="32" xfId="7" applyNumberFormat="1" applyFont="1" applyFill="1" applyBorder="1" applyAlignment="1" applyProtection="1">
      <alignment horizontal="center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49" fontId="58" fillId="0" borderId="31" xfId="431" applyNumberFormat="1" applyFont="1" applyFill="1" applyBorder="1" applyAlignment="1" applyProtection="1">
      <alignment horizontal="left"/>
    </xf>
    <xf numFmtId="49" fontId="58" fillId="0" borderId="31" xfId="431" applyNumberFormat="1" applyFont="1" applyFill="1" applyBorder="1" applyAlignment="1" applyProtection="1">
      <alignment horizontal="left" vertical="center"/>
    </xf>
    <xf numFmtId="0" fontId="13" fillId="0" borderId="22" xfId="8" applyFont="1" applyFill="1" applyBorder="1" applyAlignment="1" applyProtection="1">
      <alignment horizontal="left" vertical="center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59" fillId="0" borderId="22" xfId="8" applyFont="1" applyFill="1" applyBorder="1" applyAlignment="1" applyProtection="1">
      <alignment horizontal="left" vertical="center" wrapText="1"/>
    </xf>
    <xf numFmtId="49" fontId="12" fillId="0" borderId="30" xfId="6" applyNumberFormat="1" applyFont="1" applyFill="1" applyBorder="1" applyAlignment="1" applyProtection="1">
      <alignment horizontal="right" vertical="center"/>
    </xf>
    <xf numFmtId="49" fontId="12" fillId="0" borderId="30" xfId="6" applyNumberFormat="1" applyFont="1" applyFill="1" applyBorder="1" applyAlignment="1" applyProtection="1">
      <alignment horizontal="left" vertical="center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0" fontId="3" fillId="2" borderId="33" xfId="2" applyFont="1" applyFill="1" applyBorder="1" applyAlignment="1" applyProtection="1">
      <alignment vertical="center"/>
    </xf>
    <xf numFmtId="0" fontId="53" fillId="0" borderId="22" xfId="7" applyFont="1" applyFill="1" applyBorder="1" applyAlignment="1" applyProtection="1">
      <alignment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1" fillId="0" borderId="0" xfId="2" applyFont="1" applyBorder="1" applyAlignment="1" applyProtection="1">
      <alignment horizontal="center" vertical="center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47" fillId="0" borderId="0" xfId="2" applyFont="1" applyAlignment="1" applyProtection="1">
      <alignment horizontal="left"/>
    </xf>
    <xf numFmtId="164" fontId="0" fillId="0" borderId="0" xfId="0" applyNumberFormat="1"/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170" fontId="14" fillId="0" borderId="32" xfId="8" applyNumberFormat="1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171" fontId="18" fillId="0" borderId="0" xfId="0" applyNumberFormat="1" applyFont="1" applyAlignment="1">
      <alignment horizontal="center" vertical="center"/>
    </xf>
    <xf numFmtId="169" fontId="12" fillId="0" borderId="22" xfId="7" applyNumberFormat="1" applyFont="1" applyFill="1" applyBorder="1" applyAlignment="1" applyProtection="1">
      <alignment horizontal="left" vertical="center" wrapText="1"/>
    </xf>
    <xf numFmtId="165" fontId="5" fillId="0" borderId="23" xfId="2" applyNumberFormat="1" applyFont="1" applyFill="1" applyBorder="1" applyAlignment="1" applyProtection="1">
      <alignment horizontal="left" vertical="center"/>
    </xf>
    <xf numFmtId="0" fontId="0" fillId="0" borderId="0" xfId="0" applyBorder="1"/>
    <xf numFmtId="9" fontId="0" fillId="0" borderId="0" xfId="1" applyFont="1" applyBorder="1"/>
    <xf numFmtId="171" fontId="0" fillId="0" borderId="0" xfId="0" applyNumberFormat="1" applyBorder="1"/>
    <xf numFmtId="169" fontId="46" fillId="5" borderId="33" xfId="8" applyNumberFormat="1" applyFont="1" applyFill="1" applyBorder="1" applyAlignment="1" applyProtection="1">
      <alignment horizontal="left" vertical="center" wrapText="1"/>
    </xf>
    <xf numFmtId="169" fontId="12" fillId="37" borderId="33" xfId="8" applyNumberFormat="1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" fontId="0" fillId="0" borderId="0" xfId="0" applyNumberFormat="1" applyBorder="1"/>
    <xf numFmtId="49" fontId="3" fillId="0" borderId="32" xfId="8" applyNumberFormat="1" applyFont="1" applyFill="1" applyBorder="1" applyAlignment="1" applyProtection="1">
      <alignment horizontal="left" vertical="center" wrapText="1"/>
    </xf>
    <xf numFmtId="0" fontId="62" fillId="0" borderId="32" xfId="8" applyFont="1" applyFill="1" applyBorder="1" applyAlignment="1" applyProtection="1">
      <alignment horizontal="left" vertical="center" wrapText="1"/>
    </xf>
    <xf numFmtId="0" fontId="16" fillId="5" borderId="37" xfId="0" applyFont="1" applyFill="1" applyBorder="1" applyAlignment="1">
      <alignment horizontal="center" vertical="center" wrapText="1"/>
    </xf>
    <xf numFmtId="3" fontId="3" fillId="0" borderId="0" xfId="2" applyNumberFormat="1" applyFont="1" applyAlignment="1" applyProtection="1">
      <alignment horizontal="left" vertical="center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169" fontId="46" fillId="5" borderId="34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170" fontId="14" fillId="0" borderId="3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" fontId="13" fillId="0" borderId="0" xfId="8" applyNumberFormat="1" applyFont="1" applyFill="1" applyBorder="1" applyAlignment="1" applyProtection="1">
      <alignment horizontal="left" vertical="center" wrapText="1"/>
    </xf>
    <xf numFmtId="1" fontId="11" fillId="0" borderId="0" xfId="2" applyNumberFormat="1" applyFont="1" applyAlignment="1" applyProtection="1">
      <alignment horizontal="right" vertical="center"/>
      <protection locked="0"/>
    </xf>
    <xf numFmtId="1" fontId="6" fillId="0" borderId="0" xfId="2" applyNumberFormat="1" applyFont="1" applyAlignment="1" applyProtection="1">
      <alignment horizontal="center" vertical="top"/>
      <protection locked="0"/>
    </xf>
    <xf numFmtId="1" fontId="13" fillId="0" borderId="22" xfId="8" applyNumberFormat="1" applyFont="1" applyFill="1" applyBorder="1" applyAlignment="1" applyProtection="1">
      <alignment horizontal="left" vertical="center" wrapText="1"/>
    </xf>
    <xf numFmtId="1" fontId="12" fillId="2" borderId="0" xfId="2" applyNumberFormat="1" applyFont="1" applyFill="1" applyAlignment="1" applyProtection="1">
      <alignment horizontal="center" vertical="center"/>
      <protection locked="0"/>
    </xf>
    <xf numFmtId="1" fontId="9" fillId="0" borderId="0" xfId="2" applyNumberFormat="1" applyFont="1" applyFill="1" applyBorder="1" applyAlignment="1" applyProtection="1">
      <alignment horizontal="center" vertical="center"/>
      <protection locked="0"/>
    </xf>
    <xf numFmtId="1" fontId="9" fillId="0" borderId="0" xfId="2" applyNumberFormat="1" applyFont="1" applyAlignment="1" applyProtection="1">
      <alignment horizontal="center" vertical="center"/>
      <protection locked="0"/>
    </xf>
    <xf numFmtId="1" fontId="13" fillId="0" borderId="22" xfId="8" applyNumberFormat="1" applyFont="1" applyFill="1" applyBorder="1" applyAlignment="1" applyProtection="1">
      <alignment horizontal="left" vertical="center"/>
    </xf>
    <xf numFmtId="1" fontId="6" fillId="0" borderId="0" xfId="2" applyNumberFormat="1" applyFont="1" applyAlignment="1">
      <alignment horizontal="center" vertical="center"/>
    </xf>
    <xf numFmtId="1" fontId="13" fillId="0" borderId="22" xfId="8" applyNumberFormat="1" applyFont="1" applyFill="1" applyBorder="1" applyAlignment="1" applyProtection="1">
      <alignment horizontal="center" vertical="center" wrapText="1"/>
    </xf>
    <xf numFmtId="0" fontId="64" fillId="0" borderId="22" xfId="7" applyFont="1" applyFill="1" applyBorder="1" applyAlignment="1" applyProtection="1">
      <alignment vertical="center" wrapText="1"/>
    </xf>
    <xf numFmtId="49" fontId="65" fillId="0" borderId="0" xfId="4" applyFont="1" applyFill="1" applyBorder="1" applyAlignment="1" applyProtection="1">
      <alignment horizontal="center" vertical="center"/>
    </xf>
    <xf numFmtId="49" fontId="65" fillId="0" borderId="0" xfId="4" applyFont="1" applyFill="1" applyBorder="1" applyAlignment="1" applyProtection="1">
      <alignment horizontal="left" vertical="center"/>
    </xf>
    <xf numFmtId="49" fontId="66" fillId="0" borderId="0" xfId="4" applyFont="1" applyFill="1" applyBorder="1" applyAlignment="1" applyProtection="1">
      <alignment horizont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70" fontId="14" fillId="0" borderId="32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0" fontId="15" fillId="2" borderId="23" xfId="2" applyFont="1" applyFill="1" applyBorder="1" applyAlignment="1" applyProtection="1">
      <alignment horizontal="center" vertical="center"/>
    </xf>
    <xf numFmtId="0" fontId="53" fillId="0" borderId="32" xfId="7" applyFont="1" applyFill="1" applyBorder="1" applyAlignment="1" applyProtection="1">
      <alignment vertical="center" wrapText="1"/>
    </xf>
    <xf numFmtId="0" fontId="10" fillId="0" borderId="32" xfId="8" applyFont="1" applyFill="1" applyBorder="1" applyAlignment="1" applyProtection="1">
      <alignment horizontal="left" vertical="center" wrapText="1"/>
    </xf>
    <xf numFmtId="169" fontId="14" fillId="5" borderId="34" xfId="8" applyNumberFormat="1" applyFont="1" applyFill="1" applyBorder="1" applyAlignment="1" applyProtection="1">
      <alignment horizontal="left" vertical="center" wrapText="1"/>
    </xf>
    <xf numFmtId="165" fontId="3" fillId="2" borderId="21" xfId="2" applyNumberFormat="1" applyFont="1" applyFill="1" applyBorder="1" applyAlignment="1" applyProtection="1">
      <alignment vertical="center"/>
    </xf>
    <xf numFmtId="0" fontId="19" fillId="0" borderId="3" xfId="0" applyFont="1" applyFill="1" applyBorder="1" applyAlignment="1">
      <alignment horizontal="center"/>
    </xf>
    <xf numFmtId="0" fontId="14" fillId="0" borderId="0" xfId="8" applyFont="1" applyFill="1" applyBorder="1" applyAlignment="1" applyProtection="1">
      <alignment horizontal="left" vertical="center" wrapText="1"/>
    </xf>
    <xf numFmtId="169" fontId="14" fillId="0" borderId="0" xfId="7" applyNumberFormat="1" applyFont="1" applyFill="1" applyBorder="1" applyAlignment="1" applyProtection="1">
      <alignment horizontal="left" vertical="center" wrapText="1"/>
    </xf>
    <xf numFmtId="49" fontId="14" fillId="0" borderId="0" xfId="8" applyNumberFormat="1" applyFont="1" applyFill="1" applyBorder="1" applyAlignment="1" applyProtection="1">
      <alignment horizontal="left" vertical="center" wrapText="1"/>
    </xf>
    <xf numFmtId="170" fontId="14" fillId="0" borderId="0" xfId="8" applyNumberFormat="1" applyFont="1" applyFill="1" applyBorder="1" applyAlignment="1" applyProtection="1">
      <alignment horizontal="left" vertical="center" wrapText="1"/>
    </xf>
    <xf numFmtId="3" fontId="13" fillId="0" borderId="0" xfId="8" applyNumberFormat="1" applyFont="1" applyFill="1" applyBorder="1" applyAlignment="1" applyProtection="1">
      <alignment horizontal="left" vertical="center" wrapText="1"/>
    </xf>
    <xf numFmtId="0" fontId="11" fillId="0" borderId="0" xfId="7" applyFont="1" applyFill="1" applyBorder="1" applyAlignment="1" applyProtection="1">
      <alignment vertical="center" wrapText="1"/>
    </xf>
    <xf numFmtId="0" fontId="5" fillId="0" borderId="0" xfId="7" applyFont="1" applyFill="1" applyBorder="1" applyAlignment="1" applyProtection="1">
      <alignment vertical="center" wrapText="1"/>
    </xf>
    <xf numFmtId="3" fontId="12" fillId="0" borderId="0" xfId="7" applyNumberFormat="1" applyFont="1" applyFill="1" applyBorder="1" applyAlignment="1" applyProtection="1">
      <alignment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4" fillId="0" borderId="22" xfId="7" applyFont="1" applyFill="1" applyBorder="1" applyAlignment="1" applyProtection="1">
      <alignment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70" fontId="14" fillId="0" borderId="3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34" fillId="0" borderId="0" xfId="0" applyFont="1"/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10" fillId="0" borderId="34" xfId="7" applyFont="1" applyFill="1" applyBorder="1" applyAlignment="1" applyProtection="1">
      <alignment vertical="center" wrapText="1"/>
    </xf>
    <xf numFmtId="0" fontId="13" fillId="0" borderId="34" xfId="8" applyFont="1" applyFill="1" applyBorder="1" applyAlignment="1" applyProtection="1">
      <alignment horizontal="left" vertical="center" wrapText="1"/>
    </xf>
    <xf numFmtId="0" fontId="59" fillId="0" borderId="34" xfId="8" applyFont="1" applyFill="1" applyBorder="1" applyAlignment="1" applyProtection="1">
      <alignment horizontal="left" vertical="center" wrapText="1"/>
    </xf>
    <xf numFmtId="169" fontId="14" fillId="5" borderId="34" xfId="2" applyNumberFormat="1" applyFont="1" applyFill="1" applyBorder="1" applyAlignment="1" applyProtection="1">
      <alignment horizontal="left" vertical="center" wrapText="1"/>
    </xf>
    <xf numFmtId="1" fontId="13" fillId="0" borderId="34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170" fontId="14" fillId="0" borderId="32" xfId="8" applyNumberFormat="1" applyFont="1" applyFill="1" applyBorder="1" applyAlignment="1" applyProtection="1">
      <alignment horizontal="left" vertical="center" wrapText="1"/>
    </xf>
    <xf numFmtId="49" fontId="3" fillId="0" borderId="0" xfId="4" applyFont="1" applyFill="1" applyBorder="1" applyAlignment="1" applyProtection="1">
      <alignment horizontal="center" vertical="center" wrapText="1"/>
    </xf>
    <xf numFmtId="0" fontId="3" fillId="2" borderId="32" xfId="2" applyFont="1" applyFill="1" applyBorder="1" applyAlignment="1" applyProtection="1">
      <alignment vertical="center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4" fillId="0" borderId="33" xfId="2" applyFont="1" applyBorder="1" applyAlignment="1" applyProtection="1">
      <alignment horizontal="left" vertical="center"/>
    </xf>
    <xf numFmtId="0" fontId="5" fillId="0" borderId="33" xfId="2" applyFont="1" applyFill="1" applyBorder="1" applyAlignment="1" applyProtection="1">
      <alignment horizontal="left" vertical="center" wrapText="1"/>
    </xf>
    <xf numFmtId="168" fontId="5" fillId="0" borderId="33" xfId="3" applyNumberFormat="1" applyFont="1" applyBorder="1" applyAlignment="1" applyProtection="1">
      <alignment horizontal="left" vertical="center"/>
    </xf>
    <xf numFmtId="168" fontId="5" fillId="0" borderId="33" xfId="3" applyNumberFormat="1" applyFont="1" applyFill="1" applyBorder="1" applyAlignment="1" applyProtection="1">
      <alignment horizontal="left" vertical="center"/>
    </xf>
    <xf numFmtId="4" fontId="6" fillId="0" borderId="33" xfId="2" applyNumberFormat="1" applyFont="1" applyBorder="1" applyAlignment="1">
      <alignment horizontal="center" vertical="center"/>
    </xf>
    <xf numFmtId="0" fontId="4" fillId="0" borderId="2" xfId="2" applyFont="1" applyBorder="1" applyAlignment="1" applyProtection="1">
      <alignment horizontal="left" vertical="center"/>
    </xf>
    <xf numFmtId="0" fontId="5" fillId="0" borderId="2" xfId="2" applyFont="1" applyFill="1" applyBorder="1" applyAlignment="1" applyProtection="1">
      <alignment horizontal="left" vertical="center" wrapText="1"/>
    </xf>
    <xf numFmtId="168" fontId="5" fillId="0" borderId="2" xfId="3" applyNumberFormat="1" applyFont="1" applyBorder="1" applyAlignment="1" applyProtection="1">
      <alignment horizontal="left" vertical="center"/>
    </xf>
    <xf numFmtId="0" fontId="19" fillId="0" borderId="38" xfId="0" applyFont="1" applyBorder="1" applyAlignment="1">
      <alignment horizontal="center"/>
    </xf>
    <xf numFmtId="0" fontId="14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0" fontId="14" fillId="0" borderId="34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6" fillId="5" borderId="39" xfId="0" applyFont="1" applyFill="1" applyBorder="1" applyAlignment="1">
      <alignment horizontal="center" vertical="center" wrapText="1"/>
    </xf>
    <xf numFmtId="0" fontId="16" fillId="38" borderId="40" xfId="0" applyFont="1" applyFill="1" applyBorder="1" applyAlignment="1">
      <alignment horizontal="center" vertical="center" wrapText="1"/>
    </xf>
    <xf numFmtId="9" fontId="0" fillId="0" borderId="37" xfId="1" applyFont="1" applyBorder="1"/>
    <xf numFmtId="0" fontId="10" fillId="0" borderId="34" xfId="7" applyFont="1" applyFill="1" applyBorder="1" applyAlignment="1" applyProtection="1">
      <alignment vertical="center"/>
    </xf>
    <xf numFmtId="169" fontId="13" fillId="0" borderId="34" xfId="7" applyNumberFormat="1" applyFont="1" applyFill="1" applyBorder="1" applyAlignment="1" applyProtection="1">
      <alignment horizontal="left" vertical="center" wrapText="1"/>
    </xf>
    <xf numFmtId="49" fontId="5" fillId="0" borderId="0" xfId="6" applyNumberFormat="1" applyFont="1" applyFill="1" applyBorder="1" applyAlignment="1" applyProtection="1">
      <alignment vertical="center" wrapText="1"/>
    </xf>
    <xf numFmtId="169" fontId="14" fillId="0" borderId="0" xfId="2" applyNumberFormat="1" applyFont="1" applyFill="1" applyBorder="1" applyAlignment="1" applyProtection="1">
      <alignment horizontal="left" vertical="center" wrapText="1"/>
    </xf>
    <xf numFmtId="169" fontId="14" fillId="0" borderId="0" xfId="8" applyNumberFormat="1" applyFont="1" applyFill="1" applyBorder="1" applyAlignment="1" applyProtection="1">
      <alignment horizontal="left" vertical="center" wrapText="1"/>
    </xf>
    <xf numFmtId="0" fontId="10" fillId="0" borderId="33" xfId="8" applyFont="1" applyFill="1" applyBorder="1" applyAlignment="1" applyProtection="1">
      <alignment horizontal="left" vertical="center" wrapText="1"/>
    </xf>
    <xf numFmtId="0" fontId="13" fillId="0" borderId="33" xfId="8" applyFont="1" applyFill="1" applyBorder="1" applyAlignment="1" applyProtection="1">
      <alignment horizontal="left" vertical="center" wrapText="1"/>
    </xf>
    <xf numFmtId="0" fontId="14" fillId="0" borderId="33" xfId="8" applyFont="1" applyFill="1" applyBorder="1" applyAlignment="1" applyProtection="1">
      <alignment horizontal="left" vertical="center" wrapText="1"/>
    </xf>
    <xf numFmtId="169" fontId="14" fillId="5" borderId="33" xfId="2" applyNumberFormat="1" applyFont="1" applyFill="1" applyBorder="1" applyAlignment="1" applyProtection="1">
      <alignment horizontal="left" vertical="center" wrapText="1"/>
    </xf>
    <xf numFmtId="169" fontId="14" fillId="5" borderId="33" xfId="8" applyNumberFormat="1" applyFont="1" applyFill="1" applyBorder="1" applyAlignment="1" applyProtection="1">
      <alignment horizontal="left" vertical="center" wrapText="1"/>
    </xf>
    <xf numFmtId="0" fontId="3" fillId="2" borderId="30" xfId="2" applyFont="1" applyFill="1" applyBorder="1" applyAlignment="1" applyProtection="1">
      <alignment vertical="center"/>
    </xf>
    <xf numFmtId="0" fontId="12" fillId="0" borderId="33" xfId="7" applyFont="1" applyFill="1" applyBorder="1" applyAlignment="1" applyProtection="1">
      <alignment vertical="center" wrapText="1"/>
    </xf>
    <xf numFmtId="169" fontId="14" fillId="0" borderId="33" xfId="7" applyNumberFormat="1" applyFont="1" applyFill="1" applyBorder="1" applyAlignment="1" applyProtection="1">
      <alignment horizontal="left" vertical="center" wrapText="1"/>
    </xf>
    <xf numFmtId="49" fontId="14" fillId="0" borderId="33" xfId="8" applyNumberFormat="1" applyFont="1" applyFill="1" applyBorder="1" applyAlignment="1" applyProtection="1">
      <alignment horizontal="left" vertical="center" wrapText="1"/>
    </xf>
    <xf numFmtId="0" fontId="67" fillId="0" borderId="0" xfId="0" applyFont="1" applyAlignment="1">
      <alignment horizontal="left" vertical="top"/>
    </xf>
    <xf numFmtId="49" fontId="39" fillId="0" borderId="2" xfId="431" applyNumberFormat="1" applyFill="1" applyBorder="1" applyAlignment="1" applyProtection="1">
      <alignment horizontal="left"/>
    </xf>
    <xf numFmtId="0" fontId="41" fillId="0" borderId="0" xfId="2" applyFont="1" applyBorder="1" applyAlignment="1" applyProtection="1">
      <alignment horizontal="left" vertical="center"/>
    </xf>
    <xf numFmtId="0" fontId="14" fillId="0" borderId="22" xfId="8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68" fillId="0" borderId="0" xfId="431" applyFont="1"/>
    <xf numFmtId="0" fontId="14" fillId="0" borderId="22" xfId="8" applyFont="1" applyFill="1" applyBorder="1" applyAlignment="1" applyProtection="1">
      <alignment horizontal="left" vertical="center" wrapText="1"/>
    </xf>
    <xf numFmtId="0" fontId="14" fillId="0" borderId="22" xfId="8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9" fontId="0" fillId="0" borderId="0" xfId="1" applyFont="1" applyFill="1" applyBorder="1"/>
    <xf numFmtId="0" fontId="14" fillId="0" borderId="22" xfId="8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171" fontId="19" fillId="2" borderId="4" xfId="9" applyNumberFormat="1" applyFont="1" applyFill="1" applyBorder="1" applyAlignment="1">
      <alignment horizontal="center"/>
    </xf>
    <xf numFmtId="0" fontId="19" fillId="0" borderId="38" xfId="0" applyFont="1" applyFill="1" applyBorder="1" applyAlignment="1">
      <alignment horizontal="center"/>
    </xf>
    <xf numFmtId="49" fontId="49" fillId="0" borderId="2" xfId="4" applyFont="1" applyFill="1" applyBorder="1" applyAlignment="1" applyProtection="1">
      <alignment horizontal="left" vertical="center"/>
    </xf>
    <xf numFmtId="0" fontId="19" fillId="2" borderId="3" xfId="0" applyFont="1" applyFill="1" applyBorder="1" applyAlignment="1">
      <alignment horizontal="left"/>
    </xf>
    <xf numFmtId="0" fontId="6" fillId="0" borderId="0" xfId="2" applyFont="1" applyAlignment="1" applyProtection="1">
      <alignment horizontal="left" vertical="center"/>
    </xf>
    <xf numFmtId="0" fontId="11" fillId="0" borderId="0" xfId="2" applyFont="1" applyBorder="1" applyAlignment="1" applyProtection="1">
      <alignment horizontal="center" vertical="center"/>
    </xf>
    <xf numFmtId="0" fontId="14" fillId="0" borderId="22" xfId="8" applyFont="1" applyFill="1" applyBorder="1" applyAlignment="1" applyProtection="1">
      <alignment horizontal="left" vertical="center" wrapText="1"/>
    </xf>
    <xf numFmtId="0" fontId="44" fillId="0" borderId="24" xfId="7" applyFont="1" applyFill="1" applyBorder="1" applyAlignment="1" applyProtection="1">
      <alignment horizontal="left" vertical="center" wrapText="1"/>
    </xf>
    <xf numFmtId="0" fontId="44" fillId="0" borderId="26" xfId="7" applyFont="1" applyFill="1" applyBorder="1" applyAlignment="1" applyProtection="1">
      <alignment horizontal="left" vertical="center" wrapText="1"/>
    </xf>
    <xf numFmtId="0" fontId="44" fillId="0" borderId="27" xfId="7" applyFont="1" applyFill="1" applyBorder="1" applyAlignment="1" applyProtection="1">
      <alignment horizontal="left" vertical="center" wrapText="1"/>
    </xf>
    <xf numFmtId="0" fontId="13" fillId="0" borderId="22" xfId="8" applyFont="1" applyFill="1" applyBorder="1" applyAlignment="1" applyProtection="1">
      <alignment horizontal="left" vertical="center" wrapText="1"/>
    </xf>
    <xf numFmtId="49" fontId="5" fillId="0" borderId="23" xfId="4" applyFont="1" applyFill="1" applyBorder="1" applyAlignment="1" applyProtection="1">
      <alignment horizontal="left" vertical="center" wrapText="1"/>
    </xf>
    <xf numFmtId="170" fontId="14" fillId="0" borderId="22" xfId="8" applyNumberFormat="1" applyFont="1" applyFill="1" applyBorder="1" applyAlignment="1" applyProtection="1">
      <alignment horizontal="left" vertical="center" wrapText="1"/>
    </xf>
    <xf numFmtId="49" fontId="5" fillId="0" borderId="35" xfId="4" applyFont="1" applyFill="1" applyBorder="1" applyAlignment="1" applyProtection="1">
      <alignment horizontal="left" vertical="center" wrapText="1"/>
    </xf>
    <xf numFmtId="0" fontId="13" fillId="0" borderId="34" xfId="8" applyFont="1" applyFill="1" applyBorder="1" applyAlignment="1" applyProtection="1">
      <alignment horizontal="left" vertical="center" wrapText="1"/>
    </xf>
    <xf numFmtId="0" fontId="14" fillId="0" borderId="32" xfId="8" applyFont="1" applyFill="1" applyBorder="1" applyAlignment="1" applyProtection="1">
      <alignment horizontal="left" vertical="center" wrapText="1"/>
    </xf>
    <xf numFmtId="49" fontId="13" fillId="0" borderId="32" xfId="8" applyNumberFormat="1" applyFont="1" applyFill="1" applyBorder="1" applyAlignment="1" applyProtection="1">
      <alignment horizontal="left" vertical="center" wrapText="1"/>
    </xf>
    <xf numFmtId="14" fontId="6" fillId="0" borderId="0" xfId="2" applyNumberFormat="1" applyFont="1" applyFill="1" applyBorder="1" applyAlignment="1" applyProtection="1">
      <alignment horizontal="center" vertical="center"/>
    </xf>
    <xf numFmtId="49" fontId="5" fillId="0" borderId="23" xfId="4" applyFont="1" applyFill="1" applyBorder="1" applyAlignment="1" applyProtection="1">
      <alignment vertical="center" wrapText="1"/>
    </xf>
    <xf numFmtId="170" fontId="14" fillId="0" borderId="32" xfId="8" applyNumberFormat="1" applyFont="1" applyFill="1" applyBorder="1" applyAlignment="1" applyProtection="1">
      <alignment horizontal="left" vertical="center" wrapText="1"/>
    </xf>
    <xf numFmtId="0" fontId="44" fillId="0" borderId="23" xfId="7" applyFont="1" applyFill="1" applyBorder="1" applyAlignment="1" applyProtection="1">
      <alignment horizontal="left" vertical="center" wrapText="1"/>
    </xf>
    <xf numFmtId="0" fontId="44" fillId="0" borderId="23" xfId="7" applyFont="1" applyFill="1" applyBorder="1" applyAlignment="1" applyProtection="1">
      <alignment horizontal="center" vertical="center" wrapText="1"/>
    </xf>
    <xf numFmtId="0" fontId="3" fillId="0" borderId="22" xfId="8" applyFont="1" applyFill="1" applyBorder="1" applyAlignment="1" applyProtection="1">
      <alignment horizontal="left" vertical="center" wrapText="1"/>
    </xf>
    <xf numFmtId="0" fontId="14" fillId="0" borderId="34" xfId="8" applyFont="1" applyFill="1" applyBorder="1" applyAlignment="1" applyProtection="1">
      <alignment horizontal="left" vertical="center" wrapText="1"/>
    </xf>
    <xf numFmtId="0" fontId="12" fillId="0" borderId="22" xfId="7" applyFont="1" applyFill="1" applyBorder="1" applyAlignment="1" applyProtection="1">
      <alignment horizontal="left" vertical="center" wrapText="1"/>
    </xf>
    <xf numFmtId="0" fontId="5" fillId="0" borderId="22" xfId="7" applyFont="1" applyFill="1" applyBorder="1" applyAlignment="1" applyProtection="1">
      <alignment horizontal="left" vertical="center" wrapText="1"/>
    </xf>
    <xf numFmtId="49" fontId="52" fillId="0" borderId="30" xfId="6" applyNumberFormat="1" applyFont="1" applyFill="1" applyBorder="1" applyAlignment="1" applyProtection="1">
      <alignment horizontal="left" vertical="center" wrapText="1"/>
    </xf>
    <xf numFmtId="165" fontId="5" fillId="0" borderId="35" xfId="2" applyNumberFormat="1" applyFont="1" applyFill="1" applyBorder="1" applyAlignment="1" applyProtection="1">
      <alignment horizontal="left" vertical="center" wrapText="1"/>
    </xf>
    <xf numFmtId="49" fontId="5" fillId="0" borderId="22" xfId="4" applyFont="1" applyFill="1" applyBorder="1" applyAlignment="1" applyProtection="1">
      <alignment horizontal="left" vertical="center" wrapText="1"/>
    </xf>
    <xf numFmtId="0" fontId="12" fillId="0" borderId="32" xfId="7" applyFont="1" applyFill="1" applyBorder="1" applyAlignment="1" applyProtection="1">
      <alignment horizontal="left" vertical="center" wrapText="1"/>
    </xf>
    <xf numFmtId="49" fontId="6" fillId="0" borderId="30" xfId="6" applyNumberFormat="1" applyFont="1" applyFill="1" applyBorder="1" applyAlignment="1" applyProtection="1">
      <alignment horizontal="left" vertical="center" wrapText="1"/>
    </xf>
    <xf numFmtId="165" fontId="5" fillId="0" borderId="35" xfId="2" applyNumberFormat="1" applyFont="1" applyFill="1" applyBorder="1" applyAlignment="1" applyProtection="1">
      <alignment horizontal="center" vertical="center"/>
    </xf>
    <xf numFmtId="0" fontId="60" fillId="0" borderId="24" xfId="7" applyFont="1" applyFill="1" applyBorder="1" applyAlignment="1" applyProtection="1">
      <alignment horizontal="left" vertical="center" wrapText="1"/>
    </xf>
    <xf numFmtId="0" fontId="60" fillId="0" borderId="26" xfId="7" applyFont="1" applyFill="1" applyBorder="1" applyAlignment="1" applyProtection="1">
      <alignment horizontal="left" vertical="center" wrapText="1"/>
    </xf>
    <xf numFmtId="0" fontId="60" fillId="0" borderId="27" xfId="7" applyFont="1" applyFill="1" applyBorder="1" applyAlignment="1" applyProtection="1">
      <alignment horizontal="left" vertical="center" wrapText="1"/>
    </xf>
    <xf numFmtId="49" fontId="14" fillId="0" borderId="22" xfId="8" applyNumberFormat="1" applyFont="1" applyFill="1" applyBorder="1" applyAlignment="1" applyProtection="1">
      <alignment horizontal="left" vertical="center" wrapText="1"/>
    </xf>
    <xf numFmtId="0" fontId="65" fillId="0" borderId="0" xfId="2" applyFont="1" applyAlignment="1" applyProtection="1">
      <alignment horizontal="left"/>
    </xf>
    <xf numFmtId="0" fontId="69" fillId="0" borderId="0" xfId="2" applyFont="1" applyAlignment="1" applyProtection="1">
      <alignment horizontal="right" vertical="center"/>
    </xf>
    <xf numFmtId="14" fontId="65" fillId="0" borderId="0" xfId="2" applyNumberFormat="1" applyFont="1" applyAlignment="1" applyProtection="1">
      <alignment horizontal="left"/>
    </xf>
    <xf numFmtId="14" fontId="70" fillId="0" borderId="0" xfId="2" applyNumberFormat="1" applyFont="1" applyAlignment="1" applyProtection="1">
      <alignment horizontal="left"/>
    </xf>
    <xf numFmtId="0" fontId="62" fillId="0" borderId="0" xfId="2" applyFont="1" applyAlignment="1" applyProtection="1">
      <alignment horizontal="right" vertical="center"/>
    </xf>
    <xf numFmtId="0" fontId="71" fillId="0" borderId="0" xfId="431" applyFont="1" applyAlignment="1" applyProtection="1">
      <alignment horizontal="left" vertical="center"/>
    </xf>
    <xf numFmtId="0" fontId="71" fillId="0" borderId="0" xfId="431" applyFont="1" applyBorder="1" applyAlignment="1" applyProtection="1">
      <alignment horizontal="left" vertical="center"/>
    </xf>
    <xf numFmtId="0" fontId="72" fillId="0" borderId="0" xfId="2" applyFont="1" applyBorder="1" applyAlignment="1" applyProtection="1">
      <alignment horizontal="left" vertical="center"/>
    </xf>
    <xf numFmtId="0" fontId="65" fillId="0" borderId="0" xfId="2" applyFont="1" applyAlignment="1" applyProtection="1">
      <alignment horizontal="right" vertical="center"/>
    </xf>
    <xf numFmtId="0" fontId="14" fillId="0" borderId="0" xfId="2" applyFont="1" applyAlignment="1" applyProtection="1">
      <alignment horizontal="right" vertical="center"/>
    </xf>
    <xf numFmtId="0" fontId="73" fillId="0" borderId="0" xfId="431" applyFont="1" applyAlignment="1" applyProtection="1">
      <alignment horizontal="left" vertical="center"/>
    </xf>
    <xf numFmtId="0" fontId="12" fillId="0" borderId="0" xfId="2" applyFont="1" applyAlignment="1" applyProtection="1">
      <alignment horizontal="left" vertical="center"/>
    </xf>
    <xf numFmtId="0" fontId="73" fillId="0" borderId="0" xfId="431" applyFont="1" applyBorder="1" applyAlignment="1" applyProtection="1">
      <alignment horizontal="left" vertical="center"/>
    </xf>
    <xf numFmtId="0" fontId="12" fillId="0" borderId="0" xfId="2" applyFont="1" applyBorder="1" applyAlignment="1" applyProtection="1">
      <alignment horizontal="left" vertical="center"/>
    </xf>
    <xf numFmtId="0" fontId="12" fillId="0" borderId="0" xfId="2" applyFont="1" applyAlignment="1" applyProtection="1"/>
    <xf numFmtId="0" fontId="12" fillId="0" borderId="0" xfId="2" applyFont="1" applyFill="1" applyAlignment="1" applyProtection="1">
      <alignment horizontal="left" vertical="center" wrapText="1"/>
    </xf>
    <xf numFmtId="14" fontId="12" fillId="0" borderId="0" xfId="2" applyNumberFormat="1" applyFont="1" applyFill="1" applyBorder="1" applyAlignment="1" applyProtection="1">
      <alignment horizontal="center" vertical="center"/>
    </xf>
  </cellXfs>
  <cellStyles count="452">
    <cellStyle name="20% — акцент1" xfId="27" builtinId="30" customBuiltin="1"/>
    <cellStyle name="20% - Акцент1 2" xfId="110"/>
    <cellStyle name="20% — акцент1 2" xfId="60"/>
    <cellStyle name="20% - Акцент1 2 2" xfId="207"/>
    <cellStyle name="20% — акцент1 2 2" xfId="125"/>
    <cellStyle name="20% - Акцент1 2 2 2" xfId="401"/>
    <cellStyle name="20% — акцент1 2 2 2" xfId="222"/>
    <cellStyle name="20% — акцент1 2 2 2 2" xfId="416"/>
    <cellStyle name="20% — акцент1 2 2 3" xfId="319"/>
    <cellStyle name="20% - Акцент1 2 3" xfId="304"/>
    <cellStyle name="20% — акцент1 2 3" xfId="93"/>
    <cellStyle name="20% — акцент1 2 3 2" xfId="190"/>
    <cellStyle name="20% — акцент1 2 3 2 2" xfId="384"/>
    <cellStyle name="20% — акцент1 2 3 3" xfId="287"/>
    <cellStyle name="20% — акцент1 2 4" xfId="157"/>
    <cellStyle name="20% — акцент1 2 4 2" xfId="351"/>
    <cellStyle name="20% — акцент1 2 5" xfId="254"/>
    <cellStyle name="20% — акцент1 3" xfId="77"/>
    <cellStyle name="20% — акцент1 3 2" xfId="174"/>
    <cellStyle name="20% — акцент1 3 2 2" xfId="368"/>
    <cellStyle name="20% — акцент1 3 3" xfId="271"/>
    <cellStyle name="20% — акцент1 4" xfId="141"/>
    <cellStyle name="20% — акцент1 4 2" xfId="335"/>
    <cellStyle name="20% — акцент1 5" xfId="238"/>
    <cellStyle name="20% — акцент2" xfId="31" builtinId="34" customBuiltin="1"/>
    <cellStyle name="20% - Акцент2 2" xfId="112"/>
    <cellStyle name="20% — акцент2 2" xfId="62"/>
    <cellStyle name="20% - Акцент2 2 2" xfId="209"/>
    <cellStyle name="20% — акцент2 2 2" xfId="127"/>
    <cellStyle name="20% - Акцент2 2 2 2" xfId="403"/>
    <cellStyle name="20% — акцент2 2 2 2" xfId="224"/>
    <cellStyle name="20% — акцент2 2 2 2 2" xfId="418"/>
    <cellStyle name="20% — акцент2 2 2 3" xfId="321"/>
    <cellStyle name="20% - Акцент2 2 3" xfId="306"/>
    <cellStyle name="20% — акцент2 2 3" xfId="95"/>
    <cellStyle name="20% — акцент2 2 3 2" xfId="192"/>
    <cellStyle name="20% — акцент2 2 3 2 2" xfId="386"/>
    <cellStyle name="20% — акцент2 2 3 3" xfId="289"/>
    <cellStyle name="20% — акцент2 2 4" xfId="159"/>
    <cellStyle name="20% — акцент2 2 4 2" xfId="353"/>
    <cellStyle name="20% — акцент2 2 5" xfId="256"/>
    <cellStyle name="20% — акцент2 3" xfId="79"/>
    <cellStyle name="20% — акцент2 3 2" xfId="176"/>
    <cellStyle name="20% — акцент2 3 2 2" xfId="370"/>
    <cellStyle name="20% — акцент2 3 3" xfId="273"/>
    <cellStyle name="20% — акцент2 4" xfId="143"/>
    <cellStyle name="20% — акцент2 4 2" xfId="337"/>
    <cellStyle name="20% — акцент2 5" xfId="240"/>
    <cellStyle name="20% — акцент3" xfId="35" builtinId="38" customBuiltin="1"/>
    <cellStyle name="20% - Акцент3 2" xfId="114"/>
    <cellStyle name="20% — акцент3 2" xfId="64"/>
    <cellStyle name="20% - Акцент3 2 2" xfId="211"/>
    <cellStyle name="20% — акцент3 2 2" xfId="129"/>
    <cellStyle name="20% - Акцент3 2 2 2" xfId="405"/>
    <cellStyle name="20% — акцент3 2 2 2" xfId="226"/>
    <cellStyle name="20% — акцент3 2 2 2 2" xfId="420"/>
    <cellStyle name="20% — акцент3 2 2 3" xfId="323"/>
    <cellStyle name="20% - Акцент3 2 3" xfId="308"/>
    <cellStyle name="20% — акцент3 2 3" xfId="97"/>
    <cellStyle name="20% — акцент3 2 3 2" xfId="194"/>
    <cellStyle name="20% — акцент3 2 3 2 2" xfId="388"/>
    <cellStyle name="20% — акцент3 2 3 3" xfId="291"/>
    <cellStyle name="20% — акцент3 2 4" xfId="161"/>
    <cellStyle name="20% — акцент3 2 4 2" xfId="355"/>
    <cellStyle name="20% — акцент3 2 5" xfId="258"/>
    <cellStyle name="20% — акцент3 3" xfId="81"/>
    <cellStyle name="20% — акцент3 3 2" xfId="178"/>
    <cellStyle name="20% — акцент3 3 2 2" xfId="372"/>
    <cellStyle name="20% — акцент3 3 3" xfId="275"/>
    <cellStyle name="20% — акцент3 4" xfId="145"/>
    <cellStyle name="20% — акцент3 4 2" xfId="339"/>
    <cellStyle name="20% — акцент3 5" xfId="242"/>
    <cellStyle name="20% — акцент4" xfId="39" builtinId="42" customBuiltin="1"/>
    <cellStyle name="20% - Акцент4 2" xfId="116"/>
    <cellStyle name="20% — акцент4 2" xfId="66"/>
    <cellStyle name="20% - Акцент4 2 2" xfId="213"/>
    <cellStyle name="20% — акцент4 2 2" xfId="131"/>
    <cellStyle name="20% - Акцент4 2 2 2" xfId="407"/>
    <cellStyle name="20% — акцент4 2 2 2" xfId="228"/>
    <cellStyle name="20% — акцент4 2 2 2 2" xfId="422"/>
    <cellStyle name="20% — акцент4 2 2 3" xfId="325"/>
    <cellStyle name="20% - Акцент4 2 3" xfId="310"/>
    <cellStyle name="20% — акцент4 2 3" xfId="99"/>
    <cellStyle name="20% — акцент4 2 3 2" xfId="196"/>
    <cellStyle name="20% — акцент4 2 3 2 2" xfId="390"/>
    <cellStyle name="20% — акцент4 2 3 3" xfId="293"/>
    <cellStyle name="20% — акцент4 2 4" xfId="163"/>
    <cellStyle name="20% — акцент4 2 4 2" xfId="357"/>
    <cellStyle name="20% — акцент4 2 5" xfId="260"/>
    <cellStyle name="20% — акцент4 3" xfId="83"/>
    <cellStyle name="20% — акцент4 3 2" xfId="180"/>
    <cellStyle name="20% — акцент4 3 2 2" xfId="374"/>
    <cellStyle name="20% — акцент4 3 3" xfId="277"/>
    <cellStyle name="20% — акцент4 4" xfId="147"/>
    <cellStyle name="20% — акцент4 4 2" xfId="341"/>
    <cellStyle name="20% — акцент4 5" xfId="244"/>
    <cellStyle name="20% — акцент5" xfId="43" builtinId="46" customBuiltin="1"/>
    <cellStyle name="20% - Акцент5 2" xfId="118"/>
    <cellStyle name="20% — акцент5 2" xfId="68"/>
    <cellStyle name="20% - Акцент5 2 2" xfId="215"/>
    <cellStyle name="20% — акцент5 2 2" xfId="133"/>
    <cellStyle name="20% - Акцент5 2 2 2" xfId="409"/>
    <cellStyle name="20% — акцент5 2 2 2" xfId="230"/>
    <cellStyle name="20% — акцент5 2 2 2 2" xfId="424"/>
    <cellStyle name="20% — акцент5 2 2 3" xfId="327"/>
    <cellStyle name="20% - Акцент5 2 3" xfId="312"/>
    <cellStyle name="20% — акцент5 2 3" xfId="101"/>
    <cellStyle name="20% — акцент5 2 3 2" xfId="198"/>
    <cellStyle name="20% — акцент5 2 3 2 2" xfId="392"/>
    <cellStyle name="20% — акцент5 2 3 3" xfId="295"/>
    <cellStyle name="20% — акцент5 2 4" xfId="165"/>
    <cellStyle name="20% — акцент5 2 4 2" xfId="359"/>
    <cellStyle name="20% — акцент5 2 5" xfId="262"/>
    <cellStyle name="20% — акцент5 3" xfId="85"/>
    <cellStyle name="20% — акцент5 3 2" xfId="182"/>
    <cellStyle name="20% — акцент5 3 2 2" xfId="376"/>
    <cellStyle name="20% — акцент5 3 3" xfId="279"/>
    <cellStyle name="20% — акцент5 4" xfId="149"/>
    <cellStyle name="20% — акцент5 4 2" xfId="343"/>
    <cellStyle name="20% — акцент5 5" xfId="246"/>
    <cellStyle name="20% — акцент6" xfId="47" builtinId="50" customBuiltin="1"/>
    <cellStyle name="20% - Акцент6 2" xfId="120"/>
    <cellStyle name="20% — акцент6 2" xfId="70"/>
    <cellStyle name="20% - Акцент6 2 2" xfId="217"/>
    <cellStyle name="20% — акцент6 2 2" xfId="135"/>
    <cellStyle name="20% - Акцент6 2 2 2" xfId="411"/>
    <cellStyle name="20% — акцент6 2 2 2" xfId="232"/>
    <cellStyle name="20% — акцент6 2 2 2 2" xfId="426"/>
    <cellStyle name="20% — акцент6 2 2 3" xfId="329"/>
    <cellStyle name="20% - Акцент6 2 3" xfId="314"/>
    <cellStyle name="20% — акцент6 2 3" xfId="103"/>
    <cellStyle name="20% — акцент6 2 3 2" xfId="200"/>
    <cellStyle name="20% — акцент6 2 3 2 2" xfId="394"/>
    <cellStyle name="20% — акцент6 2 3 3" xfId="297"/>
    <cellStyle name="20% — акцент6 2 4" xfId="167"/>
    <cellStyle name="20% — акцент6 2 4 2" xfId="361"/>
    <cellStyle name="20% — акцент6 2 5" xfId="264"/>
    <cellStyle name="20% — акцент6 3" xfId="87"/>
    <cellStyle name="20% — акцент6 3 2" xfId="184"/>
    <cellStyle name="20% — акцент6 3 2 2" xfId="378"/>
    <cellStyle name="20% — акцент6 3 3" xfId="281"/>
    <cellStyle name="20% — акцент6 4" xfId="151"/>
    <cellStyle name="20% — акцент6 4 2" xfId="345"/>
    <cellStyle name="20% — акцент6 5" xfId="248"/>
    <cellStyle name="40% — акцент1" xfId="28" builtinId="31" customBuiltin="1"/>
    <cellStyle name="40% - Акцент1 2" xfId="111"/>
    <cellStyle name="40% — акцент1 2" xfId="61"/>
    <cellStyle name="40% - Акцент1 2 2" xfId="208"/>
    <cellStyle name="40% — акцент1 2 2" xfId="126"/>
    <cellStyle name="40% - Акцент1 2 2 2" xfId="402"/>
    <cellStyle name="40% — акцент1 2 2 2" xfId="223"/>
    <cellStyle name="40% — акцент1 2 2 2 2" xfId="417"/>
    <cellStyle name="40% — акцент1 2 2 3" xfId="320"/>
    <cellStyle name="40% - Акцент1 2 3" xfId="305"/>
    <cellStyle name="40% — акцент1 2 3" xfId="94"/>
    <cellStyle name="40% — акцент1 2 3 2" xfId="191"/>
    <cellStyle name="40% — акцент1 2 3 2 2" xfId="385"/>
    <cellStyle name="40% — акцент1 2 3 3" xfId="288"/>
    <cellStyle name="40% — акцент1 2 4" xfId="158"/>
    <cellStyle name="40% — акцент1 2 4 2" xfId="352"/>
    <cellStyle name="40% — акцент1 2 5" xfId="255"/>
    <cellStyle name="40% — акцент1 3" xfId="78"/>
    <cellStyle name="40% — акцент1 3 2" xfId="175"/>
    <cellStyle name="40% — акцент1 3 2 2" xfId="369"/>
    <cellStyle name="40% — акцент1 3 3" xfId="272"/>
    <cellStyle name="40% — акцент1 4" xfId="142"/>
    <cellStyle name="40% — акцент1 4 2" xfId="336"/>
    <cellStyle name="40% — акцент1 5" xfId="239"/>
    <cellStyle name="40% — акцент2" xfId="32" builtinId="35" customBuiltin="1"/>
    <cellStyle name="40% - Акцент2 2" xfId="113"/>
    <cellStyle name="40% — акцент2 2" xfId="63"/>
    <cellStyle name="40% - Акцент2 2 2" xfId="210"/>
    <cellStyle name="40% — акцент2 2 2" xfId="128"/>
    <cellStyle name="40% - Акцент2 2 2 2" xfId="404"/>
    <cellStyle name="40% — акцент2 2 2 2" xfId="225"/>
    <cellStyle name="40% — акцент2 2 2 2 2" xfId="419"/>
    <cellStyle name="40% — акцент2 2 2 3" xfId="322"/>
    <cellStyle name="40% - Акцент2 2 3" xfId="307"/>
    <cellStyle name="40% — акцент2 2 3" xfId="96"/>
    <cellStyle name="40% — акцент2 2 3 2" xfId="193"/>
    <cellStyle name="40% — акцент2 2 3 2 2" xfId="387"/>
    <cellStyle name="40% — акцент2 2 3 3" xfId="290"/>
    <cellStyle name="40% — акцент2 2 4" xfId="160"/>
    <cellStyle name="40% — акцент2 2 4 2" xfId="354"/>
    <cellStyle name="40% — акцент2 2 5" xfId="257"/>
    <cellStyle name="40% — акцент2 3" xfId="80"/>
    <cellStyle name="40% — акцент2 3 2" xfId="177"/>
    <cellStyle name="40% — акцент2 3 2 2" xfId="371"/>
    <cellStyle name="40% — акцент2 3 3" xfId="274"/>
    <cellStyle name="40% — акцент2 4" xfId="144"/>
    <cellStyle name="40% — акцент2 4 2" xfId="338"/>
    <cellStyle name="40% — акцент2 5" xfId="241"/>
    <cellStyle name="40% — акцент3" xfId="36" builtinId="39" customBuiltin="1"/>
    <cellStyle name="40% - Акцент3 2" xfId="115"/>
    <cellStyle name="40% — акцент3 2" xfId="65"/>
    <cellStyle name="40% - Акцент3 2 2" xfId="212"/>
    <cellStyle name="40% — акцент3 2 2" xfId="130"/>
    <cellStyle name="40% - Акцент3 2 2 2" xfId="406"/>
    <cellStyle name="40% — акцент3 2 2 2" xfId="227"/>
    <cellStyle name="40% — акцент3 2 2 2 2" xfId="421"/>
    <cellStyle name="40% — акцент3 2 2 3" xfId="324"/>
    <cellStyle name="40% - Акцент3 2 3" xfId="309"/>
    <cellStyle name="40% — акцент3 2 3" xfId="98"/>
    <cellStyle name="40% — акцент3 2 3 2" xfId="195"/>
    <cellStyle name="40% — акцент3 2 3 2 2" xfId="389"/>
    <cellStyle name="40% — акцент3 2 3 3" xfId="292"/>
    <cellStyle name="40% — акцент3 2 4" xfId="162"/>
    <cellStyle name="40% — акцент3 2 4 2" xfId="356"/>
    <cellStyle name="40% — акцент3 2 5" xfId="259"/>
    <cellStyle name="40% — акцент3 3" xfId="82"/>
    <cellStyle name="40% — акцент3 3 2" xfId="179"/>
    <cellStyle name="40% — акцент3 3 2 2" xfId="373"/>
    <cellStyle name="40% — акцент3 3 3" xfId="276"/>
    <cellStyle name="40% — акцент3 4" xfId="146"/>
    <cellStyle name="40% — акцент3 4 2" xfId="340"/>
    <cellStyle name="40% — акцент3 5" xfId="243"/>
    <cellStyle name="40% — акцент4" xfId="40" builtinId="43" customBuiltin="1"/>
    <cellStyle name="40% - Акцент4 2" xfId="117"/>
    <cellStyle name="40% — акцент4 2" xfId="67"/>
    <cellStyle name="40% - Акцент4 2 2" xfId="214"/>
    <cellStyle name="40% — акцент4 2 2" xfId="132"/>
    <cellStyle name="40% - Акцент4 2 2 2" xfId="408"/>
    <cellStyle name="40% — акцент4 2 2 2" xfId="229"/>
    <cellStyle name="40% — акцент4 2 2 2 2" xfId="423"/>
    <cellStyle name="40% — акцент4 2 2 3" xfId="326"/>
    <cellStyle name="40% - Акцент4 2 3" xfId="311"/>
    <cellStyle name="40% — акцент4 2 3" xfId="100"/>
    <cellStyle name="40% — акцент4 2 3 2" xfId="197"/>
    <cellStyle name="40% — акцент4 2 3 2 2" xfId="391"/>
    <cellStyle name="40% — акцент4 2 3 3" xfId="294"/>
    <cellStyle name="40% — акцент4 2 4" xfId="164"/>
    <cellStyle name="40% — акцент4 2 4 2" xfId="358"/>
    <cellStyle name="40% — акцент4 2 5" xfId="261"/>
    <cellStyle name="40% — акцент4 3" xfId="84"/>
    <cellStyle name="40% — акцент4 3 2" xfId="181"/>
    <cellStyle name="40% — акцент4 3 2 2" xfId="375"/>
    <cellStyle name="40% — акцент4 3 3" xfId="278"/>
    <cellStyle name="40% — акцент4 4" xfId="148"/>
    <cellStyle name="40% — акцент4 4 2" xfId="342"/>
    <cellStyle name="40% — акцент4 5" xfId="245"/>
    <cellStyle name="40% — акцент5" xfId="44" builtinId="47" customBuiltin="1"/>
    <cellStyle name="40% - Акцент5 2" xfId="119"/>
    <cellStyle name="40% — акцент5 2" xfId="69"/>
    <cellStyle name="40% - Акцент5 2 2" xfId="216"/>
    <cellStyle name="40% — акцент5 2 2" xfId="134"/>
    <cellStyle name="40% - Акцент5 2 2 2" xfId="410"/>
    <cellStyle name="40% — акцент5 2 2 2" xfId="231"/>
    <cellStyle name="40% — акцент5 2 2 2 2" xfId="425"/>
    <cellStyle name="40% — акцент5 2 2 3" xfId="328"/>
    <cellStyle name="40% - Акцент5 2 3" xfId="313"/>
    <cellStyle name="40% — акцент5 2 3" xfId="102"/>
    <cellStyle name="40% — акцент5 2 3 2" xfId="199"/>
    <cellStyle name="40% — акцент5 2 3 2 2" xfId="393"/>
    <cellStyle name="40% — акцент5 2 3 3" xfId="296"/>
    <cellStyle name="40% — акцент5 2 4" xfId="166"/>
    <cellStyle name="40% — акцент5 2 4 2" xfId="360"/>
    <cellStyle name="40% — акцент5 2 5" xfId="263"/>
    <cellStyle name="40% — акцент5 3" xfId="86"/>
    <cellStyle name="40% — акцент5 3 2" xfId="183"/>
    <cellStyle name="40% — акцент5 3 2 2" xfId="377"/>
    <cellStyle name="40% — акцент5 3 3" xfId="280"/>
    <cellStyle name="40% — акцент5 4" xfId="150"/>
    <cellStyle name="40% — акцент5 4 2" xfId="344"/>
    <cellStyle name="40% — акцент5 5" xfId="247"/>
    <cellStyle name="40% — акцент6" xfId="48" builtinId="51" customBuiltin="1"/>
    <cellStyle name="40% - Акцент6 2" xfId="121"/>
    <cellStyle name="40% — акцент6 2" xfId="71"/>
    <cellStyle name="40% - Акцент6 2 2" xfId="218"/>
    <cellStyle name="40% — акцент6 2 2" xfId="136"/>
    <cellStyle name="40% - Акцент6 2 2 2" xfId="412"/>
    <cellStyle name="40% — акцент6 2 2 2" xfId="233"/>
    <cellStyle name="40% — акцент6 2 2 2 2" xfId="427"/>
    <cellStyle name="40% — акцент6 2 2 3" xfId="330"/>
    <cellStyle name="40% - Акцент6 2 3" xfId="315"/>
    <cellStyle name="40% — акцент6 2 3" xfId="104"/>
    <cellStyle name="40% — акцент6 2 3 2" xfId="201"/>
    <cellStyle name="40% — акцент6 2 3 2 2" xfId="395"/>
    <cellStyle name="40% — акцент6 2 3 3" xfId="298"/>
    <cellStyle name="40% — акцент6 2 4" xfId="168"/>
    <cellStyle name="40% — акцент6 2 4 2" xfId="362"/>
    <cellStyle name="40% — акцент6 2 5" xfId="265"/>
    <cellStyle name="40% — акцент6 3" xfId="88"/>
    <cellStyle name="40% — акцент6 3 2" xfId="185"/>
    <cellStyle name="40% — акцент6 3 2 2" xfId="379"/>
    <cellStyle name="40% — акцент6 3 3" xfId="282"/>
    <cellStyle name="40% — акцент6 4" xfId="152"/>
    <cellStyle name="40% — акцент6 4 2" xfId="346"/>
    <cellStyle name="40% — акцент6 5" xfId="249"/>
    <cellStyle name="60% — акцент1" xfId="29" builtinId="32" customBuiltin="1"/>
    <cellStyle name="60% — акцент2" xfId="33" builtinId="36" customBuiltin="1"/>
    <cellStyle name="60% — акцент3" xfId="37" builtinId="40" customBuiltin="1"/>
    <cellStyle name="60% — акцент4" xfId="41" builtinId="44" customBuiltin="1"/>
    <cellStyle name="60% — акцент5" xfId="45" builtinId="48" customBuiltin="1"/>
    <cellStyle name="60% — акцент6" xfId="49" builtinId="52" customBuiltin="1"/>
    <cellStyle name="Акцент1" xfId="26" builtinId="29" customBuiltin="1"/>
    <cellStyle name="Акцент2" xfId="30" builtinId="33" customBuiltin="1"/>
    <cellStyle name="Акцент3" xfId="34" builtinId="37" customBuiltin="1"/>
    <cellStyle name="Акцент4" xfId="38" builtinId="41" customBuiltin="1"/>
    <cellStyle name="Акцент5" xfId="42" builtinId="45" customBuiltin="1"/>
    <cellStyle name="Акцент6" xfId="46" builtinId="49" customBuiltin="1"/>
    <cellStyle name="Ввод " xfId="18" builtinId="20" customBuiltin="1"/>
    <cellStyle name="Вывод" xfId="19" builtinId="21" customBuiltin="1"/>
    <cellStyle name="Вычисление" xfId="20" builtinId="22" customBuiltin="1"/>
    <cellStyle name="Гиперссылка" xfId="431" builtinId="8"/>
    <cellStyle name="Денежный 2" xfId="3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25" builtinId="25" customBuiltin="1"/>
    <cellStyle name="Контрольная ячейка" xfId="22" builtinId="23" customBuiltin="1"/>
    <cellStyle name="Название 2" xfId="56"/>
    <cellStyle name="Нейтральный" xfId="17" builtinId="28" customBuiltin="1"/>
    <cellStyle name="Обычный" xfId="0" builtinId="0"/>
    <cellStyle name="Обычный 2" xfId="2"/>
    <cellStyle name="Обычный 2 2" xfId="52"/>
    <cellStyle name="Обычный 2 2 2" xfId="434"/>
    <cellStyle name="Обычный 3" xfId="51"/>
    <cellStyle name="Обычный 3 2" xfId="58"/>
    <cellStyle name="Обычный 3 2 2" xfId="124"/>
    <cellStyle name="Обычный 3 2 2 2" xfId="221"/>
    <cellStyle name="Обычный 3 2 2 2 2" xfId="415"/>
    <cellStyle name="Обычный 3 2 2 3" xfId="318"/>
    <cellStyle name="Обычный 3 2 3" xfId="92"/>
    <cellStyle name="Обычный 3 2 3 2" xfId="189"/>
    <cellStyle name="Обычный 3 2 3 2 2" xfId="383"/>
    <cellStyle name="Обычный 3 2 3 3" xfId="286"/>
    <cellStyle name="Обычный 3 2 4" xfId="156"/>
    <cellStyle name="Обычный 3 2 4 2" xfId="350"/>
    <cellStyle name="Обычный 3 2 5" xfId="253"/>
    <cellStyle name="Обычный 3 3" xfId="109"/>
    <cellStyle name="Обычный 3 3 2" xfId="206"/>
    <cellStyle name="Обычный 3 3 2 2" xfId="400"/>
    <cellStyle name="Обычный 3 3 3" xfId="303"/>
    <cellStyle name="Обычный 3 4" xfId="76"/>
    <cellStyle name="Обычный 3 4 2" xfId="173"/>
    <cellStyle name="Обычный 3 4 2 2" xfId="367"/>
    <cellStyle name="Обычный 3 4 3" xfId="270"/>
    <cellStyle name="Обычный 3 5" xfId="140"/>
    <cellStyle name="Обычный 3 5 2" xfId="334"/>
    <cellStyle name="Обычный 3 6" xfId="237"/>
    <cellStyle name="Обычный 4" xfId="53"/>
    <cellStyle name="Обычный 4 2" xfId="59"/>
    <cellStyle name="Обычный 4 2 2" xfId="436"/>
    <cellStyle name="Обычный 4 3" xfId="435"/>
    <cellStyle name="Обычный 5" xfId="54"/>
    <cellStyle name="Обычный 6" xfId="55"/>
    <cellStyle name="Обычный 6 2" xfId="72"/>
    <cellStyle name="Обычный 6 2 2" xfId="137"/>
    <cellStyle name="Обычный 6 2 2 2" xfId="234"/>
    <cellStyle name="Обычный 6 2 2 2 2" xfId="428"/>
    <cellStyle name="Обычный 6 2 2 3" xfId="331"/>
    <cellStyle name="Обычный 6 2 3" xfId="105"/>
    <cellStyle name="Обычный 6 2 3 2" xfId="202"/>
    <cellStyle name="Обычный 6 2 3 2 2" xfId="396"/>
    <cellStyle name="Обычный 6 2 3 3" xfId="299"/>
    <cellStyle name="Обычный 6 2 4" xfId="169"/>
    <cellStyle name="Обычный 6 2 4 2" xfId="363"/>
    <cellStyle name="Обычный 6 2 5" xfId="266"/>
    <cellStyle name="Обычный 6 3" xfId="122"/>
    <cellStyle name="Обычный 6 3 2" xfId="219"/>
    <cellStyle name="Обычный 6 3 2 2" xfId="413"/>
    <cellStyle name="Обычный 6 3 3" xfId="316"/>
    <cellStyle name="Обычный 6 4" xfId="89"/>
    <cellStyle name="Обычный 6 4 2" xfId="186"/>
    <cellStyle name="Обычный 6 4 2 2" xfId="380"/>
    <cellStyle name="Обычный 6 4 3" xfId="283"/>
    <cellStyle name="Обычный 6 5" xfId="153"/>
    <cellStyle name="Обычный 6 5 2" xfId="347"/>
    <cellStyle name="Обычный 6 6" xfId="250"/>
    <cellStyle name="Обычный 7" xfId="75"/>
    <cellStyle name="Обычный 7 2" xfId="139"/>
    <cellStyle name="Обычный 7 2 2" xfId="236"/>
    <cellStyle name="Обычный 7 2 2 2" xfId="430"/>
    <cellStyle name="Обычный 7 2 3" xfId="333"/>
    <cellStyle name="Обычный 7 3" xfId="108"/>
    <cellStyle name="Обычный 7 3 2" xfId="205"/>
    <cellStyle name="Обычный 7 3 2 2" xfId="399"/>
    <cellStyle name="Обычный 7 3 3" xfId="302"/>
    <cellStyle name="Обычный 7 4" xfId="172"/>
    <cellStyle name="Обычный 7 4 2" xfId="366"/>
    <cellStyle name="Обычный 7 5" xfId="269"/>
    <cellStyle name="Обычный 8" xfId="50"/>
    <cellStyle name="Обычный_Aquatherm 2007_ALL products" xfId="6"/>
    <cellStyle name="Плохой" xfId="16" builtinId="27" customBuiltin="1"/>
    <cellStyle name="Пояснение" xfId="24" builtinId="53" customBuiltin="1"/>
    <cellStyle name="Примечание 2" xfId="57"/>
    <cellStyle name="Примечание 2 2" xfId="73"/>
    <cellStyle name="Примечание 2 2 2" xfId="138"/>
    <cellStyle name="Примечание 2 2 2 2" xfId="235"/>
    <cellStyle name="Примечание 2 2 2 2 2" xfId="429"/>
    <cellStyle name="Примечание 2 2 2 3" xfId="332"/>
    <cellStyle name="Примечание 2 2 3" xfId="106"/>
    <cellStyle name="Примечание 2 2 3 2" xfId="203"/>
    <cellStyle name="Примечание 2 2 3 2 2" xfId="397"/>
    <cellStyle name="Примечание 2 2 3 3" xfId="300"/>
    <cellStyle name="Примечание 2 2 4" xfId="170"/>
    <cellStyle name="Примечание 2 2 4 2" xfId="364"/>
    <cellStyle name="Примечание 2 2 5" xfId="267"/>
    <cellStyle name="Примечание 2 3" xfId="123"/>
    <cellStyle name="Примечание 2 3 2" xfId="220"/>
    <cellStyle name="Примечание 2 3 2 2" xfId="414"/>
    <cellStyle name="Примечание 2 3 3" xfId="317"/>
    <cellStyle name="Примечание 2 4" xfId="90"/>
    <cellStyle name="Примечание 2 4 2" xfId="187"/>
    <cellStyle name="Примечание 2 4 2 2" xfId="381"/>
    <cellStyle name="Примечание 2 4 3" xfId="284"/>
    <cellStyle name="Примечание 2 5" xfId="154"/>
    <cellStyle name="Примечание 2 5 2" xfId="348"/>
    <cellStyle name="Примечание 2 6" xfId="251"/>
    <cellStyle name="Процентный" xfId="1" builtinId="5"/>
    <cellStyle name="Связанная ячейка" xfId="21" builtinId="24" customBuiltin="1"/>
    <cellStyle name="Таблица литраж цена прайс" xfId="5"/>
    <cellStyle name="Таблица наименование прайс" xfId="7"/>
    <cellStyle name="Таблица описание прайс" xfId="8"/>
    <cellStyle name="Текст предупреждения" xfId="23" builtinId="11" customBuiltin="1"/>
    <cellStyle name="Финансовый" xfId="9" builtinId="3"/>
    <cellStyle name="Финансовый 2" xfId="10"/>
    <cellStyle name="Финансовый 2 2" xfId="107"/>
    <cellStyle name="Финансовый 2 2 2" xfId="204"/>
    <cellStyle name="Финансовый 2 2 2 2" xfId="398"/>
    <cellStyle name="Финансовый 2 2 2 2 2" xfId="451"/>
    <cellStyle name="Финансовый 2 2 2 3" xfId="443"/>
    <cellStyle name="Финансовый 2 2 3" xfId="301"/>
    <cellStyle name="Финансовый 2 2 3 2" xfId="447"/>
    <cellStyle name="Финансовый 2 2 4" xfId="439"/>
    <cellStyle name="Финансовый 2 3" xfId="171"/>
    <cellStyle name="Финансовый 2 3 2" xfId="365"/>
    <cellStyle name="Финансовый 2 3 2 2" xfId="449"/>
    <cellStyle name="Финансовый 2 3 3" xfId="441"/>
    <cellStyle name="Финансовый 2 4" xfId="268"/>
    <cellStyle name="Финансовый 2 4 2" xfId="445"/>
    <cellStyle name="Финансовый 2 5" xfId="74"/>
    <cellStyle name="Финансовый 2 5 2" xfId="437"/>
    <cellStyle name="Финансовый 2 6" xfId="433"/>
    <cellStyle name="Финансовый 3" xfId="91"/>
    <cellStyle name="Финансовый 3 2" xfId="188"/>
    <cellStyle name="Финансовый 3 2 2" xfId="382"/>
    <cellStyle name="Финансовый 3 2 2 2" xfId="450"/>
    <cellStyle name="Финансовый 3 2 3" xfId="442"/>
    <cellStyle name="Финансовый 3 3" xfId="285"/>
    <cellStyle name="Финансовый 3 3 2" xfId="446"/>
    <cellStyle name="Финансовый 3 4" xfId="438"/>
    <cellStyle name="Финансовый 4" xfId="155"/>
    <cellStyle name="Финансовый 4 2" xfId="349"/>
    <cellStyle name="Финансовый 4 2 2" xfId="448"/>
    <cellStyle name="Финансовый 4 3" xfId="440"/>
    <cellStyle name="Финансовый 5" xfId="252"/>
    <cellStyle name="Финансовый 5 2" xfId="444"/>
    <cellStyle name="Финансовый 6" xfId="432"/>
    <cellStyle name="Хороший" xfId="15" builtinId="26" customBuiltin="1"/>
    <cellStyle name="Шапка таблицы прайс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161"/>
      <color rgb="FFFF4343"/>
      <color rgb="FFEE8544"/>
      <color rgb="FFDFF4DC"/>
      <color rgb="FFC9A87D"/>
      <color rgb="FFFFFF66"/>
      <color rgb="FF99FF99"/>
      <color rgb="FFD1FF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8.png"/><Relationship Id="rId21" Type="http://schemas.openxmlformats.org/officeDocument/2006/relationships/image" Target="../media/image65.png"/><Relationship Id="rId42" Type="http://schemas.openxmlformats.org/officeDocument/2006/relationships/image" Target="../media/image333.png"/><Relationship Id="rId47" Type="http://schemas.openxmlformats.org/officeDocument/2006/relationships/image" Target="../media/image164.png"/><Relationship Id="rId63" Type="http://schemas.openxmlformats.org/officeDocument/2006/relationships/image" Target="../media/image175.png"/><Relationship Id="rId68" Type="http://schemas.openxmlformats.org/officeDocument/2006/relationships/image" Target="../media/image206.png"/><Relationship Id="rId84" Type="http://schemas.openxmlformats.org/officeDocument/2006/relationships/image" Target="../media/image339.png"/><Relationship Id="rId89" Type="http://schemas.openxmlformats.org/officeDocument/2006/relationships/image" Target="../media/image344.png"/><Relationship Id="rId16" Type="http://schemas.openxmlformats.org/officeDocument/2006/relationships/image" Target="../media/image45.png"/><Relationship Id="rId11" Type="http://schemas.openxmlformats.org/officeDocument/2006/relationships/image" Target="../media/image40.png"/><Relationship Id="rId32" Type="http://schemas.openxmlformats.org/officeDocument/2006/relationships/image" Target="../media/image61.png"/><Relationship Id="rId37" Type="http://schemas.openxmlformats.org/officeDocument/2006/relationships/image" Target="../media/image67.png"/><Relationship Id="rId53" Type="http://schemas.openxmlformats.org/officeDocument/2006/relationships/image" Target="../media/image170.png"/><Relationship Id="rId58" Type="http://schemas.openxmlformats.org/officeDocument/2006/relationships/image" Target="../media/image106.png"/><Relationship Id="rId74" Type="http://schemas.openxmlformats.org/officeDocument/2006/relationships/image" Target="../media/image148.png"/><Relationship Id="rId79" Type="http://schemas.openxmlformats.org/officeDocument/2006/relationships/image" Target="../media/image221.png"/><Relationship Id="rId5" Type="http://schemas.openxmlformats.org/officeDocument/2006/relationships/image" Target="../media/image34.png"/><Relationship Id="rId90" Type="http://schemas.openxmlformats.org/officeDocument/2006/relationships/image" Target="../media/image345.png"/><Relationship Id="rId95" Type="http://schemas.openxmlformats.org/officeDocument/2006/relationships/image" Target="../media/image79.png"/><Relationship Id="rId22" Type="http://schemas.openxmlformats.org/officeDocument/2006/relationships/image" Target="../media/image50.png"/><Relationship Id="rId27" Type="http://schemas.openxmlformats.org/officeDocument/2006/relationships/image" Target="../media/image116.png"/><Relationship Id="rId43" Type="http://schemas.openxmlformats.org/officeDocument/2006/relationships/image" Target="../media/image66.png"/><Relationship Id="rId48" Type="http://schemas.openxmlformats.org/officeDocument/2006/relationships/image" Target="../media/image165.png"/><Relationship Id="rId64" Type="http://schemas.openxmlformats.org/officeDocument/2006/relationships/image" Target="../media/image107.png"/><Relationship Id="rId69" Type="http://schemas.openxmlformats.org/officeDocument/2006/relationships/image" Target="../media/image205.png"/><Relationship Id="rId80" Type="http://schemas.openxmlformats.org/officeDocument/2006/relationships/image" Target="../media/image337.png"/><Relationship Id="rId85" Type="http://schemas.openxmlformats.org/officeDocument/2006/relationships/image" Target="../media/image340.png"/><Relationship Id="rId3" Type="http://schemas.openxmlformats.org/officeDocument/2006/relationships/image" Target="../media/image32.png"/><Relationship Id="rId12" Type="http://schemas.openxmlformats.org/officeDocument/2006/relationships/image" Target="../media/image41.png"/><Relationship Id="rId17" Type="http://schemas.openxmlformats.org/officeDocument/2006/relationships/image" Target="../media/image71.png"/><Relationship Id="rId25" Type="http://schemas.openxmlformats.org/officeDocument/2006/relationships/image" Target="../media/image54.png"/><Relationship Id="rId33" Type="http://schemas.openxmlformats.org/officeDocument/2006/relationships/image" Target="../media/image63.png"/><Relationship Id="rId38" Type="http://schemas.openxmlformats.org/officeDocument/2006/relationships/image" Target="../media/image117.png"/><Relationship Id="rId46" Type="http://schemas.openxmlformats.org/officeDocument/2006/relationships/image" Target="../media/image70.png"/><Relationship Id="rId59" Type="http://schemas.openxmlformats.org/officeDocument/2006/relationships/image" Target="../media/image215.png"/><Relationship Id="rId67" Type="http://schemas.openxmlformats.org/officeDocument/2006/relationships/image" Target="../media/image173.png"/><Relationship Id="rId20" Type="http://schemas.openxmlformats.org/officeDocument/2006/relationships/image" Target="../media/image49.png"/><Relationship Id="rId41" Type="http://schemas.openxmlformats.org/officeDocument/2006/relationships/image" Target="../media/image68.png"/><Relationship Id="rId54" Type="http://schemas.openxmlformats.org/officeDocument/2006/relationships/image" Target="../media/image210.png"/><Relationship Id="rId62" Type="http://schemas.openxmlformats.org/officeDocument/2006/relationships/image" Target="../media/image174.png"/><Relationship Id="rId70" Type="http://schemas.openxmlformats.org/officeDocument/2006/relationships/image" Target="../media/image139.png"/><Relationship Id="rId75" Type="http://schemas.openxmlformats.org/officeDocument/2006/relationships/image" Target="../media/image149.png"/><Relationship Id="rId83" Type="http://schemas.openxmlformats.org/officeDocument/2006/relationships/image" Target="../media/image225.png"/><Relationship Id="rId88" Type="http://schemas.openxmlformats.org/officeDocument/2006/relationships/image" Target="../media/image343.png"/><Relationship Id="rId91" Type="http://schemas.openxmlformats.org/officeDocument/2006/relationships/image" Target="../media/image346.png"/><Relationship Id="rId96" Type="http://schemas.openxmlformats.org/officeDocument/2006/relationships/image" Target="../media/image349.png"/><Relationship Id="rId1" Type="http://schemas.openxmlformats.org/officeDocument/2006/relationships/image" Target="../media/image331.png"/><Relationship Id="rId6" Type="http://schemas.openxmlformats.org/officeDocument/2006/relationships/image" Target="../media/image35.png"/><Relationship Id="rId15" Type="http://schemas.openxmlformats.org/officeDocument/2006/relationships/image" Target="../media/image44.png"/><Relationship Id="rId23" Type="http://schemas.openxmlformats.org/officeDocument/2006/relationships/image" Target="../media/image53.png"/><Relationship Id="rId28" Type="http://schemas.openxmlformats.org/officeDocument/2006/relationships/image" Target="../media/image62.png"/><Relationship Id="rId36" Type="http://schemas.openxmlformats.org/officeDocument/2006/relationships/image" Target="../media/image108.png"/><Relationship Id="rId49" Type="http://schemas.openxmlformats.org/officeDocument/2006/relationships/image" Target="../media/image166.png"/><Relationship Id="rId57" Type="http://schemas.openxmlformats.org/officeDocument/2006/relationships/image" Target="../media/image214.png"/><Relationship Id="rId10" Type="http://schemas.openxmlformats.org/officeDocument/2006/relationships/image" Target="../media/image39.png"/><Relationship Id="rId31" Type="http://schemas.openxmlformats.org/officeDocument/2006/relationships/image" Target="../media/image60.png"/><Relationship Id="rId44" Type="http://schemas.openxmlformats.org/officeDocument/2006/relationships/image" Target="../media/image69.png"/><Relationship Id="rId52" Type="http://schemas.openxmlformats.org/officeDocument/2006/relationships/image" Target="../media/image209.png"/><Relationship Id="rId60" Type="http://schemas.openxmlformats.org/officeDocument/2006/relationships/image" Target="../media/image171.png"/><Relationship Id="rId65" Type="http://schemas.openxmlformats.org/officeDocument/2006/relationships/image" Target="../media/image191.png"/><Relationship Id="rId73" Type="http://schemas.openxmlformats.org/officeDocument/2006/relationships/image" Target="../media/image150.png"/><Relationship Id="rId78" Type="http://schemas.openxmlformats.org/officeDocument/2006/relationships/image" Target="../media/image336.png"/><Relationship Id="rId81" Type="http://schemas.openxmlformats.org/officeDocument/2006/relationships/image" Target="../media/image223.png"/><Relationship Id="rId86" Type="http://schemas.openxmlformats.org/officeDocument/2006/relationships/image" Target="../media/image341.png"/><Relationship Id="rId94" Type="http://schemas.openxmlformats.org/officeDocument/2006/relationships/image" Target="../media/image91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3" Type="http://schemas.openxmlformats.org/officeDocument/2006/relationships/image" Target="../media/image42.png"/><Relationship Id="rId18" Type="http://schemas.openxmlformats.org/officeDocument/2006/relationships/image" Target="../media/image82.png"/><Relationship Id="rId39" Type="http://schemas.openxmlformats.org/officeDocument/2006/relationships/image" Target="../media/image122.png"/><Relationship Id="rId34" Type="http://schemas.openxmlformats.org/officeDocument/2006/relationships/image" Target="../media/image119.png"/><Relationship Id="rId50" Type="http://schemas.openxmlformats.org/officeDocument/2006/relationships/image" Target="../media/image167.png"/><Relationship Id="rId55" Type="http://schemas.openxmlformats.org/officeDocument/2006/relationships/image" Target="../media/image169.png"/><Relationship Id="rId76" Type="http://schemas.openxmlformats.org/officeDocument/2006/relationships/image" Target="../media/image334.png"/><Relationship Id="rId97" Type="http://schemas.openxmlformats.org/officeDocument/2006/relationships/image" Target="../media/image350.png"/><Relationship Id="rId7" Type="http://schemas.openxmlformats.org/officeDocument/2006/relationships/image" Target="../media/image36.png"/><Relationship Id="rId71" Type="http://schemas.openxmlformats.org/officeDocument/2006/relationships/image" Target="../media/image142.png"/><Relationship Id="rId92" Type="http://schemas.openxmlformats.org/officeDocument/2006/relationships/image" Target="../media/image347.png"/><Relationship Id="rId2" Type="http://schemas.openxmlformats.org/officeDocument/2006/relationships/image" Target="../media/image31.png"/><Relationship Id="rId29" Type="http://schemas.openxmlformats.org/officeDocument/2006/relationships/image" Target="../media/image58.png"/><Relationship Id="rId24" Type="http://schemas.openxmlformats.org/officeDocument/2006/relationships/image" Target="../media/image332.png"/><Relationship Id="rId40" Type="http://schemas.openxmlformats.org/officeDocument/2006/relationships/image" Target="../media/image123.png"/><Relationship Id="rId45" Type="http://schemas.openxmlformats.org/officeDocument/2006/relationships/image" Target="../media/image75.png"/><Relationship Id="rId66" Type="http://schemas.openxmlformats.org/officeDocument/2006/relationships/image" Target="../media/image192.png"/><Relationship Id="rId87" Type="http://schemas.openxmlformats.org/officeDocument/2006/relationships/image" Target="../media/image342.png"/><Relationship Id="rId61" Type="http://schemas.openxmlformats.org/officeDocument/2006/relationships/image" Target="../media/image172.png"/><Relationship Id="rId82" Type="http://schemas.openxmlformats.org/officeDocument/2006/relationships/image" Target="../media/image338.png"/><Relationship Id="rId19" Type="http://schemas.openxmlformats.org/officeDocument/2006/relationships/image" Target="../media/image64.png"/><Relationship Id="rId14" Type="http://schemas.openxmlformats.org/officeDocument/2006/relationships/image" Target="../media/image43.png"/><Relationship Id="rId30" Type="http://schemas.openxmlformats.org/officeDocument/2006/relationships/image" Target="../media/image59.png"/><Relationship Id="rId35" Type="http://schemas.openxmlformats.org/officeDocument/2006/relationships/image" Target="../media/image120.png"/><Relationship Id="rId56" Type="http://schemas.openxmlformats.org/officeDocument/2006/relationships/image" Target="../media/image213.png"/><Relationship Id="rId77" Type="http://schemas.openxmlformats.org/officeDocument/2006/relationships/image" Target="../media/image335.png"/><Relationship Id="rId8" Type="http://schemas.openxmlformats.org/officeDocument/2006/relationships/image" Target="../media/image37.png"/><Relationship Id="rId51" Type="http://schemas.openxmlformats.org/officeDocument/2006/relationships/image" Target="../media/image168.png"/><Relationship Id="rId72" Type="http://schemas.openxmlformats.org/officeDocument/2006/relationships/image" Target="../media/image143.png"/><Relationship Id="rId93" Type="http://schemas.openxmlformats.org/officeDocument/2006/relationships/image" Target="../media/image348.png"/><Relationship Id="rId98" Type="http://schemas.openxmlformats.org/officeDocument/2006/relationships/image" Target="../media/image313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8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microsoft.com/office/2007/relationships/hdphoto" Target="../media/hdphoto5.wdp"/><Relationship Id="rId138" Type="http://schemas.openxmlformats.org/officeDocument/2006/relationships/image" Target="../media/image127.png"/><Relationship Id="rId107" Type="http://schemas.openxmlformats.org/officeDocument/2006/relationships/image" Target="../media/image9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microsoft.com/office/2007/relationships/hdphoto" Target="../media/hdphoto2.wdp"/><Relationship Id="rId128" Type="http://schemas.openxmlformats.org/officeDocument/2006/relationships/image" Target="../media/image118.png"/><Relationship Id="rId5" Type="http://schemas.openxmlformats.org/officeDocument/2006/relationships/image" Target="../media/image5.jpeg"/><Relationship Id="rId90" Type="http://schemas.microsoft.com/office/2007/relationships/hdphoto" Target="../media/hdphoto7.wdp"/><Relationship Id="rId95" Type="http://schemas.openxmlformats.org/officeDocument/2006/relationships/image" Target="../media/image88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04.png"/><Relationship Id="rId118" Type="http://schemas.openxmlformats.org/officeDocument/2006/relationships/image" Target="../media/image109.png"/><Relationship Id="rId134" Type="http://schemas.openxmlformats.org/officeDocument/2006/relationships/image" Target="../media/image124.jpeg"/><Relationship Id="rId139" Type="http://schemas.openxmlformats.org/officeDocument/2006/relationships/image" Target="../media/image128.png"/><Relationship Id="rId80" Type="http://schemas.openxmlformats.org/officeDocument/2006/relationships/image" Target="../media/image77.png"/><Relationship Id="rId85" Type="http://schemas.openxmlformats.org/officeDocument/2006/relationships/image" Target="../media/image81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95.png"/><Relationship Id="rId108" Type="http://schemas.openxmlformats.org/officeDocument/2006/relationships/image" Target="../media/image99.png"/><Relationship Id="rId124" Type="http://schemas.openxmlformats.org/officeDocument/2006/relationships/image" Target="../media/image114.png"/><Relationship Id="rId129" Type="http://schemas.openxmlformats.org/officeDocument/2006/relationships/image" Target="../media/image11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4.png"/><Relationship Id="rId91" Type="http://schemas.openxmlformats.org/officeDocument/2006/relationships/image" Target="../media/image85.png"/><Relationship Id="rId96" Type="http://schemas.openxmlformats.org/officeDocument/2006/relationships/image" Target="../media/image89.png"/><Relationship Id="rId140" Type="http://schemas.openxmlformats.org/officeDocument/2006/relationships/image" Target="../media/image129.png"/><Relationship Id="rId145" Type="http://schemas.openxmlformats.org/officeDocument/2006/relationships/image" Target="../media/image134.emf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05.png"/><Relationship Id="rId119" Type="http://schemas.openxmlformats.org/officeDocument/2006/relationships/image" Target="../media/image110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78.png"/><Relationship Id="rId86" Type="http://schemas.microsoft.com/office/2007/relationships/hdphoto" Target="../media/hdphoto6.wdp"/><Relationship Id="rId130" Type="http://schemas.openxmlformats.org/officeDocument/2006/relationships/image" Target="../media/image120.png"/><Relationship Id="rId135" Type="http://schemas.openxmlformats.org/officeDocument/2006/relationships/image" Target="../media/image125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0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microsoft.com/office/2007/relationships/hdphoto" Target="../media/hdphoto3.wdp"/><Relationship Id="rId97" Type="http://schemas.openxmlformats.org/officeDocument/2006/relationships/image" Target="../media/image90.png"/><Relationship Id="rId104" Type="http://schemas.microsoft.com/office/2007/relationships/hdphoto" Target="../media/hdphoto10.wdp"/><Relationship Id="rId120" Type="http://schemas.openxmlformats.org/officeDocument/2006/relationships/image" Target="../media/image111.png"/><Relationship Id="rId125" Type="http://schemas.openxmlformats.org/officeDocument/2006/relationships/image" Target="../media/image115.png"/><Relationship Id="rId141" Type="http://schemas.openxmlformats.org/officeDocument/2006/relationships/image" Target="../media/image130.png"/><Relationship Id="rId146" Type="http://schemas.openxmlformats.org/officeDocument/2006/relationships/image" Target="../media/image135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microsoft.com/office/2007/relationships/hdphoto" Target="../media/hdphoto8.wdp"/><Relationship Id="rId2" Type="http://schemas.openxmlformats.org/officeDocument/2006/relationships/image" Target="../media/image3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2.png"/><Relationship Id="rId110" Type="http://schemas.openxmlformats.org/officeDocument/2006/relationships/image" Target="../media/image101.png"/><Relationship Id="rId115" Type="http://schemas.openxmlformats.org/officeDocument/2006/relationships/image" Target="../media/image106.png"/><Relationship Id="rId131" Type="http://schemas.openxmlformats.org/officeDocument/2006/relationships/image" Target="../media/image121.png"/><Relationship Id="rId136" Type="http://schemas.microsoft.com/office/2007/relationships/hdphoto" Target="../media/hdphoto12.wdp"/><Relationship Id="rId61" Type="http://schemas.openxmlformats.org/officeDocument/2006/relationships/image" Target="../media/image61.png"/><Relationship Id="rId82" Type="http://schemas.openxmlformats.org/officeDocument/2006/relationships/image" Target="../media/image79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5.png"/><Relationship Id="rId100" Type="http://schemas.openxmlformats.org/officeDocument/2006/relationships/image" Target="../media/image93.png"/><Relationship Id="rId105" Type="http://schemas.openxmlformats.org/officeDocument/2006/relationships/image" Target="../media/image96.png"/><Relationship Id="rId126" Type="http://schemas.openxmlformats.org/officeDocument/2006/relationships/image" Target="../media/image116.png"/><Relationship Id="rId147" Type="http://schemas.openxmlformats.org/officeDocument/2006/relationships/image" Target="../media/image13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86.png"/><Relationship Id="rId98" Type="http://schemas.openxmlformats.org/officeDocument/2006/relationships/image" Target="../media/image91.png"/><Relationship Id="rId121" Type="http://schemas.openxmlformats.org/officeDocument/2006/relationships/image" Target="../media/image112.png"/><Relationship Id="rId142" Type="http://schemas.openxmlformats.org/officeDocument/2006/relationships/image" Target="../media/image131.png"/><Relationship Id="rId3" Type="http://schemas.openxmlformats.org/officeDocument/2006/relationships/image" Target="../media/image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07.png"/><Relationship Id="rId137" Type="http://schemas.openxmlformats.org/officeDocument/2006/relationships/image" Target="../media/image12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0.png"/><Relationship Id="rId88" Type="http://schemas.openxmlformats.org/officeDocument/2006/relationships/image" Target="../media/image83.png"/><Relationship Id="rId111" Type="http://schemas.openxmlformats.org/officeDocument/2006/relationships/image" Target="../media/image102.png"/><Relationship Id="rId132" Type="http://schemas.openxmlformats.org/officeDocument/2006/relationships/image" Target="../media/image122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97.png"/><Relationship Id="rId127" Type="http://schemas.openxmlformats.org/officeDocument/2006/relationships/image" Target="../media/image11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6.png"/><Relationship Id="rId94" Type="http://schemas.openxmlformats.org/officeDocument/2006/relationships/image" Target="../media/image87.png"/><Relationship Id="rId99" Type="http://schemas.openxmlformats.org/officeDocument/2006/relationships/image" Target="../media/image92.png"/><Relationship Id="rId101" Type="http://schemas.openxmlformats.org/officeDocument/2006/relationships/image" Target="../media/image94.png"/><Relationship Id="rId122" Type="http://schemas.microsoft.com/office/2007/relationships/hdphoto" Target="../media/hdphoto11.wdp"/><Relationship Id="rId143" Type="http://schemas.openxmlformats.org/officeDocument/2006/relationships/image" Target="../media/image132.emf"/><Relationship Id="rId4" Type="http://schemas.microsoft.com/office/2007/relationships/hdphoto" Target="../media/hdphoto1.wdp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4.png"/><Relationship Id="rId112" Type="http://schemas.openxmlformats.org/officeDocument/2006/relationships/image" Target="../media/image103.png"/><Relationship Id="rId133" Type="http://schemas.openxmlformats.org/officeDocument/2006/relationships/image" Target="../media/image123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microsoft.com/office/2007/relationships/hdphoto" Target="../media/hdphoto4.wdp"/><Relationship Id="rId102" Type="http://schemas.microsoft.com/office/2007/relationships/hdphoto" Target="../media/hdphoto9.wdp"/><Relationship Id="rId123" Type="http://schemas.openxmlformats.org/officeDocument/2006/relationships/image" Target="../media/image113.png"/><Relationship Id="rId144" Type="http://schemas.openxmlformats.org/officeDocument/2006/relationships/image" Target="../media/image13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140.jpeg"/><Relationship Id="rId18" Type="http://schemas.openxmlformats.org/officeDocument/2006/relationships/image" Target="../media/image143.png"/><Relationship Id="rId3" Type="http://schemas.openxmlformats.org/officeDocument/2006/relationships/image" Target="../media/image138.png"/><Relationship Id="rId7" Type="http://schemas.openxmlformats.org/officeDocument/2006/relationships/image" Target="../media/image116.png"/><Relationship Id="rId12" Type="http://schemas.openxmlformats.org/officeDocument/2006/relationships/image" Target="../media/image17.jpeg"/><Relationship Id="rId17" Type="http://schemas.openxmlformats.org/officeDocument/2006/relationships/image" Target="../media/image142.png"/><Relationship Id="rId2" Type="http://schemas.openxmlformats.org/officeDocument/2006/relationships/image" Target="../media/image137.emf"/><Relationship Id="rId16" Type="http://schemas.openxmlformats.org/officeDocument/2006/relationships/image" Target="../media/image115.png"/><Relationship Id="rId1" Type="http://schemas.openxmlformats.org/officeDocument/2006/relationships/image" Target="../media/image16.png"/><Relationship Id="rId6" Type="http://schemas.openxmlformats.org/officeDocument/2006/relationships/image" Target="../media/image67.png"/><Relationship Id="rId11" Type="http://schemas.openxmlformats.org/officeDocument/2006/relationships/image" Target="../media/image139.png"/><Relationship Id="rId5" Type="http://schemas.openxmlformats.org/officeDocument/2006/relationships/image" Target="../media/image66.png"/><Relationship Id="rId15" Type="http://schemas.microsoft.com/office/2007/relationships/hdphoto" Target="../media/hdphoto14.wdp"/><Relationship Id="rId10" Type="http://schemas.openxmlformats.org/officeDocument/2006/relationships/image" Target="../media/image62.png"/><Relationship Id="rId19" Type="http://schemas.openxmlformats.org/officeDocument/2006/relationships/image" Target="../media/image144.png"/><Relationship Id="rId4" Type="http://schemas.microsoft.com/office/2007/relationships/hdphoto" Target="../media/hdphoto13.wdp"/><Relationship Id="rId9" Type="http://schemas.openxmlformats.org/officeDocument/2006/relationships/image" Target="../media/image69.png"/><Relationship Id="rId14" Type="http://schemas.openxmlformats.org/officeDocument/2006/relationships/image" Target="../media/image14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17.jpeg"/><Relationship Id="rId18" Type="http://schemas.openxmlformats.org/officeDocument/2006/relationships/image" Target="../media/image66.png"/><Relationship Id="rId26" Type="http://schemas.openxmlformats.org/officeDocument/2006/relationships/image" Target="../media/image40.png"/><Relationship Id="rId3" Type="http://schemas.openxmlformats.org/officeDocument/2006/relationships/image" Target="../media/image146.png"/><Relationship Id="rId21" Type="http://schemas.openxmlformats.org/officeDocument/2006/relationships/image" Target="../media/image154.png"/><Relationship Id="rId7" Type="http://schemas.openxmlformats.org/officeDocument/2006/relationships/image" Target="../media/image148.png"/><Relationship Id="rId12" Type="http://schemas.openxmlformats.org/officeDocument/2006/relationships/image" Target="../media/image150.png"/><Relationship Id="rId17" Type="http://schemas.openxmlformats.org/officeDocument/2006/relationships/image" Target="../media/image153.png"/><Relationship Id="rId25" Type="http://schemas.openxmlformats.org/officeDocument/2006/relationships/image" Target="../media/image64.png"/><Relationship Id="rId2" Type="http://schemas.microsoft.com/office/2007/relationships/hdphoto" Target="../media/hdphoto15.wdp"/><Relationship Id="rId16" Type="http://schemas.microsoft.com/office/2007/relationships/hdphoto" Target="../media/hdphoto17.wdp"/><Relationship Id="rId20" Type="http://schemas.openxmlformats.org/officeDocument/2006/relationships/image" Target="../media/image69.png"/><Relationship Id="rId1" Type="http://schemas.openxmlformats.org/officeDocument/2006/relationships/image" Target="../media/image145.png"/><Relationship Id="rId6" Type="http://schemas.openxmlformats.org/officeDocument/2006/relationships/image" Target="../media/image147.png"/><Relationship Id="rId11" Type="http://schemas.openxmlformats.org/officeDocument/2006/relationships/image" Target="../media/image139.png"/><Relationship Id="rId24" Type="http://schemas.openxmlformats.org/officeDocument/2006/relationships/image" Target="../media/image31.png"/><Relationship Id="rId5" Type="http://schemas.openxmlformats.org/officeDocument/2006/relationships/image" Target="../media/image16.png"/><Relationship Id="rId15" Type="http://schemas.openxmlformats.org/officeDocument/2006/relationships/image" Target="../media/image152.png"/><Relationship Id="rId23" Type="http://schemas.openxmlformats.org/officeDocument/2006/relationships/image" Target="../media/image155.png"/><Relationship Id="rId10" Type="http://schemas.openxmlformats.org/officeDocument/2006/relationships/image" Target="../media/image62.png"/><Relationship Id="rId19" Type="http://schemas.openxmlformats.org/officeDocument/2006/relationships/image" Target="../media/image116.png"/><Relationship Id="rId4" Type="http://schemas.microsoft.com/office/2007/relationships/hdphoto" Target="../media/hdphoto16.wdp"/><Relationship Id="rId9" Type="http://schemas.openxmlformats.org/officeDocument/2006/relationships/image" Target="../media/image149.png"/><Relationship Id="rId14" Type="http://schemas.openxmlformats.org/officeDocument/2006/relationships/image" Target="../media/image151.png"/><Relationship Id="rId22" Type="http://schemas.openxmlformats.org/officeDocument/2006/relationships/image" Target="../media/image115.png"/><Relationship Id="rId27" Type="http://schemas.openxmlformats.org/officeDocument/2006/relationships/image" Target="../media/image120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7.png"/><Relationship Id="rId21" Type="http://schemas.openxmlformats.org/officeDocument/2006/relationships/image" Target="../media/image106.png"/><Relationship Id="rId42" Type="http://schemas.openxmlformats.org/officeDocument/2006/relationships/image" Target="../media/image188.png"/><Relationship Id="rId47" Type="http://schemas.openxmlformats.org/officeDocument/2006/relationships/image" Target="../media/image67.png"/><Relationship Id="rId63" Type="http://schemas.openxmlformats.org/officeDocument/2006/relationships/image" Target="../media/image206.png"/><Relationship Id="rId68" Type="http://schemas.openxmlformats.org/officeDocument/2006/relationships/image" Target="../media/image37.png"/><Relationship Id="rId2" Type="http://schemas.microsoft.com/office/2007/relationships/hdphoto" Target="../media/hdphoto18.wdp"/><Relationship Id="rId16" Type="http://schemas.openxmlformats.org/officeDocument/2006/relationships/image" Target="../media/image167.png"/><Relationship Id="rId29" Type="http://schemas.openxmlformats.org/officeDocument/2006/relationships/image" Target="../media/image177.png"/><Relationship Id="rId11" Type="http://schemas.openxmlformats.org/officeDocument/2006/relationships/image" Target="../media/image162.jpeg"/><Relationship Id="rId24" Type="http://schemas.openxmlformats.org/officeDocument/2006/relationships/image" Target="../media/image174.png"/><Relationship Id="rId32" Type="http://schemas.openxmlformats.org/officeDocument/2006/relationships/image" Target="../media/image180.png"/><Relationship Id="rId37" Type="http://schemas.microsoft.com/office/2007/relationships/hdphoto" Target="../media/hdphoto22.wdp"/><Relationship Id="rId40" Type="http://schemas.openxmlformats.org/officeDocument/2006/relationships/image" Target="../media/image186.png"/><Relationship Id="rId45" Type="http://schemas.openxmlformats.org/officeDocument/2006/relationships/image" Target="../media/image191.png"/><Relationship Id="rId53" Type="http://schemas.openxmlformats.org/officeDocument/2006/relationships/image" Target="../media/image197.png"/><Relationship Id="rId58" Type="http://schemas.openxmlformats.org/officeDocument/2006/relationships/image" Target="../media/image202.png"/><Relationship Id="rId66" Type="http://schemas.openxmlformats.org/officeDocument/2006/relationships/image" Target="../media/image209.png"/><Relationship Id="rId74" Type="http://schemas.openxmlformats.org/officeDocument/2006/relationships/image" Target="../media/image216.png"/><Relationship Id="rId5" Type="http://schemas.microsoft.com/office/2007/relationships/hdphoto" Target="../media/hdphoto19.wdp"/><Relationship Id="rId61" Type="http://schemas.openxmlformats.org/officeDocument/2006/relationships/image" Target="../media/image205.png"/><Relationship Id="rId19" Type="http://schemas.openxmlformats.org/officeDocument/2006/relationships/image" Target="../media/image170.png"/><Relationship Id="rId14" Type="http://schemas.openxmlformats.org/officeDocument/2006/relationships/image" Target="../media/image165.png"/><Relationship Id="rId22" Type="http://schemas.openxmlformats.org/officeDocument/2006/relationships/image" Target="../media/image172.png"/><Relationship Id="rId27" Type="http://schemas.openxmlformats.org/officeDocument/2006/relationships/image" Target="../media/image17.jpeg"/><Relationship Id="rId30" Type="http://schemas.openxmlformats.org/officeDocument/2006/relationships/image" Target="../media/image178.png"/><Relationship Id="rId35" Type="http://schemas.microsoft.com/office/2007/relationships/hdphoto" Target="../media/hdphoto21.wdp"/><Relationship Id="rId43" Type="http://schemas.openxmlformats.org/officeDocument/2006/relationships/image" Target="../media/image189.png"/><Relationship Id="rId48" Type="http://schemas.openxmlformats.org/officeDocument/2006/relationships/image" Target="../media/image193.png"/><Relationship Id="rId56" Type="http://schemas.openxmlformats.org/officeDocument/2006/relationships/image" Target="../media/image200.png"/><Relationship Id="rId64" Type="http://schemas.openxmlformats.org/officeDocument/2006/relationships/image" Target="../media/image207.png"/><Relationship Id="rId69" Type="http://schemas.openxmlformats.org/officeDocument/2006/relationships/image" Target="../media/image211.png"/><Relationship Id="rId8" Type="http://schemas.openxmlformats.org/officeDocument/2006/relationships/image" Target="../media/image16.png"/><Relationship Id="rId51" Type="http://schemas.openxmlformats.org/officeDocument/2006/relationships/image" Target="../media/image195.png"/><Relationship Id="rId72" Type="http://schemas.openxmlformats.org/officeDocument/2006/relationships/image" Target="../media/image214.png"/><Relationship Id="rId3" Type="http://schemas.openxmlformats.org/officeDocument/2006/relationships/image" Target="../media/image157.jpeg"/><Relationship Id="rId12" Type="http://schemas.openxmlformats.org/officeDocument/2006/relationships/image" Target="../media/image163.png"/><Relationship Id="rId17" Type="http://schemas.openxmlformats.org/officeDocument/2006/relationships/image" Target="../media/image168.png"/><Relationship Id="rId25" Type="http://schemas.openxmlformats.org/officeDocument/2006/relationships/image" Target="../media/image175.png"/><Relationship Id="rId33" Type="http://schemas.openxmlformats.org/officeDocument/2006/relationships/image" Target="../media/image181.png"/><Relationship Id="rId38" Type="http://schemas.openxmlformats.org/officeDocument/2006/relationships/image" Target="../media/image184.png"/><Relationship Id="rId46" Type="http://schemas.openxmlformats.org/officeDocument/2006/relationships/image" Target="../media/image192.png"/><Relationship Id="rId59" Type="http://schemas.openxmlformats.org/officeDocument/2006/relationships/image" Target="../media/image203.png"/><Relationship Id="rId67" Type="http://schemas.openxmlformats.org/officeDocument/2006/relationships/image" Target="../media/image210.png"/><Relationship Id="rId20" Type="http://schemas.openxmlformats.org/officeDocument/2006/relationships/image" Target="../media/image171.png"/><Relationship Id="rId41" Type="http://schemas.openxmlformats.org/officeDocument/2006/relationships/image" Target="../media/image187.png"/><Relationship Id="rId54" Type="http://schemas.openxmlformats.org/officeDocument/2006/relationships/image" Target="../media/image198.png"/><Relationship Id="rId62" Type="http://schemas.openxmlformats.org/officeDocument/2006/relationships/image" Target="../media/image62.png"/><Relationship Id="rId70" Type="http://schemas.openxmlformats.org/officeDocument/2006/relationships/image" Target="../media/image212.png"/><Relationship Id="rId1" Type="http://schemas.openxmlformats.org/officeDocument/2006/relationships/image" Target="../media/image156.png"/><Relationship Id="rId6" Type="http://schemas.openxmlformats.org/officeDocument/2006/relationships/image" Target="../media/image159.png"/><Relationship Id="rId15" Type="http://schemas.openxmlformats.org/officeDocument/2006/relationships/image" Target="../media/image166.png"/><Relationship Id="rId23" Type="http://schemas.openxmlformats.org/officeDocument/2006/relationships/image" Target="../media/image173.png"/><Relationship Id="rId28" Type="http://schemas.openxmlformats.org/officeDocument/2006/relationships/image" Target="../media/image176.png"/><Relationship Id="rId36" Type="http://schemas.openxmlformats.org/officeDocument/2006/relationships/image" Target="../media/image183.png"/><Relationship Id="rId49" Type="http://schemas.openxmlformats.org/officeDocument/2006/relationships/image" Target="../media/image194.png"/><Relationship Id="rId57" Type="http://schemas.openxmlformats.org/officeDocument/2006/relationships/image" Target="../media/image201.png"/><Relationship Id="rId10" Type="http://schemas.openxmlformats.org/officeDocument/2006/relationships/image" Target="../media/image161.png"/><Relationship Id="rId31" Type="http://schemas.openxmlformats.org/officeDocument/2006/relationships/image" Target="../media/image179.png"/><Relationship Id="rId44" Type="http://schemas.openxmlformats.org/officeDocument/2006/relationships/image" Target="../media/image190.png"/><Relationship Id="rId52" Type="http://schemas.openxmlformats.org/officeDocument/2006/relationships/image" Target="../media/image196.png"/><Relationship Id="rId60" Type="http://schemas.openxmlformats.org/officeDocument/2006/relationships/image" Target="../media/image204.png"/><Relationship Id="rId65" Type="http://schemas.openxmlformats.org/officeDocument/2006/relationships/image" Target="../media/image208.png"/><Relationship Id="rId73" Type="http://schemas.openxmlformats.org/officeDocument/2006/relationships/image" Target="../media/image215.png"/><Relationship Id="rId4" Type="http://schemas.openxmlformats.org/officeDocument/2006/relationships/image" Target="../media/image158.png"/><Relationship Id="rId9" Type="http://schemas.openxmlformats.org/officeDocument/2006/relationships/image" Target="../media/image160.png"/><Relationship Id="rId13" Type="http://schemas.openxmlformats.org/officeDocument/2006/relationships/image" Target="../media/image164.png"/><Relationship Id="rId18" Type="http://schemas.openxmlformats.org/officeDocument/2006/relationships/image" Target="../media/image169.png"/><Relationship Id="rId39" Type="http://schemas.openxmlformats.org/officeDocument/2006/relationships/image" Target="../media/image185.png"/><Relationship Id="rId34" Type="http://schemas.openxmlformats.org/officeDocument/2006/relationships/image" Target="../media/image182.png"/><Relationship Id="rId50" Type="http://schemas.openxmlformats.org/officeDocument/2006/relationships/image" Target="../media/image102.png"/><Relationship Id="rId55" Type="http://schemas.openxmlformats.org/officeDocument/2006/relationships/image" Target="../media/image199.png"/><Relationship Id="rId7" Type="http://schemas.microsoft.com/office/2007/relationships/hdphoto" Target="../media/hdphoto20.wdp"/><Relationship Id="rId71" Type="http://schemas.openxmlformats.org/officeDocument/2006/relationships/image" Target="../media/image21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7.png"/><Relationship Id="rId18" Type="http://schemas.microsoft.com/office/2007/relationships/hdphoto" Target="../media/hdphoto24.wdp"/><Relationship Id="rId26" Type="http://schemas.openxmlformats.org/officeDocument/2006/relationships/image" Target="../media/image36.png"/><Relationship Id="rId39" Type="http://schemas.openxmlformats.org/officeDocument/2006/relationships/image" Target="../media/image244.png"/><Relationship Id="rId21" Type="http://schemas.openxmlformats.org/officeDocument/2006/relationships/image" Target="../media/image231.png"/><Relationship Id="rId34" Type="http://schemas.openxmlformats.org/officeDocument/2006/relationships/image" Target="../media/image239.png"/><Relationship Id="rId42" Type="http://schemas.openxmlformats.org/officeDocument/2006/relationships/image" Target="../media/image246.jpeg"/><Relationship Id="rId47" Type="http://schemas.openxmlformats.org/officeDocument/2006/relationships/image" Target="../media/image251.png"/><Relationship Id="rId50" Type="http://schemas.openxmlformats.org/officeDocument/2006/relationships/image" Target="../media/image254.png"/><Relationship Id="rId7" Type="http://schemas.openxmlformats.org/officeDocument/2006/relationships/image" Target="../media/image221.png"/><Relationship Id="rId2" Type="http://schemas.microsoft.com/office/2007/relationships/hdphoto" Target="../media/hdphoto23.wdp"/><Relationship Id="rId16" Type="http://schemas.openxmlformats.org/officeDocument/2006/relationships/image" Target="../media/image16.png"/><Relationship Id="rId29" Type="http://schemas.microsoft.com/office/2007/relationships/hdphoto" Target="../media/hdphoto27.wdp"/><Relationship Id="rId11" Type="http://schemas.openxmlformats.org/officeDocument/2006/relationships/image" Target="../media/image225.png"/><Relationship Id="rId24" Type="http://schemas.microsoft.com/office/2007/relationships/hdphoto" Target="../media/hdphoto26.wdp"/><Relationship Id="rId32" Type="http://schemas.microsoft.com/office/2007/relationships/hdphoto" Target="../media/hdphoto28.wdp"/><Relationship Id="rId37" Type="http://schemas.openxmlformats.org/officeDocument/2006/relationships/image" Target="../media/image242.png"/><Relationship Id="rId40" Type="http://schemas.openxmlformats.org/officeDocument/2006/relationships/image" Target="../media/image245.png"/><Relationship Id="rId45" Type="http://schemas.openxmlformats.org/officeDocument/2006/relationships/image" Target="../media/image249.jpeg"/><Relationship Id="rId53" Type="http://schemas.openxmlformats.org/officeDocument/2006/relationships/image" Target="../media/image257.jpeg"/><Relationship Id="rId5" Type="http://schemas.openxmlformats.org/officeDocument/2006/relationships/image" Target="../media/image219.png"/><Relationship Id="rId10" Type="http://schemas.openxmlformats.org/officeDocument/2006/relationships/image" Target="../media/image224.png"/><Relationship Id="rId19" Type="http://schemas.openxmlformats.org/officeDocument/2006/relationships/image" Target="../media/image230.png"/><Relationship Id="rId31" Type="http://schemas.openxmlformats.org/officeDocument/2006/relationships/image" Target="../media/image237.png"/><Relationship Id="rId44" Type="http://schemas.openxmlformats.org/officeDocument/2006/relationships/image" Target="../media/image248.png"/><Relationship Id="rId52" Type="http://schemas.openxmlformats.org/officeDocument/2006/relationships/image" Target="../media/image256.jpeg"/><Relationship Id="rId4" Type="http://schemas.openxmlformats.org/officeDocument/2006/relationships/image" Target="../media/image218.png"/><Relationship Id="rId9" Type="http://schemas.openxmlformats.org/officeDocument/2006/relationships/image" Target="../media/image223.png"/><Relationship Id="rId14" Type="http://schemas.openxmlformats.org/officeDocument/2006/relationships/image" Target="../media/image228.png"/><Relationship Id="rId22" Type="http://schemas.openxmlformats.org/officeDocument/2006/relationships/image" Target="../media/image232.png"/><Relationship Id="rId27" Type="http://schemas.openxmlformats.org/officeDocument/2006/relationships/image" Target="../media/image234.png"/><Relationship Id="rId30" Type="http://schemas.openxmlformats.org/officeDocument/2006/relationships/image" Target="../media/image236.png"/><Relationship Id="rId35" Type="http://schemas.openxmlformats.org/officeDocument/2006/relationships/image" Target="../media/image240.png"/><Relationship Id="rId43" Type="http://schemas.openxmlformats.org/officeDocument/2006/relationships/image" Target="../media/image247.jpeg"/><Relationship Id="rId48" Type="http://schemas.openxmlformats.org/officeDocument/2006/relationships/image" Target="../media/image252.png"/><Relationship Id="rId8" Type="http://schemas.openxmlformats.org/officeDocument/2006/relationships/image" Target="../media/image222.png"/><Relationship Id="rId51" Type="http://schemas.openxmlformats.org/officeDocument/2006/relationships/image" Target="../media/image255.jpeg"/><Relationship Id="rId3" Type="http://schemas.openxmlformats.org/officeDocument/2006/relationships/image" Target="../media/image177.png"/><Relationship Id="rId12" Type="http://schemas.openxmlformats.org/officeDocument/2006/relationships/image" Target="../media/image226.png"/><Relationship Id="rId17" Type="http://schemas.openxmlformats.org/officeDocument/2006/relationships/image" Target="../media/image229.png"/><Relationship Id="rId25" Type="http://schemas.openxmlformats.org/officeDocument/2006/relationships/image" Target="../media/image37.png"/><Relationship Id="rId33" Type="http://schemas.openxmlformats.org/officeDocument/2006/relationships/image" Target="../media/image238.png"/><Relationship Id="rId38" Type="http://schemas.openxmlformats.org/officeDocument/2006/relationships/image" Target="../media/image243.png"/><Relationship Id="rId46" Type="http://schemas.openxmlformats.org/officeDocument/2006/relationships/image" Target="../media/image250.jpeg"/><Relationship Id="rId20" Type="http://schemas.microsoft.com/office/2007/relationships/hdphoto" Target="../media/hdphoto25.wdp"/><Relationship Id="rId41" Type="http://schemas.microsoft.com/office/2007/relationships/hdphoto" Target="../media/hdphoto29.wdp"/><Relationship Id="rId54" Type="http://schemas.openxmlformats.org/officeDocument/2006/relationships/image" Target="../media/image258.png"/><Relationship Id="rId1" Type="http://schemas.openxmlformats.org/officeDocument/2006/relationships/image" Target="../media/image217.png"/><Relationship Id="rId6" Type="http://schemas.openxmlformats.org/officeDocument/2006/relationships/image" Target="../media/image220.png"/><Relationship Id="rId15" Type="http://schemas.openxmlformats.org/officeDocument/2006/relationships/image" Target="../media/image17.jpeg"/><Relationship Id="rId23" Type="http://schemas.openxmlformats.org/officeDocument/2006/relationships/image" Target="../media/image233.png"/><Relationship Id="rId28" Type="http://schemas.openxmlformats.org/officeDocument/2006/relationships/image" Target="../media/image235.png"/><Relationship Id="rId36" Type="http://schemas.openxmlformats.org/officeDocument/2006/relationships/image" Target="../media/image241.png"/><Relationship Id="rId49" Type="http://schemas.openxmlformats.org/officeDocument/2006/relationships/image" Target="../media/image253.png"/></Relationships>
</file>

<file path=xl/drawings/_rels/drawing7.xml.rels><?xml version="1.0" encoding="UTF-8" standalone="yes"?>
<Relationships xmlns="http://schemas.openxmlformats.org/package/2006/relationships"><Relationship Id="rId13" Type="http://schemas.microsoft.com/office/2007/relationships/hdphoto" Target="../media/hdphoto32.wdp"/><Relationship Id="rId18" Type="http://schemas.openxmlformats.org/officeDocument/2006/relationships/image" Target="../media/image270.png"/><Relationship Id="rId26" Type="http://schemas.openxmlformats.org/officeDocument/2006/relationships/image" Target="../media/image278.png"/><Relationship Id="rId39" Type="http://schemas.openxmlformats.org/officeDocument/2006/relationships/image" Target="../media/image288.png"/><Relationship Id="rId21" Type="http://schemas.openxmlformats.org/officeDocument/2006/relationships/image" Target="../media/image273.png"/><Relationship Id="rId34" Type="http://schemas.openxmlformats.org/officeDocument/2006/relationships/image" Target="../media/image285.png"/><Relationship Id="rId7" Type="http://schemas.openxmlformats.org/officeDocument/2006/relationships/image" Target="../media/image263.png"/><Relationship Id="rId12" Type="http://schemas.openxmlformats.org/officeDocument/2006/relationships/image" Target="../media/image266.png"/><Relationship Id="rId17" Type="http://schemas.openxmlformats.org/officeDocument/2006/relationships/image" Target="../media/image269.png"/><Relationship Id="rId25" Type="http://schemas.openxmlformats.org/officeDocument/2006/relationships/image" Target="../media/image277.png"/><Relationship Id="rId33" Type="http://schemas.openxmlformats.org/officeDocument/2006/relationships/image" Target="../media/image17.jpeg"/><Relationship Id="rId38" Type="http://schemas.openxmlformats.org/officeDocument/2006/relationships/image" Target="../media/image287.png"/><Relationship Id="rId2" Type="http://schemas.openxmlformats.org/officeDocument/2006/relationships/image" Target="../media/image177.png"/><Relationship Id="rId16" Type="http://schemas.openxmlformats.org/officeDocument/2006/relationships/image" Target="../media/image268.png"/><Relationship Id="rId20" Type="http://schemas.openxmlformats.org/officeDocument/2006/relationships/image" Target="../media/image272.png"/><Relationship Id="rId29" Type="http://schemas.openxmlformats.org/officeDocument/2006/relationships/image" Target="../media/image281.png"/><Relationship Id="rId1" Type="http://schemas.openxmlformats.org/officeDocument/2006/relationships/image" Target="../media/image16.png"/><Relationship Id="rId6" Type="http://schemas.openxmlformats.org/officeDocument/2006/relationships/image" Target="../media/image262.png"/><Relationship Id="rId11" Type="http://schemas.microsoft.com/office/2007/relationships/hdphoto" Target="../media/hdphoto31.wdp"/><Relationship Id="rId24" Type="http://schemas.openxmlformats.org/officeDocument/2006/relationships/image" Target="../media/image276.png"/><Relationship Id="rId32" Type="http://schemas.openxmlformats.org/officeDocument/2006/relationships/image" Target="../media/image284.png"/><Relationship Id="rId37" Type="http://schemas.openxmlformats.org/officeDocument/2006/relationships/image" Target="../media/image286.png"/><Relationship Id="rId40" Type="http://schemas.openxmlformats.org/officeDocument/2006/relationships/image" Target="../media/image289.png"/><Relationship Id="rId5" Type="http://schemas.openxmlformats.org/officeDocument/2006/relationships/image" Target="../media/image261.png"/><Relationship Id="rId15" Type="http://schemas.microsoft.com/office/2007/relationships/hdphoto" Target="../media/hdphoto33.wdp"/><Relationship Id="rId23" Type="http://schemas.openxmlformats.org/officeDocument/2006/relationships/image" Target="../media/image275.png"/><Relationship Id="rId28" Type="http://schemas.openxmlformats.org/officeDocument/2006/relationships/image" Target="../media/image280.png"/><Relationship Id="rId36" Type="http://schemas.openxmlformats.org/officeDocument/2006/relationships/image" Target="../media/image89.png"/><Relationship Id="rId10" Type="http://schemas.openxmlformats.org/officeDocument/2006/relationships/image" Target="../media/image265.png"/><Relationship Id="rId19" Type="http://schemas.openxmlformats.org/officeDocument/2006/relationships/image" Target="../media/image271.png"/><Relationship Id="rId31" Type="http://schemas.openxmlformats.org/officeDocument/2006/relationships/image" Target="../media/image283.png"/><Relationship Id="rId4" Type="http://schemas.openxmlformats.org/officeDocument/2006/relationships/image" Target="../media/image260.png"/><Relationship Id="rId9" Type="http://schemas.openxmlformats.org/officeDocument/2006/relationships/image" Target="../media/image264.jpeg"/><Relationship Id="rId14" Type="http://schemas.openxmlformats.org/officeDocument/2006/relationships/image" Target="../media/image267.png"/><Relationship Id="rId22" Type="http://schemas.openxmlformats.org/officeDocument/2006/relationships/image" Target="../media/image274.png"/><Relationship Id="rId27" Type="http://schemas.openxmlformats.org/officeDocument/2006/relationships/image" Target="../media/image279.png"/><Relationship Id="rId30" Type="http://schemas.openxmlformats.org/officeDocument/2006/relationships/image" Target="../media/image282.png"/><Relationship Id="rId35" Type="http://schemas.openxmlformats.org/officeDocument/2006/relationships/image" Target="../media/image72.png"/><Relationship Id="rId8" Type="http://schemas.microsoft.com/office/2007/relationships/hdphoto" Target="../media/hdphoto30.wdp"/><Relationship Id="rId3" Type="http://schemas.openxmlformats.org/officeDocument/2006/relationships/image" Target="../media/image25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5.png"/><Relationship Id="rId13" Type="http://schemas.openxmlformats.org/officeDocument/2006/relationships/image" Target="../media/image300.png"/><Relationship Id="rId18" Type="http://schemas.openxmlformats.org/officeDocument/2006/relationships/image" Target="../media/image305.png"/><Relationship Id="rId3" Type="http://schemas.openxmlformats.org/officeDocument/2006/relationships/image" Target="../media/image290.png"/><Relationship Id="rId21" Type="http://schemas.openxmlformats.org/officeDocument/2006/relationships/image" Target="../media/image115.png"/><Relationship Id="rId7" Type="http://schemas.openxmlformats.org/officeDocument/2006/relationships/image" Target="../media/image294.png"/><Relationship Id="rId12" Type="http://schemas.openxmlformats.org/officeDocument/2006/relationships/image" Target="../media/image299.png"/><Relationship Id="rId17" Type="http://schemas.openxmlformats.org/officeDocument/2006/relationships/image" Target="../media/image304.png"/><Relationship Id="rId25" Type="http://schemas.openxmlformats.org/officeDocument/2006/relationships/image" Target="../media/image311.jpeg"/><Relationship Id="rId2" Type="http://schemas.openxmlformats.org/officeDocument/2006/relationships/image" Target="../media/image17.jpeg"/><Relationship Id="rId16" Type="http://schemas.openxmlformats.org/officeDocument/2006/relationships/image" Target="../media/image303.png"/><Relationship Id="rId20" Type="http://schemas.openxmlformats.org/officeDocument/2006/relationships/image" Target="../media/image307.png"/><Relationship Id="rId1" Type="http://schemas.openxmlformats.org/officeDocument/2006/relationships/image" Target="../media/image16.png"/><Relationship Id="rId6" Type="http://schemas.openxmlformats.org/officeDocument/2006/relationships/image" Target="../media/image293.png"/><Relationship Id="rId11" Type="http://schemas.openxmlformats.org/officeDocument/2006/relationships/image" Target="../media/image298.png"/><Relationship Id="rId24" Type="http://schemas.openxmlformats.org/officeDocument/2006/relationships/image" Target="../media/image310.png"/><Relationship Id="rId5" Type="http://schemas.openxmlformats.org/officeDocument/2006/relationships/image" Target="../media/image292.png"/><Relationship Id="rId15" Type="http://schemas.openxmlformats.org/officeDocument/2006/relationships/image" Target="../media/image302.png"/><Relationship Id="rId23" Type="http://schemas.openxmlformats.org/officeDocument/2006/relationships/image" Target="../media/image309.png"/><Relationship Id="rId10" Type="http://schemas.openxmlformats.org/officeDocument/2006/relationships/image" Target="../media/image297.png"/><Relationship Id="rId19" Type="http://schemas.openxmlformats.org/officeDocument/2006/relationships/image" Target="../media/image306.png"/><Relationship Id="rId4" Type="http://schemas.openxmlformats.org/officeDocument/2006/relationships/image" Target="../media/image291.png"/><Relationship Id="rId9" Type="http://schemas.openxmlformats.org/officeDocument/2006/relationships/image" Target="../media/image296.png"/><Relationship Id="rId14" Type="http://schemas.openxmlformats.org/officeDocument/2006/relationships/image" Target="../media/image301.png"/><Relationship Id="rId22" Type="http://schemas.openxmlformats.org/officeDocument/2006/relationships/image" Target="../media/image30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4.png"/><Relationship Id="rId13" Type="http://schemas.openxmlformats.org/officeDocument/2006/relationships/image" Target="../media/image319.png"/><Relationship Id="rId18" Type="http://schemas.openxmlformats.org/officeDocument/2006/relationships/image" Target="../media/image324.png"/><Relationship Id="rId3" Type="http://schemas.openxmlformats.org/officeDocument/2006/relationships/image" Target="../media/image312.png"/><Relationship Id="rId21" Type="http://schemas.openxmlformats.org/officeDocument/2006/relationships/image" Target="../media/image327.png"/><Relationship Id="rId7" Type="http://schemas.openxmlformats.org/officeDocument/2006/relationships/image" Target="../media/image89.png"/><Relationship Id="rId12" Type="http://schemas.openxmlformats.org/officeDocument/2006/relationships/image" Target="../media/image318.png"/><Relationship Id="rId17" Type="http://schemas.openxmlformats.org/officeDocument/2006/relationships/image" Target="../media/image323.png"/><Relationship Id="rId2" Type="http://schemas.openxmlformats.org/officeDocument/2006/relationships/image" Target="../media/image17.jpeg"/><Relationship Id="rId16" Type="http://schemas.openxmlformats.org/officeDocument/2006/relationships/image" Target="../media/image322.png"/><Relationship Id="rId20" Type="http://schemas.openxmlformats.org/officeDocument/2006/relationships/image" Target="../media/image326.png"/><Relationship Id="rId1" Type="http://schemas.openxmlformats.org/officeDocument/2006/relationships/image" Target="../media/image16.png"/><Relationship Id="rId6" Type="http://schemas.openxmlformats.org/officeDocument/2006/relationships/image" Target="../media/image313.png"/><Relationship Id="rId11" Type="http://schemas.openxmlformats.org/officeDocument/2006/relationships/image" Target="../media/image317.png"/><Relationship Id="rId24" Type="http://schemas.openxmlformats.org/officeDocument/2006/relationships/image" Target="../media/image330.png"/><Relationship Id="rId5" Type="http://schemas.openxmlformats.org/officeDocument/2006/relationships/image" Target="../media/image72.png"/><Relationship Id="rId15" Type="http://schemas.openxmlformats.org/officeDocument/2006/relationships/image" Target="../media/image321.png"/><Relationship Id="rId23" Type="http://schemas.openxmlformats.org/officeDocument/2006/relationships/image" Target="../media/image329.png"/><Relationship Id="rId10" Type="http://schemas.openxmlformats.org/officeDocument/2006/relationships/image" Target="../media/image316.png"/><Relationship Id="rId19" Type="http://schemas.openxmlformats.org/officeDocument/2006/relationships/image" Target="../media/image325.png"/><Relationship Id="rId4" Type="http://schemas.microsoft.com/office/2007/relationships/hdphoto" Target="../media/hdphoto34.wdp"/><Relationship Id="rId9" Type="http://schemas.openxmlformats.org/officeDocument/2006/relationships/image" Target="../media/image315.png"/><Relationship Id="rId14" Type="http://schemas.openxmlformats.org/officeDocument/2006/relationships/image" Target="../media/image320.png"/><Relationship Id="rId22" Type="http://schemas.openxmlformats.org/officeDocument/2006/relationships/image" Target="../media/image3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</xdr:rowOff>
    </xdr:from>
    <xdr:to>
      <xdr:col>1</xdr:col>
      <xdr:colOff>847725</xdr:colOff>
      <xdr:row>2</xdr:row>
      <xdr:rowOff>274586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"/>
          <a:ext cx="809625" cy="8365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428105</xdr:colOff>
      <xdr:row>3</xdr:row>
      <xdr:rowOff>9525</xdr:rowOff>
    </xdr:from>
    <xdr:to>
      <xdr:col>2</xdr:col>
      <xdr:colOff>428625</xdr:colOff>
      <xdr:row>6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/>
        <a:stretch/>
      </xdr:blipFill>
      <xdr:spPr>
        <a:xfrm>
          <a:off x="1037705" y="581025"/>
          <a:ext cx="610120" cy="561975"/>
        </a:xfrm>
        <a:prstGeom prst="rect">
          <a:avLst/>
        </a:prstGeom>
      </xdr:spPr>
    </xdr:pic>
    <xdr:clientData/>
  </xdr:twoCellAnchor>
  <xdr:twoCellAnchor>
    <xdr:from>
      <xdr:col>6</xdr:col>
      <xdr:colOff>314327</xdr:colOff>
      <xdr:row>3</xdr:row>
      <xdr:rowOff>17432</xdr:rowOff>
    </xdr:from>
    <xdr:to>
      <xdr:col>15</xdr:col>
      <xdr:colOff>552451</xdr:colOff>
      <xdr:row>6</xdr:row>
      <xdr:rowOff>38101</xdr:rowOff>
    </xdr:to>
    <xdr:grpSp>
      <xdr:nvGrpSpPr>
        <xdr:cNvPr id="52" name="Группа 51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GrpSpPr/>
      </xdr:nvGrpSpPr>
      <xdr:grpSpPr>
        <a:xfrm>
          <a:off x="3971927" y="588932"/>
          <a:ext cx="5724524" cy="592169"/>
          <a:chOff x="3971927" y="588932"/>
          <a:chExt cx="5724524" cy="592169"/>
        </a:xfrm>
      </xdr:grpSpPr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12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43" name="Рисунок 42">
            <a:extLst>
              <a:ext uri="{FF2B5EF4-FFF2-40B4-BE49-F238E27FC236}">
                <a16:creationId xmlns:a16="http://schemas.microsoft.com/office/drawing/2014/main" id="{00000000-0008-0000-1200-00002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00000000-0008-0000-1200-00002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12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id="{00000000-0008-0000-1200-00002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598457"/>
            <a:ext cx="619124" cy="563594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00000000-0008-0000-12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29427" y="598457"/>
            <a:ext cx="619124" cy="563594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7391402" y="588932"/>
            <a:ext cx="619124" cy="563594"/>
          </a:xfrm>
          <a:prstGeom prst="rect">
            <a:avLst/>
          </a:prstGeom>
        </xdr:spPr>
      </xdr:pic>
      <xdr:pic>
        <xdr:nvPicPr>
          <xdr:cNvPr id="49" name="Рисунок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53377" y="598457"/>
            <a:ext cx="619124" cy="563594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8515352" y="607982"/>
            <a:ext cx="619124" cy="563594"/>
          </a:xfrm>
          <a:prstGeom prst="rect">
            <a:avLst/>
          </a:prstGeom>
        </xdr:spPr>
      </xdr:pic>
      <xdr:pic>
        <xdr:nvPicPr>
          <xdr:cNvPr id="51" name="Рисунок 50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77327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304802</xdr:colOff>
      <xdr:row>6</xdr:row>
      <xdr:rowOff>19051</xdr:rowOff>
    </xdr:from>
    <xdr:to>
      <xdr:col>15</xdr:col>
      <xdr:colOff>542926</xdr:colOff>
      <xdr:row>9</xdr:row>
      <xdr:rowOff>152401</xdr:rowOff>
    </xdr:to>
    <xdr:grpSp>
      <xdr:nvGrpSpPr>
        <xdr:cNvPr id="64" name="Группа 63">
          <a:extLst>
            <a:ext uri="{FF2B5EF4-FFF2-40B4-BE49-F238E27FC236}">
              <a16:creationId xmlns:a16="http://schemas.microsoft.com/office/drawing/2014/main" id="{00000000-0008-0000-1200-000040000000}"/>
            </a:ext>
          </a:extLst>
        </xdr:cNvPr>
        <xdr:cNvGrpSpPr/>
      </xdr:nvGrpSpPr>
      <xdr:grpSpPr>
        <a:xfrm>
          <a:off x="3962402" y="1162051"/>
          <a:ext cx="5724524" cy="704850"/>
          <a:chOff x="3962402" y="1162051"/>
          <a:chExt cx="5724524" cy="704850"/>
        </a:xfrm>
      </xdr:grpSpPr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00000000-0008-0000-1200-00003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62402" y="1293782"/>
            <a:ext cx="619124" cy="563594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00000000-0008-0000-1200-00003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4543427" y="1162051"/>
            <a:ext cx="590548" cy="666750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00000000-0008-0000-1200-00003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6781802" y="1284257"/>
            <a:ext cx="619124" cy="563594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00000000-0008-0000-1200-00003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353302" y="1303307"/>
            <a:ext cx="619124" cy="563594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1200-00003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05402" y="1284257"/>
            <a:ext cx="619124" cy="563594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00000000-0008-0000-1200-00003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19827" y="1284257"/>
            <a:ext cx="619124" cy="563594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00000000-0008-0000-1200-00003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505827" y="1274732"/>
            <a:ext cx="619124" cy="563594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id="{00000000-0008-0000-12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43852" y="1284257"/>
            <a:ext cx="619124" cy="563594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00000000-0008-0000-12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657852" y="1293782"/>
            <a:ext cx="619124" cy="563594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id="{00000000-0008-0000-1200-00003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67802" y="12937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323852</xdr:colOff>
      <xdr:row>9</xdr:row>
      <xdr:rowOff>123826</xdr:rowOff>
    </xdr:from>
    <xdr:to>
      <xdr:col>15</xdr:col>
      <xdr:colOff>561976</xdr:colOff>
      <xdr:row>13</xdr:row>
      <xdr:rowOff>66676</xdr:rowOff>
    </xdr:to>
    <xdr:grpSp>
      <xdr:nvGrpSpPr>
        <xdr:cNvPr id="65" name="Группа 64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GrpSpPr/>
      </xdr:nvGrpSpPr>
      <xdr:grpSpPr>
        <a:xfrm>
          <a:off x="3981452" y="1838326"/>
          <a:ext cx="5724524" cy="704850"/>
          <a:chOff x="3962402" y="1162051"/>
          <a:chExt cx="5724524" cy="704850"/>
        </a:xfrm>
      </xdr:grpSpPr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00000000-0008-0000-1200-00004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62402" y="1284257"/>
            <a:ext cx="619124" cy="563594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00000000-0008-0000-1200-00004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4543427" y="1162051"/>
            <a:ext cx="590548" cy="666750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00000000-0008-0000-1200-00004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6781802" y="1284257"/>
            <a:ext cx="619124" cy="563594"/>
          </a:xfrm>
          <a:prstGeom prst="rect">
            <a:avLst/>
          </a:prstGeom>
        </xdr:spPr>
      </xdr:pic>
      <xdr:pic>
        <xdr:nvPicPr>
          <xdr:cNvPr id="69" name="Рисунок 68">
            <a:extLst>
              <a:ext uri="{FF2B5EF4-FFF2-40B4-BE49-F238E27FC236}">
                <a16:creationId xmlns:a16="http://schemas.microsoft.com/office/drawing/2014/main" id="{00000000-0008-0000-1200-00004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353302" y="1303307"/>
            <a:ext cx="619124" cy="563594"/>
          </a:xfrm>
          <a:prstGeom prst="rect">
            <a:avLst/>
          </a:prstGeom>
        </xdr:spPr>
      </xdr:pic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id="{00000000-0008-0000-12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05402" y="1284257"/>
            <a:ext cx="619124" cy="563594"/>
          </a:xfrm>
          <a:prstGeom prst="rect">
            <a:avLst/>
          </a:prstGeom>
        </xdr:spPr>
      </xdr:pic>
      <xdr:pic>
        <xdr:nvPicPr>
          <xdr:cNvPr id="71" name="Рисунок 70">
            <a:extLst>
              <a:ext uri="{FF2B5EF4-FFF2-40B4-BE49-F238E27FC236}">
                <a16:creationId xmlns:a16="http://schemas.microsoft.com/office/drawing/2014/main" id="{00000000-0008-0000-1200-00004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19827" y="1284257"/>
            <a:ext cx="619124" cy="563594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id="{00000000-0008-0000-12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505827" y="1293782"/>
            <a:ext cx="619124" cy="563594"/>
          </a:xfrm>
          <a:prstGeom prst="rect">
            <a:avLst/>
          </a:prstGeom>
        </xdr:spPr>
      </xdr:pic>
      <xdr:pic>
        <xdr:nvPicPr>
          <xdr:cNvPr id="73" name="Рисунок 72">
            <a:extLst>
              <a:ext uri="{FF2B5EF4-FFF2-40B4-BE49-F238E27FC236}">
                <a16:creationId xmlns:a16="http://schemas.microsoft.com/office/drawing/2014/main" id="{00000000-0008-0000-1200-00004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43852" y="1284257"/>
            <a:ext cx="619124" cy="563594"/>
          </a:xfrm>
          <a:prstGeom prst="rect">
            <a:avLst/>
          </a:prstGeom>
        </xdr:spPr>
      </xdr:pic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id="{00000000-0008-0000-12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657852" y="1293782"/>
            <a:ext cx="619124" cy="563594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:a16="http://schemas.microsoft.com/office/drawing/2014/main" id="{00000000-0008-0000-12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67802" y="12937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304802</xdr:colOff>
      <xdr:row>13</xdr:row>
      <xdr:rowOff>122207</xdr:rowOff>
    </xdr:from>
    <xdr:to>
      <xdr:col>13</xdr:col>
      <xdr:colOff>95251</xdr:colOff>
      <xdr:row>16</xdr:row>
      <xdr:rowOff>133351</xdr:rowOff>
    </xdr:to>
    <xdr:grpSp>
      <xdr:nvGrpSpPr>
        <xdr:cNvPr id="98" name="Группа 97">
          <a:extLst>
            <a:ext uri="{FF2B5EF4-FFF2-40B4-BE49-F238E27FC236}">
              <a16:creationId xmlns:a16="http://schemas.microsoft.com/office/drawing/2014/main" id="{00000000-0008-0000-1200-000062000000}"/>
            </a:ext>
          </a:extLst>
        </xdr:cNvPr>
        <xdr:cNvGrpSpPr/>
      </xdr:nvGrpSpPr>
      <xdr:grpSpPr>
        <a:xfrm>
          <a:off x="3962402" y="2598707"/>
          <a:ext cx="4057649" cy="582644"/>
          <a:chOff x="3971927" y="598457"/>
          <a:chExt cx="4057649" cy="582644"/>
        </a:xfrm>
      </xdr:grpSpPr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id="{00000000-0008-0000-12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:a16="http://schemas.microsoft.com/office/drawing/2014/main" id="{00000000-0008-0000-1200-00006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id="{00000000-0008-0000-1200-00006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102" name="Рисунок 101">
            <a:extLst>
              <a:ext uri="{FF2B5EF4-FFF2-40B4-BE49-F238E27FC236}">
                <a16:creationId xmlns:a16="http://schemas.microsoft.com/office/drawing/2014/main" id="{00000000-0008-0000-1200-00006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:a16="http://schemas.microsoft.com/office/drawing/2014/main" id="{00000000-0008-0000-1200-00006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76977" y="598457"/>
            <a:ext cx="619124" cy="563594"/>
          </a:xfrm>
          <a:prstGeom prst="rect">
            <a:avLst/>
          </a:prstGeom>
        </xdr:spPr>
      </xdr:pic>
      <xdr:pic>
        <xdr:nvPicPr>
          <xdr:cNvPr id="106" name="Рисунок 105">
            <a:extLst>
              <a:ext uri="{FF2B5EF4-FFF2-40B4-BE49-F238E27FC236}">
                <a16:creationId xmlns:a16="http://schemas.microsoft.com/office/drawing/2014/main" id="{00000000-0008-0000-1200-00006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7"/>
            <a:ext cx="619124" cy="563594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1200-00006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10452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304802</xdr:colOff>
      <xdr:row>16</xdr:row>
      <xdr:rowOff>179357</xdr:rowOff>
    </xdr:from>
    <xdr:to>
      <xdr:col>13</xdr:col>
      <xdr:colOff>95251</xdr:colOff>
      <xdr:row>20</xdr:row>
      <xdr:rowOff>1</xdr:rowOff>
    </xdr:to>
    <xdr:grpSp>
      <xdr:nvGrpSpPr>
        <xdr:cNvPr id="109" name="Группа 108">
          <a:extLst>
            <a:ext uri="{FF2B5EF4-FFF2-40B4-BE49-F238E27FC236}">
              <a16:creationId xmlns:a16="http://schemas.microsoft.com/office/drawing/2014/main" id="{00000000-0008-0000-1200-00006D000000}"/>
            </a:ext>
          </a:extLst>
        </xdr:cNvPr>
        <xdr:cNvGrpSpPr/>
      </xdr:nvGrpSpPr>
      <xdr:grpSpPr>
        <a:xfrm>
          <a:off x="3962402" y="3227357"/>
          <a:ext cx="4057649" cy="582644"/>
          <a:chOff x="3971927" y="598457"/>
          <a:chExt cx="4057649" cy="582644"/>
        </a:xfrm>
      </xdr:grpSpPr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00000000-0008-0000-12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00000000-0008-0000-1200-00006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00000000-0008-0000-1200-00007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00000000-0008-0000-1200-00007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00000000-0008-0000-1200-00007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4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id="{00000000-0008-0000-1200-00007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7"/>
            <a:ext cx="619124" cy="563594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id="{00000000-0008-0000-1200-00007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10452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285752</xdr:colOff>
      <xdr:row>19</xdr:row>
      <xdr:rowOff>180975</xdr:rowOff>
    </xdr:from>
    <xdr:to>
      <xdr:col>14</xdr:col>
      <xdr:colOff>28576</xdr:colOff>
      <xdr:row>23</xdr:row>
      <xdr:rowOff>133351</xdr:rowOff>
    </xdr:to>
    <xdr:grpSp>
      <xdr:nvGrpSpPr>
        <xdr:cNvPr id="126" name="Группа 125">
          <a:extLst>
            <a:ext uri="{FF2B5EF4-FFF2-40B4-BE49-F238E27FC236}">
              <a16:creationId xmlns:a16="http://schemas.microsoft.com/office/drawing/2014/main" id="{00000000-0008-0000-1200-00007E000000}"/>
            </a:ext>
          </a:extLst>
        </xdr:cNvPr>
        <xdr:cNvGrpSpPr/>
      </xdr:nvGrpSpPr>
      <xdr:grpSpPr>
        <a:xfrm>
          <a:off x="3943352" y="3800475"/>
          <a:ext cx="4619624" cy="714376"/>
          <a:chOff x="3943352" y="3800475"/>
          <a:chExt cx="4619624" cy="714376"/>
        </a:xfrm>
      </xdr:grpSpPr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id="{00000000-0008-0000-1200-00007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id="{00000000-0008-0000-12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id="{00000000-0008-0000-1200-00007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id="{00000000-0008-0000-12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57852" y="3951257"/>
            <a:ext cx="619124" cy="563594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id="{00000000-0008-0000-12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id="{00000000-0008-0000-1200-00007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id="{00000000-0008-0000-1200-00007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:a16="http://schemas.microsoft.com/office/drawing/2014/main" id="{00000000-0008-0000-1200-00007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228602</xdr:colOff>
      <xdr:row>23</xdr:row>
      <xdr:rowOff>152400</xdr:rowOff>
    </xdr:from>
    <xdr:to>
      <xdr:col>13</xdr:col>
      <xdr:colOff>581026</xdr:colOff>
      <xdr:row>27</xdr:row>
      <xdr:rowOff>104776</xdr:rowOff>
    </xdr:to>
    <xdr:grpSp>
      <xdr:nvGrpSpPr>
        <xdr:cNvPr id="127" name="Группа 126">
          <a:extLst>
            <a:ext uri="{FF2B5EF4-FFF2-40B4-BE49-F238E27FC236}">
              <a16:creationId xmlns:a16="http://schemas.microsoft.com/office/drawing/2014/main" id="{00000000-0008-0000-1200-00007F000000}"/>
            </a:ext>
          </a:extLst>
        </xdr:cNvPr>
        <xdr:cNvGrpSpPr/>
      </xdr:nvGrpSpPr>
      <xdr:grpSpPr>
        <a:xfrm>
          <a:off x="3886202" y="4533900"/>
          <a:ext cx="4619624" cy="714376"/>
          <a:chOff x="3943352" y="3800475"/>
          <a:chExt cx="4619624" cy="714376"/>
        </a:xfrm>
      </xdr:grpSpPr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id="{00000000-0008-0000-1200-00008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id="{00000000-0008-0000-12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id="{00000000-0008-0000-1200-00008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131" name="Рисунок 130">
            <a:extLst>
              <a:ext uri="{FF2B5EF4-FFF2-40B4-BE49-F238E27FC236}">
                <a16:creationId xmlns:a16="http://schemas.microsoft.com/office/drawing/2014/main" id="{00000000-0008-0000-1200-00008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51257"/>
            <a:ext cx="619124" cy="563594"/>
          </a:xfrm>
          <a:prstGeom prst="rect">
            <a:avLst/>
          </a:prstGeom>
        </xdr:spPr>
      </xdr:pic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id="{00000000-0008-0000-12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00000000-0008-0000-1200-00008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:a16="http://schemas.microsoft.com/office/drawing/2014/main" id="{00000000-0008-0000-12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id="{00000000-0008-0000-12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238127</xdr:colOff>
      <xdr:row>27</xdr:row>
      <xdr:rowOff>104775</xdr:rowOff>
    </xdr:from>
    <xdr:to>
      <xdr:col>13</xdr:col>
      <xdr:colOff>9526</xdr:colOff>
      <xdr:row>31</xdr:row>
      <xdr:rowOff>47626</xdr:rowOff>
    </xdr:to>
    <xdr:grpSp>
      <xdr:nvGrpSpPr>
        <xdr:cNvPr id="136" name="Группа 135">
          <a:extLst>
            <a:ext uri="{FF2B5EF4-FFF2-40B4-BE49-F238E27FC236}">
              <a16:creationId xmlns:a16="http://schemas.microsoft.com/office/drawing/2014/main" id="{00000000-0008-0000-1200-000088000000}"/>
            </a:ext>
          </a:extLst>
        </xdr:cNvPr>
        <xdr:cNvGrpSpPr/>
      </xdr:nvGrpSpPr>
      <xdr:grpSpPr>
        <a:xfrm>
          <a:off x="3895727" y="5248275"/>
          <a:ext cx="4038599" cy="704851"/>
          <a:chOff x="3943352" y="3800475"/>
          <a:chExt cx="4038599" cy="704851"/>
        </a:xfrm>
      </xdr:grpSpPr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id="{00000000-0008-0000-12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id="{00000000-0008-0000-12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140" name="Рисунок 139">
            <a:extLst>
              <a:ext uri="{FF2B5EF4-FFF2-40B4-BE49-F238E27FC236}">
                <a16:creationId xmlns:a16="http://schemas.microsoft.com/office/drawing/2014/main" id="{00000000-0008-0000-1200-00008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95877" y="3941732"/>
            <a:ext cx="619124" cy="563594"/>
          </a:xfrm>
          <a:prstGeom prst="rect">
            <a:avLst/>
          </a:prstGeom>
        </xdr:spPr>
      </xdr:pic>
      <xdr:pic>
        <xdr:nvPicPr>
          <xdr:cNvPr id="141" name="Рисунок 140">
            <a:extLst>
              <a:ext uri="{FF2B5EF4-FFF2-40B4-BE49-F238E27FC236}">
                <a16:creationId xmlns:a16="http://schemas.microsoft.com/office/drawing/2014/main" id="{00000000-0008-0000-1200-00008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22682"/>
            <a:ext cx="619124" cy="563594"/>
          </a:xfrm>
          <a:prstGeom prst="rect">
            <a:avLst/>
          </a:prstGeom>
        </xdr:spPr>
      </xdr:pic>
      <xdr:pic>
        <xdr:nvPicPr>
          <xdr:cNvPr id="142" name="Рисунок 141">
            <a:extLst>
              <a:ext uri="{FF2B5EF4-FFF2-40B4-BE49-F238E27FC236}">
                <a16:creationId xmlns:a16="http://schemas.microsoft.com/office/drawing/2014/main" id="{00000000-0008-0000-1200-00008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91327" y="3922682"/>
            <a:ext cx="619124" cy="563594"/>
          </a:xfrm>
          <a:prstGeom prst="rect">
            <a:avLst/>
          </a:prstGeom>
        </xdr:spPr>
      </xdr:pic>
      <xdr:pic>
        <xdr:nvPicPr>
          <xdr:cNvPr id="143" name="Рисунок 142">
            <a:extLst>
              <a:ext uri="{FF2B5EF4-FFF2-40B4-BE49-F238E27FC236}">
                <a16:creationId xmlns:a16="http://schemas.microsoft.com/office/drawing/2014/main" id="{00000000-0008-0000-1200-00008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362827" y="3932207"/>
            <a:ext cx="619124" cy="563594"/>
          </a:xfrm>
          <a:prstGeom prst="rect">
            <a:avLst/>
          </a:prstGeom>
        </xdr:spPr>
      </xdr:pic>
      <xdr:pic>
        <xdr:nvPicPr>
          <xdr:cNvPr id="144" name="Рисунок 143">
            <a:extLst>
              <a:ext uri="{FF2B5EF4-FFF2-40B4-BE49-F238E27FC236}">
                <a16:creationId xmlns:a16="http://schemas.microsoft.com/office/drawing/2014/main" id="{00000000-0008-0000-1200-00009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38877" y="39243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209552</xdr:colOff>
      <xdr:row>31</xdr:row>
      <xdr:rowOff>171450</xdr:rowOff>
    </xdr:from>
    <xdr:to>
      <xdr:col>13</xdr:col>
      <xdr:colOff>561976</xdr:colOff>
      <xdr:row>35</xdr:row>
      <xdr:rowOff>1</xdr:rowOff>
    </xdr:to>
    <xdr:grpSp>
      <xdr:nvGrpSpPr>
        <xdr:cNvPr id="145" name="Группа 144">
          <a:extLst>
            <a:ext uri="{FF2B5EF4-FFF2-40B4-BE49-F238E27FC236}">
              <a16:creationId xmlns:a16="http://schemas.microsoft.com/office/drawing/2014/main" id="{00000000-0008-0000-1200-000091000000}"/>
            </a:ext>
          </a:extLst>
        </xdr:cNvPr>
        <xdr:cNvGrpSpPr/>
      </xdr:nvGrpSpPr>
      <xdr:grpSpPr>
        <a:xfrm>
          <a:off x="3867152" y="6076950"/>
          <a:ext cx="4619624" cy="590551"/>
          <a:chOff x="3943352" y="3914775"/>
          <a:chExt cx="4619624" cy="590551"/>
        </a:xfrm>
      </xdr:grpSpPr>
      <xdr:pic>
        <xdr:nvPicPr>
          <xdr:cNvPr id="146" name="Рисунок 145">
            <a:extLst>
              <a:ext uri="{FF2B5EF4-FFF2-40B4-BE49-F238E27FC236}">
                <a16:creationId xmlns:a16="http://schemas.microsoft.com/office/drawing/2014/main" id="{00000000-0008-0000-1200-00009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47" name="Рисунок 146">
            <a:extLst>
              <a:ext uri="{FF2B5EF4-FFF2-40B4-BE49-F238E27FC236}">
                <a16:creationId xmlns:a16="http://schemas.microsoft.com/office/drawing/2014/main" id="{00000000-0008-0000-12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24377" y="3914775"/>
            <a:ext cx="619124" cy="581026"/>
          </a:xfrm>
          <a:prstGeom prst="rect">
            <a:avLst/>
          </a:prstGeom>
        </xdr:spPr>
      </xdr:pic>
      <xdr:pic>
        <xdr:nvPicPr>
          <xdr:cNvPr id="148" name="Рисунок 147">
            <a:extLst>
              <a:ext uri="{FF2B5EF4-FFF2-40B4-BE49-F238E27FC236}">
                <a16:creationId xmlns:a16="http://schemas.microsoft.com/office/drawing/2014/main" id="{00000000-0008-0000-1200-00009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:a16="http://schemas.microsoft.com/office/drawing/2014/main" id="{00000000-0008-0000-12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676902" y="3932207"/>
            <a:ext cx="619124" cy="563594"/>
          </a:xfrm>
          <a:prstGeom prst="rect">
            <a:avLst/>
          </a:prstGeom>
        </xdr:spPr>
      </xdr:pic>
      <xdr:pic>
        <xdr:nvPicPr>
          <xdr:cNvPr id="150" name="Рисунок 149">
            <a:extLst>
              <a:ext uri="{FF2B5EF4-FFF2-40B4-BE49-F238E27FC236}">
                <a16:creationId xmlns:a16="http://schemas.microsoft.com/office/drawing/2014/main" id="{00000000-0008-0000-1200-00009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151" name="Рисунок 150">
            <a:extLst>
              <a:ext uri="{FF2B5EF4-FFF2-40B4-BE49-F238E27FC236}">
                <a16:creationId xmlns:a16="http://schemas.microsoft.com/office/drawing/2014/main" id="{00000000-0008-0000-1200-00009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id="{00000000-0008-0000-1200-00009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153" name="Рисунок 152">
            <a:extLst>
              <a:ext uri="{FF2B5EF4-FFF2-40B4-BE49-F238E27FC236}">
                <a16:creationId xmlns:a16="http://schemas.microsoft.com/office/drawing/2014/main" id="{00000000-0008-0000-1200-00009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228602</xdr:colOff>
      <xdr:row>35</xdr:row>
      <xdr:rowOff>66675</xdr:rowOff>
    </xdr:from>
    <xdr:to>
      <xdr:col>14</xdr:col>
      <xdr:colOff>533401</xdr:colOff>
      <xdr:row>39</xdr:row>
      <xdr:rowOff>38101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3886202" y="6734175"/>
          <a:ext cx="5181599" cy="733426"/>
          <a:chOff x="3886202" y="6734175"/>
          <a:chExt cx="5181599" cy="733426"/>
        </a:xfrm>
      </xdr:grpSpPr>
      <xdr:pic>
        <xdr:nvPicPr>
          <xdr:cNvPr id="88" name="Рисунок 87">
            <a:extLst>
              <a:ext uri="{FF2B5EF4-FFF2-40B4-BE49-F238E27FC236}">
                <a16:creationId xmlns:a16="http://schemas.microsoft.com/office/drawing/2014/main" id="{00000000-0008-0000-1200-00005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89" name="Рисунок 88">
            <a:extLst>
              <a:ext uri="{FF2B5EF4-FFF2-40B4-BE49-F238E27FC236}">
                <a16:creationId xmlns:a16="http://schemas.microsoft.com/office/drawing/2014/main" id="{00000000-0008-0000-1200-00005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34175"/>
            <a:ext cx="619124" cy="733426"/>
          </a:xfrm>
          <a:prstGeom prst="rect">
            <a:avLst/>
          </a:prstGeom>
        </xdr:spPr>
      </xdr:pic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id="{00000000-0008-0000-1200-00005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91" name="Рисунок 90">
            <a:extLst>
              <a:ext uri="{FF2B5EF4-FFF2-40B4-BE49-F238E27FC236}">
                <a16:creationId xmlns:a16="http://schemas.microsoft.com/office/drawing/2014/main" id="{00000000-0008-0000-1200-00005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92" name="Рисунок 91">
            <a:extLst>
              <a:ext uri="{FF2B5EF4-FFF2-40B4-BE49-F238E27FC236}">
                <a16:creationId xmlns:a16="http://schemas.microsoft.com/office/drawing/2014/main" id="{00000000-0008-0000-1200-00005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7" y="6894482"/>
            <a:ext cx="619124" cy="563594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:a16="http://schemas.microsoft.com/office/drawing/2014/main" id="{00000000-0008-0000-1200-00005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15202" y="6894482"/>
            <a:ext cx="619124" cy="563594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id="{00000000-0008-0000-1200-00005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886702" y="6904007"/>
            <a:ext cx="619124" cy="563594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:a16="http://schemas.microsoft.com/office/drawing/2014/main" id="{00000000-0008-0000-1200-00005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752" y="6896100"/>
            <a:ext cx="619124" cy="563594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id="{00000000-0008-0000-1200-00006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48677" y="68944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228602</xdr:colOff>
      <xdr:row>39</xdr:row>
      <xdr:rowOff>57150</xdr:rowOff>
    </xdr:from>
    <xdr:to>
      <xdr:col>14</xdr:col>
      <xdr:colOff>533401</xdr:colOff>
      <xdr:row>43</xdr:row>
      <xdr:rowOff>47626</xdr:rowOff>
    </xdr:to>
    <xdr:grpSp>
      <xdr:nvGrpSpPr>
        <xdr:cNvPr id="103" name="Группа 102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GrpSpPr/>
      </xdr:nvGrpSpPr>
      <xdr:grpSpPr>
        <a:xfrm>
          <a:off x="3886202" y="7486650"/>
          <a:ext cx="5181599" cy="752476"/>
          <a:chOff x="3886202" y="6715125"/>
          <a:chExt cx="5181599" cy="752476"/>
        </a:xfrm>
      </xdr:grpSpPr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00000000-0008-0000-1200-00006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00000000-0008-0000-1200-00006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15125"/>
            <a:ext cx="619124" cy="752476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:a16="http://schemas.microsoft.com/office/drawing/2014/main" id="{00000000-0008-0000-1200-00007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:a16="http://schemas.microsoft.com/office/drawing/2014/main" id="{00000000-0008-0000-12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154" name="Рисунок 153">
            <a:extLst>
              <a:ext uri="{FF2B5EF4-FFF2-40B4-BE49-F238E27FC236}">
                <a16:creationId xmlns:a16="http://schemas.microsoft.com/office/drawing/2014/main" id="{00000000-0008-0000-12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7" y="6894482"/>
            <a:ext cx="619124" cy="563594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:a16="http://schemas.microsoft.com/office/drawing/2014/main" id="{00000000-0008-0000-12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15202" y="6894482"/>
            <a:ext cx="619124" cy="563594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id="{00000000-0008-0000-12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886702" y="6884957"/>
            <a:ext cx="619124" cy="563594"/>
          </a:xfrm>
          <a:prstGeom prst="rect">
            <a:avLst/>
          </a:prstGeom>
        </xdr:spPr>
      </xdr:pic>
      <xdr:pic>
        <xdr:nvPicPr>
          <xdr:cNvPr id="157" name="Рисунок 156">
            <a:extLst>
              <a:ext uri="{FF2B5EF4-FFF2-40B4-BE49-F238E27FC236}">
                <a16:creationId xmlns:a16="http://schemas.microsoft.com/office/drawing/2014/main" id="{00000000-0008-0000-1200-00009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752" y="6896100"/>
            <a:ext cx="619124" cy="563594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:a16="http://schemas.microsoft.com/office/drawing/2014/main" id="{00000000-0008-0000-1200-00009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48677" y="68944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209552</xdr:colOff>
      <xdr:row>43</xdr:row>
      <xdr:rowOff>123825</xdr:rowOff>
    </xdr:from>
    <xdr:to>
      <xdr:col>15</xdr:col>
      <xdr:colOff>447676</xdr:colOff>
      <xdr:row>47</xdr:row>
      <xdr:rowOff>114301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pSpPr/>
      </xdr:nvGrpSpPr>
      <xdr:grpSpPr>
        <a:xfrm>
          <a:off x="3867152" y="8315325"/>
          <a:ext cx="5724524" cy="752476"/>
          <a:chOff x="3867152" y="8315325"/>
          <a:chExt cx="5724524" cy="752476"/>
        </a:xfrm>
      </xdr:grpSpPr>
      <xdr:pic>
        <xdr:nvPicPr>
          <xdr:cNvPr id="170" name="Рисунок 169">
            <a:extLst>
              <a:ext uri="{FF2B5EF4-FFF2-40B4-BE49-F238E27FC236}">
                <a16:creationId xmlns:a16="http://schemas.microsoft.com/office/drawing/2014/main" id="{00000000-0008-0000-1200-0000A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171" name="Рисунок 170">
            <a:extLst>
              <a:ext uri="{FF2B5EF4-FFF2-40B4-BE49-F238E27FC236}">
                <a16:creationId xmlns:a16="http://schemas.microsoft.com/office/drawing/2014/main" id="{00000000-0008-0000-1200-0000A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172" name="Рисунок 171">
            <a:extLst>
              <a:ext uri="{FF2B5EF4-FFF2-40B4-BE49-F238E27FC236}">
                <a16:creationId xmlns:a16="http://schemas.microsoft.com/office/drawing/2014/main" id="{00000000-0008-0000-1200-0000A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173" name="Рисунок 172">
            <a:extLst>
              <a:ext uri="{FF2B5EF4-FFF2-40B4-BE49-F238E27FC236}">
                <a16:creationId xmlns:a16="http://schemas.microsoft.com/office/drawing/2014/main" id="{00000000-0008-0000-1200-0000A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174" name="Рисунок 173">
            <a:extLst>
              <a:ext uri="{FF2B5EF4-FFF2-40B4-BE49-F238E27FC236}">
                <a16:creationId xmlns:a16="http://schemas.microsoft.com/office/drawing/2014/main" id="{00000000-0008-0000-1200-0000A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175" name="Рисунок 174">
            <a:extLst>
              <a:ext uri="{FF2B5EF4-FFF2-40B4-BE49-F238E27FC236}">
                <a16:creationId xmlns:a16="http://schemas.microsoft.com/office/drawing/2014/main" id="{00000000-0008-0000-1200-0000A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296152" y="8456582"/>
            <a:ext cx="619124" cy="563594"/>
          </a:xfrm>
          <a:prstGeom prst="rect">
            <a:avLst/>
          </a:prstGeom>
        </xdr:spPr>
      </xdr:pic>
      <xdr:pic>
        <xdr:nvPicPr>
          <xdr:cNvPr id="176" name="Рисунок 175">
            <a:extLst>
              <a:ext uri="{FF2B5EF4-FFF2-40B4-BE49-F238E27FC236}">
                <a16:creationId xmlns:a16="http://schemas.microsoft.com/office/drawing/2014/main" id="{00000000-0008-0000-1200-0000B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8401052" y="8447057"/>
            <a:ext cx="619124" cy="563594"/>
          </a:xfrm>
          <a:prstGeom prst="rect">
            <a:avLst/>
          </a:prstGeom>
        </xdr:spPr>
      </xdr:pic>
      <xdr:pic>
        <xdr:nvPicPr>
          <xdr:cNvPr id="177" name="Рисунок 176">
            <a:extLst>
              <a:ext uri="{FF2B5EF4-FFF2-40B4-BE49-F238E27FC236}">
                <a16:creationId xmlns:a16="http://schemas.microsoft.com/office/drawing/2014/main" id="{00000000-0008-0000-1200-0000B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43702" y="8458200"/>
            <a:ext cx="619124" cy="563594"/>
          </a:xfrm>
          <a:prstGeom prst="rect">
            <a:avLst/>
          </a:prstGeom>
        </xdr:spPr>
      </xdr:pic>
      <xdr:pic>
        <xdr:nvPicPr>
          <xdr:cNvPr id="178" name="Рисунок 177">
            <a:extLst>
              <a:ext uri="{FF2B5EF4-FFF2-40B4-BE49-F238E27FC236}">
                <a16:creationId xmlns:a16="http://schemas.microsoft.com/office/drawing/2014/main" id="{00000000-0008-0000-1200-0000B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972552" y="8456582"/>
            <a:ext cx="619124" cy="563594"/>
          </a:xfrm>
          <a:prstGeom prst="rect">
            <a:avLst/>
          </a:prstGeom>
        </xdr:spPr>
      </xdr:pic>
      <xdr:pic>
        <xdr:nvPicPr>
          <xdr:cNvPr id="179" name="Рисунок 178">
            <a:extLst>
              <a:ext uri="{FF2B5EF4-FFF2-40B4-BE49-F238E27FC236}">
                <a16:creationId xmlns:a16="http://schemas.microsoft.com/office/drawing/2014/main" id="{00000000-0008-0000-1200-0000B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48602" y="844867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190502</xdr:colOff>
      <xdr:row>49</xdr:row>
      <xdr:rowOff>7907</xdr:rowOff>
    </xdr:from>
    <xdr:to>
      <xdr:col>12</xdr:col>
      <xdr:colOff>581026</xdr:colOff>
      <xdr:row>52</xdr:row>
      <xdr:rowOff>19051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3848102" y="9342407"/>
          <a:ext cx="4048124" cy="582644"/>
          <a:chOff x="3848102" y="9342407"/>
          <a:chExt cx="4048124" cy="582644"/>
        </a:xfrm>
      </xdr:grpSpPr>
      <xdr:pic>
        <xdr:nvPicPr>
          <xdr:cNvPr id="192" name="Рисунок 191">
            <a:extLst>
              <a:ext uri="{FF2B5EF4-FFF2-40B4-BE49-F238E27FC236}">
                <a16:creationId xmlns:a16="http://schemas.microsoft.com/office/drawing/2014/main" id="{00000000-0008-0000-1200-0000C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48102" y="9361457"/>
            <a:ext cx="619124" cy="563594"/>
          </a:xfrm>
          <a:prstGeom prst="rect">
            <a:avLst/>
          </a:prstGeom>
        </xdr:spPr>
      </xdr:pic>
      <xdr:pic>
        <xdr:nvPicPr>
          <xdr:cNvPr id="194" name="Рисунок 193">
            <a:extLst>
              <a:ext uri="{FF2B5EF4-FFF2-40B4-BE49-F238E27FC236}">
                <a16:creationId xmlns:a16="http://schemas.microsoft.com/office/drawing/2014/main" id="{00000000-0008-0000-1200-0000C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29127" y="9361457"/>
            <a:ext cx="619124" cy="563594"/>
          </a:xfrm>
          <a:prstGeom prst="rect">
            <a:avLst/>
          </a:prstGeom>
        </xdr:spPr>
      </xdr:pic>
      <xdr:pic>
        <xdr:nvPicPr>
          <xdr:cNvPr id="195" name="Рисунок 194">
            <a:extLst>
              <a:ext uri="{FF2B5EF4-FFF2-40B4-BE49-F238E27FC236}">
                <a16:creationId xmlns:a16="http://schemas.microsoft.com/office/drawing/2014/main" id="{00000000-0008-0000-1200-0000C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0152" y="9351932"/>
            <a:ext cx="619124" cy="563594"/>
          </a:xfrm>
          <a:prstGeom prst="rect">
            <a:avLst/>
          </a:prstGeom>
        </xdr:spPr>
      </xdr:pic>
      <xdr:pic>
        <xdr:nvPicPr>
          <xdr:cNvPr id="196" name="Рисунок 195">
            <a:extLst>
              <a:ext uri="{FF2B5EF4-FFF2-40B4-BE49-F238E27FC236}">
                <a16:creationId xmlns:a16="http://schemas.microsoft.com/office/drawing/2014/main" id="{00000000-0008-0000-1200-0000C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591177" y="9351932"/>
            <a:ext cx="619124" cy="563594"/>
          </a:xfrm>
          <a:prstGeom prst="rect">
            <a:avLst/>
          </a:prstGeom>
        </xdr:spPr>
      </xdr:pic>
      <xdr:pic>
        <xdr:nvPicPr>
          <xdr:cNvPr id="197" name="Рисунок 196">
            <a:extLst>
              <a:ext uri="{FF2B5EF4-FFF2-40B4-BE49-F238E27FC236}">
                <a16:creationId xmlns:a16="http://schemas.microsoft.com/office/drawing/2014/main" id="{00000000-0008-0000-1200-0000C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05602" y="9351932"/>
            <a:ext cx="619124" cy="563594"/>
          </a:xfrm>
          <a:prstGeom prst="rect">
            <a:avLst/>
          </a:prstGeom>
        </xdr:spPr>
      </xdr:pic>
      <xdr:pic>
        <xdr:nvPicPr>
          <xdr:cNvPr id="198" name="Рисунок 197">
            <a:extLst>
              <a:ext uri="{FF2B5EF4-FFF2-40B4-BE49-F238E27FC236}">
                <a16:creationId xmlns:a16="http://schemas.microsoft.com/office/drawing/2014/main" id="{00000000-0008-0000-1200-0000C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277102" y="9342407"/>
            <a:ext cx="619124" cy="563594"/>
          </a:xfrm>
          <a:prstGeom prst="rect">
            <a:avLst/>
          </a:prstGeom>
        </xdr:spPr>
      </xdr:pic>
      <xdr:pic>
        <xdr:nvPicPr>
          <xdr:cNvPr id="199" name="Рисунок 198">
            <a:extLst>
              <a:ext uri="{FF2B5EF4-FFF2-40B4-BE49-F238E27FC236}">
                <a16:creationId xmlns:a16="http://schemas.microsoft.com/office/drawing/2014/main" id="{00000000-0008-0000-1200-0000C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53152" y="935355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190502</xdr:colOff>
      <xdr:row>52</xdr:row>
      <xdr:rowOff>66675</xdr:rowOff>
    </xdr:from>
    <xdr:to>
      <xdr:col>14</xdr:col>
      <xdr:colOff>485776</xdr:colOff>
      <xdr:row>56</xdr:row>
      <xdr:rowOff>57151</xdr:rowOff>
    </xdr:to>
    <xdr:grpSp>
      <xdr:nvGrpSpPr>
        <xdr:cNvPr id="201" name="Группа 200">
          <a:extLst>
            <a:ext uri="{FF2B5EF4-FFF2-40B4-BE49-F238E27FC236}">
              <a16:creationId xmlns:a16="http://schemas.microsoft.com/office/drawing/2014/main" id="{00000000-0008-0000-1200-0000C9000000}"/>
            </a:ext>
          </a:extLst>
        </xdr:cNvPr>
        <xdr:cNvGrpSpPr/>
      </xdr:nvGrpSpPr>
      <xdr:grpSpPr>
        <a:xfrm>
          <a:off x="3848102" y="9972675"/>
          <a:ext cx="5172074" cy="752476"/>
          <a:chOff x="3867152" y="8315325"/>
          <a:chExt cx="5172074" cy="752476"/>
        </a:xfrm>
      </xdr:grpSpPr>
      <xdr:pic>
        <xdr:nvPicPr>
          <xdr:cNvPr id="202" name="Рисунок 201">
            <a:extLst>
              <a:ext uri="{FF2B5EF4-FFF2-40B4-BE49-F238E27FC236}">
                <a16:creationId xmlns:a16="http://schemas.microsoft.com/office/drawing/2014/main" id="{00000000-0008-0000-1200-0000C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03" name="Рисунок 202">
            <a:extLst>
              <a:ext uri="{FF2B5EF4-FFF2-40B4-BE49-F238E27FC236}">
                <a16:creationId xmlns:a16="http://schemas.microsoft.com/office/drawing/2014/main" id="{00000000-0008-0000-1200-0000C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04" name="Рисунок 203">
            <a:extLst>
              <a:ext uri="{FF2B5EF4-FFF2-40B4-BE49-F238E27FC236}">
                <a16:creationId xmlns:a16="http://schemas.microsoft.com/office/drawing/2014/main" id="{00000000-0008-0000-1200-0000C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05" name="Рисунок 204">
            <a:extLst>
              <a:ext uri="{FF2B5EF4-FFF2-40B4-BE49-F238E27FC236}">
                <a16:creationId xmlns:a16="http://schemas.microsoft.com/office/drawing/2014/main" id="{00000000-0008-0000-1200-0000C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06" name="Рисунок 205">
            <a:extLst>
              <a:ext uri="{FF2B5EF4-FFF2-40B4-BE49-F238E27FC236}">
                <a16:creationId xmlns:a16="http://schemas.microsoft.com/office/drawing/2014/main" id="{00000000-0008-0000-1200-0000C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207" name="Рисунок 206">
            <a:extLst>
              <a:ext uri="{FF2B5EF4-FFF2-40B4-BE49-F238E27FC236}">
                <a16:creationId xmlns:a16="http://schemas.microsoft.com/office/drawing/2014/main" id="{00000000-0008-0000-1200-0000C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296152" y="8456582"/>
            <a:ext cx="619124" cy="563594"/>
          </a:xfrm>
          <a:prstGeom prst="rect">
            <a:avLst/>
          </a:prstGeom>
        </xdr:spPr>
      </xdr:pic>
      <xdr:pic>
        <xdr:nvPicPr>
          <xdr:cNvPr id="208" name="Рисунок 207">
            <a:extLst>
              <a:ext uri="{FF2B5EF4-FFF2-40B4-BE49-F238E27FC236}">
                <a16:creationId xmlns:a16="http://schemas.microsoft.com/office/drawing/2014/main" id="{00000000-0008-0000-1200-0000D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848602" y="8447057"/>
            <a:ext cx="619124" cy="563594"/>
          </a:xfrm>
          <a:prstGeom prst="rect">
            <a:avLst/>
          </a:prstGeom>
        </xdr:spPr>
      </xdr:pic>
      <xdr:pic>
        <xdr:nvPicPr>
          <xdr:cNvPr id="209" name="Рисунок 208">
            <a:extLst>
              <a:ext uri="{FF2B5EF4-FFF2-40B4-BE49-F238E27FC236}">
                <a16:creationId xmlns:a16="http://schemas.microsoft.com/office/drawing/2014/main" id="{00000000-0008-0000-1200-0000D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43702" y="8458200"/>
            <a:ext cx="619124" cy="563594"/>
          </a:xfrm>
          <a:prstGeom prst="rect">
            <a:avLst/>
          </a:prstGeom>
        </xdr:spPr>
      </xdr:pic>
      <xdr:pic>
        <xdr:nvPicPr>
          <xdr:cNvPr id="210" name="Рисунок 209">
            <a:extLst>
              <a:ext uri="{FF2B5EF4-FFF2-40B4-BE49-F238E27FC236}">
                <a16:creationId xmlns:a16="http://schemas.microsoft.com/office/drawing/2014/main" id="{00000000-0008-0000-1200-0000D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20102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180977</xdr:colOff>
      <xdr:row>55</xdr:row>
      <xdr:rowOff>180975</xdr:rowOff>
    </xdr:from>
    <xdr:to>
      <xdr:col>14</xdr:col>
      <xdr:colOff>476251</xdr:colOff>
      <xdr:row>59</xdr:row>
      <xdr:rowOff>171451</xdr:rowOff>
    </xdr:to>
    <xdr:grpSp>
      <xdr:nvGrpSpPr>
        <xdr:cNvPr id="212" name="Группа 211">
          <a:extLst>
            <a:ext uri="{FF2B5EF4-FFF2-40B4-BE49-F238E27FC236}">
              <a16:creationId xmlns:a16="http://schemas.microsoft.com/office/drawing/2014/main" id="{00000000-0008-0000-1200-0000D4000000}"/>
            </a:ext>
          </a:extLst>
        </xdr:cNvPr>
        <xdr:cNvGrpSpPr/>
      </xdr:nvGrpSpPr>
      <xdr:grpSpPr>
        <a:xfrm>
          <a:off x="3838577" y="10658475"/>
          <a:ext cx="5172074" cy="752476"/>
          <a:chOff x="3867152" y="8277225"/>
          <a:chExt cx="5172074" cy="752476"/>
        </a:xfrm>
      </xdr:grpSpPr>
      <xdr:pic>
        <xdr:nvPicPr>
          <xdr:cNvPr id="213" name="Рисунок 212">
            <a:extLst>
              <a:ext uri="{FF2B5EF4-FFF2-40B4-BE49-F238E27FC236}">
                <a16:creationId xmlns:a16="http://schemas.microsoft.com/office/drawing/2014/main" id="{00000000-0008-0000-1200-0000D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14" name="Рисунок 213">
            <a:extLst>
              <a:ext uri="{FF2B5EF4-FFF2-40B4-BE49-F238E27FC236}">
                <a16:creationId xmlns:a16="http://schemas.microsoft.com/office/drawing/2014/main" id="{00000000-0008-0000-1200-0000D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277225"/>
            <a:ext cx="619124" cy="752476"/>
          </a:xfrm>
          <a:prstGeom prst="rect">
            <a:avLst/>
          </a:prstGeom>
        </xdr:spPr>
      </xdr:pic>
      <xdr:pic>
        <xdr:nvPicPr>
          <xdr:cNvPr id="215" name="Рисунок 214">
            <a:extLst>
              <a:ext uri="{FF2B5EF4-FFF2-40B4-BE49-F238E27FC236}">
                <a16:creationId xmlns:a16="http://schemas.microsoft.com/office/drawing/2014/main" id="{00000000-0008-0000-1200-0000D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16" name="Рисунок 215">
            <a:extLst>
              <a:ext uri="{FF2B5EF4-FFF2-40B4-BE49-F238E27FC236}">
                <a16:creationId xmlns:a16="http://schemas.microsoft.com/office/drawing/2014/main" id="{00000000-0008-0000-1200-0000D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17" name="Рисунок 216">
            <a:extLst>
              <a:ext uri="{FF2B5EF4-FFF2-40B4-BE49-F238E27FC236}">
                <a16:creationId xmlns:a16="http://schemas.microsoft.com/office/drawing/2014/main" id="{00000000-0008-0000-1200-0000D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218" name="Рисунок 217">
            <a:extLst>
              <a:ext uri="{FF2B5EF4-FFF2-40B4-BE49-F238E27FC236}">
                <a16:creationId xmlns:a16="http://schemas.microsoft.com/office/drawing/2014/main" id="{00000000-0008-0000-1200-0000D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296152" y="8456582"/>
            <a:ext cx="619124" cy="563594"/>
          </a:xfrm>
          <a:prstGeom prst="rect">
            <a:avLst/>
          </a:prstGeom>
        </xdr:spPr>
      </xdr:pic>
      <xdr:pic>
        <xdr:nvPicPr>
          <xdr:cNvPr id="219" name="Рисунок 218">
            <a:extLst>
              <a:ext uri="{FF2B5EF4-FFF2-40B4-BE49-F238E27FC236}">
                <a16:creationId xmlns:a16="http://schemas.microsoft.com/office/drawing/2014/main" id="{00000000-0008-0000-1200-0000D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848602" y="8447057"/>
            <a:ext cx="619124" cy="563594"/>
          </a:xfrm>
          <a:prstGeom prst="rect">
            <a:avLst/>
          </a:prstGeom>
        </xdr:spPr>
      </xdr:pic>
      <xdr:pic>
        <xdr:nvPicPr>
          <xdr:cNvPr id="220" name="Рисунок 219">
            <a:extLst>
              <a:ext uri="{FF2B5EF4-FFF2-40B4-BE49-F238E27FC236}">
                <a16:creationId xmlns:a16="http://schemas.microsoft.com/office/drawing/2014/main" id="{00000000-0008-0000-1200-0000D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43702" y="8458200"/>
            <a:ext cx="619124" cy="563594"/>
          </a:xfrm>
          <a:prstGeom prst="rect">
            <a:avLst/>
          </a:prstGeom>
        </xdr:spPr>
      </xdr:pic>
      <xdr:pic>
        <xdr:nvPicPr>
          <xdr:cNvPr id="221" name="Рисунок 220">
            <a:extLst>
              <a:ext uri="{FF2B5EF4-FFF2-40B4-BE49-F238E27FC236}">
                <a16:creationId xmlns:a16="http://schemas.microsoft.com/office/drawing/2014/main" id="{00000000-0008-0000-1200-0000D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20102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114300</xdr:colOff>
      <xdr:row>61</xdr:row>
      <xdr:rowOff>17432</xdr:rowOff>
    </xdr:from>
    <xdr:to>
      <xdr:col>11</xdr:col>
      <xdr:colOff>542924</xdr:colOff>
      <xdr:row>64</xdr:row>
      <xdr:rowOff>28576</xdr:rowOff>
    </xdr:to>
    <xdr:grpSp>
      <xdr:nvGrpSpPr>
        <xdr:cNvPr id="222" name="Группа 221">
          <a:extLst>
            <a:ext uri="{FF2B5EF4-FFF2-40B4-BE49-F238E27FC236}">
              <a16:creationId xmlns:a16="http://schemas.microsoft.com/office/drawing/2014/main" id="{00000000-0008-0000-1200-0000DE000000}"/>
            </a:ext>
          </a:extLst>
        </xdr:cNvPr>
        <xdr:cNvGrpSpPr/>
      </xdr:nvGrpSpPr>
      <xdr:grpSpPr>
        <a:xfrm>
          <a:off x="3771900" y="11637932"/>
          <a:ext cx="3476624" cy="582644"/>
          <a:chOff x="3943352" y="3932207"/>
          <a:chExt cx="3476624" cy="582644"/>
        </a:xfrm>
      </xdr:grpSpPr>
      <xdr:pic>
        <xdr:nvPicPr>
          <xdr:cNvPr id="223" name="Рисунок 222">
            <a:extLst>
              <a:ext uri="{FF2B5EF4-FFF2-40B4-BE49-F238E27FC236}">
                <a16:creationId xmlns:a16="http://schemas.microsoft.com/office/drawing/2014/main" id="{00000000-0008-0000-1200-0000D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226" name="Рисунок 225">
            <a:extLst>
              <a:ext uri="{FF2B5EF4-FFF2-40B4-BE49-F238E27FC236}">
                <a16:creationId xmlns:a16="http://schemas.microsoft.com/office/drawing/2014/main" id="{00000000-0008-0000-1200-0000E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14852" y="3951257"/>
            <a:ext cx="619124" cy="563594"/>
          </a:xfrm>
          <a:prstGeom prst="rect">
            <a:avLst/>
          </a:prstGeom>
        </xdr:spPr>
      </xdr:pic>
      <xdr:pic>
        <xdr:nvPicPr>
          <xdr:cNvPr id="227" name="Рисунок 226">
            <a:extLst>
              <a:ext uri="{FF2B5EF4-FFF2-40B4-BE49-F238E27FC236}">
                <a16:creationId xmlns:a16="http://schemas.microsoft.com/office/drawing/2014/main" id="{00000000-0008-0000-1200-0000E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14927" y="3932207"/>
            <a:ext cx="619124" cy="563594"/>
          </a:xfrm>
          <a:prstGeom prst="rect">
            <a:avLst/>
          </a:prstGeom>
        </xdr:spPr>
      </xdr:pic>
      <xdr:pic>
        <xdr:nvPicPr>
          <xdr:cNvPr id="228" name="Рисунок 227">
            <a:extLst>
              <a:ext uri="{FF2B5EF4-FFF2-40B4-BE49-F238E27FC236}">
                <a16:creationId xmlns:a16="http://schemas.microsoft.com/office/drawing/2014/main" id="{00000000-0008-0000-1200-0000E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229352" y="3932207"/>
            <a:ext cx="619124" cy="563594"/>
          </a:xfrm>
          <a:prstGeom prst="rect">
            <a:avLst/>
          </a:prstGeom>
        </xdr:spPr>
      </xdr:pic>
      <xdr:pic>
        <xdr:nvPicPr>
          <xdr:cNvPr id="229" name="Рисунок 228">
            <a:extLst>
              <a:ext uri="{FF2B5EF4-FFF2-40B4-BE49-F238E27FC236}">
                <a16:creationId xmlns:a16="http://schemas.microsoft.com/office/drawing/2014/main" id="{00000000-0008-0000-1200-0000E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6800852" y="3941732"/>
            <a:ext cx="619124" cy="563594"/>
          </a:xfrm>
          <a:prstGeom prst="rect">
            <a:avLst/>
          </a:prstGeom>
        </xdr:spPr>
      </xdr:pic>
      <xdr:pic>
        <xdr:nvPicPr>
          <xdr:cNvPr id="230" name="Рисунок 229">
            <a:extLst>
              <a:ext uri="{FF2B5EF4-FFF2-40B4-BE49-F238E27FC236}">
                <a16:creationId xmlns:a16="http://schemas.microsoft.com/office/drawing/2014/main" id="{00000000-0008-0000-1200-0000E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104777</xdr:colOff>
      <xdr:row>64</xdr:row>
      <xdr:rowOff>76200</xdr:rowOff>
    </xdr:from>
    <xdr:to>
      <xdr:col>12</xdr:col>
      <xdr:colOff>495301</xdr:colOff>
      <xdr:row>68</xdr:row>
      <xdr:rowOff>66676</xdr:rowOff>
    </xdr:to>
    <xdr:grpSp>
      <xdr:nvGrpSpPr>
        <xdr:cNvPr id="231" name="Группа 230">
          <a:extLst>
            <a:ext uri="{FF2B5EF4-FFF2-40B4-BE49-F238E27FC236}">
              <a16:creationId xmlns:a16="http://schemas.microsoft.com/office/drawing/2014/main" id="{00000000-0008-0000-1200-0000E7000000}"/>
            </a:ext>
          </a:extLst>
        </xdr:cNvPr>
        <xdr:cNvGrpSpPr/>
      </xdr:nvGrpSpPr>
      <xdr:grpSpPr>
        <a:xfrm>
          <a:off x="3762377" y="12268200"/>
          <a:ext cx="4048124" cy="752476"/>
          <a:chOff x="3867152" y="8315325"/>
          <a:chExt cx="4048124" cy="752476"/>
        </a:xfrm>
      </xdr:grpSpPr>
      <xdr:pic>
        <xdr:nvPicPr>
          <xdr:cNvPr id="232" name="Рисунок 231">
            <a:extLst>
              <a:ext uri="{FF2B5EF4-FFF2-40B4-BE49-F238E27FC236}">
                <a16:creationId xmlns:a16="http://schemas.microsoft.com/office/drawing/2014/main" id="{00000000-0008-0000-1200-0000E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33" name="Рисунок 232">
            <a:extLst>
              <a:ext uri="{FF2B5EF4-FFF2-40B4-BE49-F238E27FC236}">
                <a16:creationId xmlns:a16="http://schemas.microsoft.com/office/drawing/2014/main" id="{00000000-0008-0000-1200-0000E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34" name="Рисунок 233">
            <a:extLst>
              <a:ext uri="{FF2B5EF4-FFF2-40B4-BE49-F238E27FC236}">
                <a16:creationId xmlns:a16="http://schemas.microsoft.com/office/drawing/2014/main" id="{00000000-0008-0000-1200-0000E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35" name="Рисунок 234">
            <a:extLst>
              <a:ext uri="{FF2B5EF4-FFF2-40B4-BE49-F238E27FC236}">
                <a16:creationId xmlns:a16="http://schemas.microsoft.com/office/drawing/2014/main" id="{00000000-0008-0000-1200-0000E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37" name="Рисунок 236">
            <a:extLst>
              <a:ext uri="{FF2B5EF4-FFF2-40B4-BE49-F238E27FC236}">
                <a16:creationId xmlns:a16="http://schemas.microsoft.com/office/drawing/2014/main" id="{00000000-0008-0000-1200-0000E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43702" y="8456582"/>
            <a:ext cx="619124" cy="563594"/>
          </a:xfrm>
          <a:prstGeom prst="rect">
            <a:avLst/>
          </a:prstGeom>
        </xdr:spPr>
      </xdr:pic>
      <xdr:pic>
        <xdr:nvPicPr>
          <xdr:cNvPr id="238" name="Рисунок 237">
            <a:extLst>
              <a:ext uri="{FF2B5EF4-FFF2-40B4-BE49-F238E27FC236}">
                <a16:creationId xmlns:a16="http://schemas.microsoft.com/office/drawing/2014/main" id="{00000000-0008-0000-1200-0000E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296152" y="8466107"/>
            <a:ext cx="619124" cy="563594"/>
          </a:xfrm>
          <a:prstGeom prst="rect">
            <a:avLst/>
          </a:prstGeom>
        </xdr:spPr>
      </xdr:pic>
      <xdr:pic>
        <xdr:nvPicPr>
          <xdr:cNvPr id="239" name="Рисунок 238">
            <a:extLst>
              <a:ext uri="{FF2B5EF4-FFF2-40B4-BE49-F238E27FC236}">
                <a16:creationId xmlns:a16="http://schemas.microsoft.com/office/drawing/2014/main" id="{00000000-0008-0000-1200-0000E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91252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180977</xdr:colOff>
      <xdr:row>68</xdr:row>
      <xdr:rowOff>188882</xdr:rowOff>
    </xdr:from>
    <xdr:to>
      <xdr:col>11</xdr:col>
      <xdr:colOff>1</xdr:colOff>
      <xdr:row>72</xdr:row>
      <xdr:rowOff>1</xdr:rowOff>
    </xdr:to>
    <xdr:grpSp>
      <xdr:nvGrpSpPr>
        <xdr:cNvPr id="241" name="Группа 240">
          <a:extLst>
            <a:ext uri="{FF2B5EF4-FFF2-40B4-BE49-F238E27FC236}">
              <a16:creationId xmlns:a16="http://schemas.microsoft.com/office/drawing/2014/main" id="{00000000-0008-0000-1200-0000F1000000}"/>
            </a:ext>
          </a:extLst>
        </xdr:cNvPr>
        <xdr:cNvGrpSpPr/>
      </xdr:nvGrpSpPr>
      <xdr:grpSpPr>
        <a:xfrm>
          <a:off x="3838577" y="13142882"/>
          <a:ext cx="2867024" cy="573119"/>
          <a:chOff x="3867152" y="8456582"/>
          <a:chExt cx="2867024" cy="573119"/>
        </a:xfrm>
      </xdr:grpSpPr>
      <xdr:pic>
        <xdr:nvPicPr>
          <xdr:cNvPr id="242" name="Рисунок 241">
            <a:extLst>
              <a:ext uri="{FF2B5EF4-FFF2-40B4-BE49-F238E27FC236}">
                <a16:creationId xmlns:a16="http://schemas.microsoft.com/office/drawing/2014/main" id="{00000000-0008-0000-1200-0000F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45" name="Рисунок 244">
            <a:extLst>
              <a:ext uri="{FF2B5EF4-FFF2-40B4-BE49-F238E27FC236}">
                <a16:creationId xmlns:a16="http://schemas.microsoft.com/office/drawing/2014/main" id="{00000000-0008-0000-1200-0000F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19602" y="8456582"/>
            <a:ext cx="619124" cy="563594"/>
          </a:xfrm>
          <a:prstGeom prst="rect">
            <a:avLst/>
          </a:prstGeom>
        </xdr:spPr>
      </xdr:pic>
      <xdr:pic>
        <xdr:nvPicPr>
          <xdr:cNvPr id="246" name="Рисунок 245">
            <a:extLst>
              <a:ext uri="{FF2B5EF4-FFF2-40B4-BE49-F238E27FC236}">
                <a16:creationId xmlns:a16="http://schemas.microsoft.com/office/drawing/2014/main" id="{00000000-0008-0000-1200-0000F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562602" y="8456582"/>
            <a:ext cx="619124" cy="563594"/>
          </a:xfrm>
          <a:prstGeom prst="rect">
            <a:avLst/>
          </a:prstGeom>
        </xdr:spPr>
      </xdr:pic>
      <xdr:pic>
        <xdr:nvPicPr>
          <xdr:cNvPr id="247" name="Рисунок 246">
            <a:extLst>
              <a:ext uri="{FF2B5EF4-FFF2-40B4-BE49-F238E27FC236}">
                <a16:creationId xmlns:a16="http://schemas.microsoft.com/office/drawing/2014/main" id="{00000000-0008-0000-1200-0000F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115052" y="8466107"/>
            <a:ext cx="619124" cy="563594"/>
          </a:xfrm>
          <a:prstGeom prst="rect">
            <a:avLst/>
          </a:prstGeom>
        </xdr:spPr>
      </xdr:pic>
      <xdr:pic>
        <xdr:nvPicPr>
          <xdr:cNvPr id="248" name="Рисунок 247">
            <a:extLst>
              <a:ext uri="{FF2B5EF4-FFF2-40B4-BE49-F238E27FC236}">
                <a16:creationId xmlns:a16="http://schemas.microsoft.com/office/drawing/2014/main" id="{00000000-0008-0000-1200-0000F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0152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133350</xdr:colOff>
      <xdr:row>72</xdr:row>
      <xdr:rowOff>114300</xdr:rowOff>
    </xdr:from>
    <xdr:to>
      <xdr:col>11</xdr:col>
      <xdr:colOff>590549</xdr:colOff>
      <xdr:row>76</xdr:row>
      <xdr:rowOff>104776</xdr:rowOff>
    </xdr:to>
    <xdr:grpSp>
      <xdr:nvGrpSpPr>
        <xdr:cNvPr id="249" name="Группа 248">
          <a:extLst>
            <a:ext uri="{FF2B5EF4-FFF2-40B4-BE49-F238E27FC236}">
              <a16:creationId xmlns:a16="http://schemas.microsoft.com/office/drawing/2014/main" id="{00000000-0008-0000-1200-0000F9000000}"/>
            </a:ext>
          </a:extLst>
        </xdr:cNvPr>
        <xdr:cNvGrpSpPr/>
      </xdr:nvGrpSpPr>
      <xdr:grpSpPr>
        <a:xfrm>
          <a:off x="3790950" y="13830300"/>
          <a:ext cx="3505199" cy="752476"/>
          <a:chOff x="3867152" y="8315325"/>
          <a:chExt cx="3505199" cy="752476"/>
        </a:xfrm>
      </xdr:grpSpPr>
      <xdr:pic>
        <xdr:nvPicPr>
          <xdr:cNvPr id="250" name="Рисунок 249">
            <a:extLst>
              <a:ext uri="{FF2B5EF4-FFF2-40B4-BE49-F238E27FC236}">
                <a16:creationId xmlns:a16="http://schemas.microsoft.com/office/drawing/2014/main" id="{00000000-0008-0000-1200-0000F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51" name="Рисунок 250">
            <a:extLst>
              <a:ext uri="{FF2B5EF4-FFF2-40B4-BE49-F238E27FC236}">
                <a16:creationId xmlns:a16="http://schemas.microsoft.com/office/drawing/2014/main" id="{00000000-0008-0000-1200-0000F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53" name="Рисунок 252">
            <a:extLst>
              <a:ext uri="{FF2B5EF4-FFF2-40B4-BE49-F238E27FC236}">
                <a16:creationId xmlns:a16="http://schemas.microsoft.com/office/drawing/2014/main" id="{00000000-0008-0000-1200-0000F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38727" y="8456582"/>
            <a:ext cx="619124" cy="563594"/>
          </a:xfrm>
          <a:prstGeom prst="rect">
            <a:avLst/>
          </a:prstGeom>
        </xdr:spPr>
      </xdr:pic>
      <xdr:pic>
        <xdr:nvPicPr>
          <xdr:cNvPr id="255" name="Рисунок 254">
            <a:extLst>
              <a:ext uri="{FF2B5EF4-FFF2-40B4-BE49-F238E27FC236}">
                <a16:creationId xmlns:a16="http://schemas.microsoft.com/office/drawing/2014/main" id="{00000000-0008-0000-1200-0000F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256" name="Рисунок 255">
            <a:extLst>
              <a:ext uri="{FF2B5EF4-FFF2-40B4-BE49-F238E27FC236}">
                <a16:creationId xmlns:a16="http://schemas.microsoft.com/office/drawing/2014/main" id="{00000000-0008-0000-1200-00000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753227" y="8447057"/>
            <a:ext cx="619124" cy="563594"/>
          </a:xfrm>
          <a:prstGeom prst="rect">
            <a:avLst/>
          </a:prstGeom>
        </xdr:spPr>
      </xdr:pic>
      <xdr:pic>
        <xdr:nvPicPr>
          <xdr:cNvPr id="257" name="Рисунок 256">
            <a:extLst>
              <a:ext uri="{FF2B5EF4-FFF2-40B4-BE49-F238E27FC236}">
                <a16:creationId xmlns:a16="http://schemas.microsoft.com/office/drawing/2014/main" id="{00000000-0008-0000-1200-00000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29277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104777</xdr:colOff>
      <xdr:row>78</xdr:row>
      <xdr:rowOff>66675</xdr:rowOff>
    </xdr:from>
    <xdr:to>
      <xdr:col>13</xdr:col>
      <xdr:colOff>438151</xdr:colOff>
      <xdr:row>82</xdr:row>
      <xdr:rowOff>57151</xdr:rowOff>
    </xdr:to>
    <xdr:grpSp>
      <xdr:nvGrpSpPr>
        <xdr:cNvPr id="266" name="Группа 265">
          <a:extLst>
            <a:ext uri="{FF2B5EF4-FFF2-40B4-BE49-F238E27FC236}">
              <a16:creationId xmlns:a16="http://schemas.microsoft.com/office/drawing/2014/main" id="{00000000-0008-0000-1200-00000A010000}"/>
            </a:ext>
          </a:extLst>
        </xdr:cNvPr>
        <xdr:cNvGrpSpPr/>
      </xdr:nvGrpSpPr>
      <xdr:grpSpPr>
        <a:xfrm>
          <a:off x="3762377" y="14925675"/>
          <a:ext cx="4600574" cy="752476"/>
          <a:chOff x="3867152" y="8315325"/>
          <a:chExt cx="4600574" cy="752476"/>
        </a:xfrm>
      </xdr:grpSpPr>
      <xdr:pic>
        <xdr:nvPicPr>
          <xdr:cNvPr id="267" name="Рисунок 266">
            <a:extLst>
              <a:ext uri="{FF2B5EF4-FFF2-40B4-BE49-F238E27FC236}">
                <a16:creationId xmlns:a16="http://schemas.microsoft.com/office/drawing/2014/main" id="{00000000-0008-0000-1200-00000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867152" y="8456582"/>
            <a:ext cx="619124" cy="563594"/>
          </a:xfrm>
          <a:prstGeom prst="rect">
            <a:avLst/>
          </a:prstGeom>
        </xdr:spPr>
      </xdr:pic>
      <xdr:pic>
        <xdr:nvPicPr>
          <xdr:cNvPr id="268" name="Рисунок 267">
            <a:extLst>
              <a:ext uri="{FF2B5EF4-FFF2-40B4-BE49-F238E27FC236}">
                <a16:creationId xmlns:a16="http://schemas.microsoft.com/office/drawing/2014/main" id="{00000000-0008-0000-1200-00000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69" name="Рисунок 268">
            <a:extLst>
              <a:ext uri="{FF2B5EF4-FFF2-40B4-BE49-F238E27FC236}">
                <a16:creationId xmlns:a16="http://schemas.microsoft.com/office/drawing/2014/main" id="{00000000-0008-0000-1200-00000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70" name="Рисунок 269">
            <a:extLst>
              <a:ext uri="{FF2B5EF4-FFF2-40B4-BE49-F238E27FC236}">
                <a16:creationId xmlns:a16="http://schemas.microsoft.com/office/drawing/2014/main" id="{00000000-0008-0000-1200-00000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71" name="Рисунок 270">
            <a:extLst>
              <a:ext uri="{FF2B5EF4-FFF2-40B4-BE49-F238E27FC236}">
                <a16:creationId xmlns:a16="http://schemas.microsoft.com/office/drawing/2014/main" id="{00000000-0008-0000-1200-00000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66107"/>
            <a:ext cx="619124" cy="563594"/>
          </a:xfrm>
          <a:prstGeom prst="rect">
            <a:avLst/>
          </a:prstGeom>
        </xdr:spPr>
      </xdr:pic>
      <xdr:pic>
        <xdr:nvPicPr>
          <xdr:cNvPr id="272" name="Рисунок 271">
            <a:extLst>
              <a:ext uri="{FF2B5EF4-FFF2-40B4-BE49-F238E27FC236}">
                <a16:creationId xmlns:a16="http://schemas.microsoft.com/office/drawing/2014/main" id="{00000000-0008-0000-1200-00001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96152" y="8466107"/>
            <a:ext cx="619124" cy="563594"/>
          </a:xfrm>
          <a:prstGeom prst="rect">
            <a:avLst/>
          </a:prstGeom>
        </xdr:spPr>
      </xdr:pic>
      <xdr:pic>
        <xdr:nvPicPr>
          <xdr:cNvPr id="273" name="Рисунок 272">
            <a:extLst>
              <a:ext uri="{FF2B5EF4-FFF2-40B4-BE49-F238E27FC236}">
                <a16:creationId xmlns:a16="http://schemas.microsoft.com/office/drawing/2014/main" id="{00000000-0008-0000-1200-00001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848602" y="8456582"/>
            <a:ext cx="619124" cy="563594"/>
          </a:xfrm>
          <a:prstGeom prst="rect">
            <a:avLst/>
          </a:prstGeom>
        </xdr:spPr>
      </xdr:pic>
      <xdr:pic>
        <xdr:nvPicPr>
          <xdr:cNvPr id="274" name="Рисунок 273">
            <a:extLst>
              <a:ext uri="{FF2B5EF4-FFF2-40B4-BE49-F238E27FC236}">
                <a16:creationId xmlns:a16="http://schemas.microsoft.com/office/drawing/2014/main" id="{00000000-0008-0000-1200-00001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34177" y="84677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104777</xdr:colOff>
      <xdr:row>81</xdr:row>
      <xdr:rowOff>76200</xdr:rowOff>
    </xdr:from>
    <xdr:to>
      <xdr:col>12</xdr:col>
      <xdr:colOff>504826</xdr:colOff>
      <xdr:row>85</xdr:row>
      <xdr:rowOff>66676</xdr:rowOff>
    </xdr:to>
    <xdr:grpSp>
      <xdr:nvGrpSpPr>
        <xdr:cNvPr id="276" name="Группа 275">
          <a:extLst>
            <a:ext uri="{FF2B5EF4-FFF2-40B4-BE49-F238E27FC236}">
              <a16:creationId xmlns:a16="http://schemas.microsoft.com/office/drawing/2014/main" id="{00000000-0008-0000-1200-000014010000}"/>
            </a:ext>
          </a:extLst>
        </xdr:cNvPr>
        <xdr:cNvGrpSpPr/>
      </xdr:nvGrpSpPr>
      <xdr:grpSpPr>
        <a:xfrm>
          <a:off x="3762377" y="15506700"/>
          <a:ext cx="4057649" cy="752476"/>
          <a:chOff x="3867152" y="8315325"/>
          <a:chExt cx="4057649" cy="752476"/>
        </a:xfrm>
      </xdr:grpSpPr>
      <xdr:pic>
        <xdr:nvPicPr>
          <xdr:cNvPr id="277" name="Рисунок 276">
            <a:extLst>
              <a:ext uri="{FF2B5EF4-FFF2-40B4-BE49-F238E27FC236}">
                <a16:creationId xmlns:a16="http://schemas.microsoft.com/office/drawing/2014/main" id="{00000000-0008-0000-1200-00001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867152" y="8456582"/>
            <a:ext cx="619124" cy="563594"/>
          </a:xfrm>
          <a:prstGeom prst="rect">
            <a:avLst/>
          </a:prstGeom>
        </xdr:spPr>
      </xdr:pic>
      <xdr:pic>
        <xdr:nvPicPr>
          <xdr:cNvPr id="278" name="Рисунок 277">
            <a:extLst>
              <a:ext uri="{FF2B5EF4-FFF2-40B4-BE49-F238E27FC236}">
                <a16:creationId xmlns:a16="http://schemas.microsoft.com/office/drawing/2014/main" id="{00000000-0008-0000-1200-00001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79" name="Рисунок 278">
            <a:extLst>
              <a:ext uri="{FF2B5EF4-FFF2-40B4-BE49-F238E27FC236}">
                <a16:creationId xmlns:a16="http://schemas.microsoft.com/office/drawing/2014/main" id="{00000000-0008-0000-1200-00001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80" name="Рисунок 279">
            <a:extLst>
              <a:ext uri="{FF2B5EF4-FFF2-40B4-BE49-F238E27FC236}">
                <a16:creationId xmlns:a16="http://schemas.microsoft.com/office/drawing/2014/main" id="{00000000-0008-0000-1200-00001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81" name="Рисунок 280">
            <a:extLst>
              <a:ext uri="{FF2B5EF4-FFF2-40B4-BE49-F238E27FC236}">
                <a16:creationId xmlns:a16="http://schemas.microsoft.com/office/drawing/2014/main" id="{00000000-0008-0000-1200-00001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66107"/>
            <a:ext cx="619124" cy="563594"/>
          </a:xfrm>
          <a:prstGeom prst="rect">
            <a:avLst/>
          </a:prstGeom>
        </xdr:spPr>
      </xdr:pic>
      <xdr:pic>
        <xdr:nvPicPr>
          <xdr:cNvPr id="282" name="Рисунок 281">
            <a:extLst>
              <a:ext uri="{FF2B5EF4-FFF2-40B4-BE49-F238E27FC236}">
                <a16:creationId xmlns:a16="http://schemas.microsoft.com/office/drawing/2014/main" id="{00000000-0008-0000-1200-00001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72277" y="8466107"/>
            <a:ext cx="619124" cy="563594"/>
          </a:xfrm>
          <a:prstGeom prst="rect">
            <a:avLst/>
          </a:prstGeom>
        </xdr:spPr>
      </xdr:pic>
      <xdr:pic>
        <xdr:nvPicPr>
          <xdr:cNvPr id="283" name="Рисунок 282">
            <a:extLst>
              <a:ext uri="{FF2B5EF4-FFF2-40B4-BE49-F238E27FC236}">
                <a16:creationId xmlns:a16="http://schemas.microsoft.com/office/drawing/2014/main" id="{00000000-0008-0000-1200-00001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305677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95252</xdr:colOff>
      <xdr:row>85</xdr:row>
      <xdr:rowOff>171449</xdr:rowOff>
    </xdr:from>
    <xdr:to>
      <xdr:col>13</xdr:col>
      <xdr:colOff>476251</xdr:colOff>
      <xdr:row>89</xdr:row>
      <xdr:rowOff>38100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3752852" y="16363949"/>
          <a:ext cx="4648199" cy="628651"/>
          <a:chOff x="3752852" y="16363949"/>
          <a:chExt cx="4648199" cy="628651"/>
        </a:xfrm>
      </xdr:grpSpPr>
      <xdr:pic>
        <xdr:nvPicPr>
          <xdr:cNvPr id="286" name="Рисунок 285">
            <a:extLst>
              <a:ext uri="{FF2B5EF4-FFF2-40B4-BE49-F238E27FC236}">
                <a16:creationId xmlns:a16="http://schemas.microsoft.com/office/drawing/2014/main" id="{00000000-0008-0000-1200-00001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52852" y="16381382"/>
            <a:ext cx="619124" cy="563594"/>
          </a:xfrm>
          <a:prstGeom prst="rect">
            <a:avLst/>
          </a:prstGeom>
        </xdr:spPr>
      </xdr:pic>
      <xdr:pic>
        <xdr:nvPicPr>
          <xdr:cNvPr id="287" name="Рисунок 286">
            <a:extLst>
              <a:ext uri="{FF2B5EF4-FFF2-40B4-BE49-F238E27FC236}">
                <a16:creationId xmlns:a16="http://schemas.microsoft.com/office/drawing/2014/main" id="{00000000-0008-0000-1200-00001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33877" y="16363949"/>
            <a:ext cx="619124" cy="628651"/>
          </a:xfrm>
          <a:prstGeom prst="rect">
            <a:avLst/>
          </a:prstGeom>
        </xdr:spPr>
      </xdr:pic>
      <xdr:pic>
        <xdr:nvPicPr>
          <xdr:cNvPr id="288" name="Рисунок 287">
            <a:extLst>
              <a:ext uri="{FF2B5EF4-FFF2-40B4-BE49-F238E27FC236}">
                <a16:creationId xmlns:a16="http://schemas.microsoft.com/office/drawing/2014/main" id="{00000000-0008-0000-1200-00002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905377" y="16381382"/>
            <a:ext cx="619124" cy="563594"/>
          </a:xfrm>
          <a:prstGeom prst="rect">
            <a:avLst/>
          </a:prstGeom>
        </xdr:spPr>
      </xdr:pic>
      <xdr:pic>
        <xdr:nvPicPr>
          <xdr:cNvPr id="289" name="Рисунок 288">
            <a:extLst>
              <a:ext uri="{FF2B5EF4-FFF2-40B4-BE49-F238E27FC236}">
                <a16:creationId xmlns:a16="http://schemas.microsoft.com/office/drawing/2014/main" id="{00000000-0008-0000-1200-00002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38927" y="16381382"/>
            <a:ext cx="619124" cy="563594"/>
          </a:xfrm>
          <a:prstGeom prst="rect">
            <a:avLst/>
          </a:prstGeom>
        </xdr:spPr>
      </xdr:pic>
      <xdr:pic>
        <xdr:nvPicPr>
          <xdr:cNvPr id="290" name="Рисунок 289">
            <a:extLst>
              <a:ext uri="{FF2B5EF4-FFF2-40B4-BE49-F238E27FC236}">
                <a16:creationId xmlns:a16="http://schemas.microsoft.com/office/drawing/2014/main" id="{00000000-0008-0000-1200-00002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19952" y="16390907"/>
            <a:ext cx="619124" cy="563594"/>
          </a:xfrm>
          <a:prstGeom prst="rect">
            <a:avLst/>
          </a:prstGeom>
        </xdr:spPr>
      </xdr:pic>
      <xdr:pic>
        <xdr:nvPicPr>
          <xdr:cNvPr id="292" name="Рисунок 291">
            <a:extLst>
              <a:ext uri="{FF2B5EF4-FFF2-40B4-BE49-F238E27FC236}">
                <a16:creationId xmlns:a16="http://schemas.microsoft.com/office/drawing/2014/main" id="{00000000-0008-0000-1200-00002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81927" y="16381382"/>
            <a:ext cx="619124" cy="563594"/>
          </a:xfrm>
          <a:prstGeom prst="rect">
            <a:avLst/>
          </a:prstGeom>
        </xdr:spPr>
      </xdr:pic>
      <xdr:pic>
        <xdr:nvPicPr>
          <xdr:cNvPr id="293" name="Рисунок 292">
            <a:extLst>
              <a:ext uri="{FF2B5EF4-FFF2-40B4-BE49-F238E27FC236}">
                <a16:creationId xmlns:a16="http://schemas.microsoft.com/office/drawing/2014/main" id="{00000000-0008-0000-1200-00002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76877" y="16381382"/>
            <a:ext cx="619124" cy="563594"/>
          </a:xfrm>
          <a:prstGeom prst="rect">
            <a:avLst/>
          </a:prstGeom>
        </xdr:spPr>
      </xdr:pic>
      <xdr:pic>
        <xdr:nvPicPr>
          <xdr:cNvPr id="294" name="Рисунок 293">
            <a:extLst>
              <a:ext uri="{FF2B5EF4-FFF2-40B4-BE49-F238E27FC236}">
                <a16:creationId xmlns:a16="http://schemas.microsoft.com/office/drawing/2014/main" id="{00000000-0008-0000-1200-00002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48377" y="163925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66677</xdr:colOff>
      <xdr:row>89</xdr:row>
      <xdr:rowOff>57150</xdr:rowOff>
    </xdr:from>
    <xdr:to>
      <xdr:col>13</xdr:col>
      <xdr:colOff>428626</xdr:colOff>
      <xdr:row>93</xdr:row>
      <xdr:rowOff>47626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pSpPr/>
      </xdr:nvGrpSpPr>
      <xdr:grpSpPr>
        <a:xfrm>
          <a:off x="3724277" y="17011650"/>
          <a:ext cx="4629149" cy="752476"/>
          <a:chOff x="3724277" y="17011650"/>
          <a:chExt cx="4629149" cy="752476"/>
        </a:xfrm>
      </xdr:grpSpPr>
      <xdr:pic>
        <xdr:nvPicPr>
          <xdr:cNvPr id="296" name="Рисунок 295">
            <a:extLst>
              <a:ext uri="{FF2B5EF4-FFF2-40B4-BE49-F238E27FC236}">
                <a16:creationId xmlns:a16="http://schemas.microsoft.com/office/drawing/2014/main" id="{00000000-0008-0000-1200-00002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24277" y="17152907"/>
            <a:ext cx="619124" cy="563594"/>
          </a:xfrm>
          <a:prstGeom prst="rect">
            <a:avLst/>
          </a:prstGeom>
        </xdr:spPr>
      </xdr:pic>
      <xdr:pic>
        <xdr:nvPicPr>
          <xdr:cNvPr id="297" name="Рисунок 296">
            <a:extLst>
              <a:ext uri="{FF2B5EF4-FFF2-40B4-BE49-F238E27FC236}">
                <a16:creationId xmlns:a16="http://schemas.microsoft.com/office/drawing/2014/main" id="{00000000-0008-0000-1200-00002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05302" y="17011650"/>
            <a:ext cx="619124" cy="752476"/>
          </a:xfrm>
          <a:prstGeom prst="rect">
            <a:avLst/>
          </a:prstGeom>
        </xdr:spPr>
      </xdr:pic>
      <xdr:pic>
        <xdr:nvPicPr>
          <xdr:cNvPr id="298" name="Рисунок 297">
            <a:extLst>
              <a:ext uri="{FF2B5EF4-FFF2-40B4-BE49-F238E27FC236}">
                <a16:creationId xmlns:a16="http://schemas.microsoft.com/office/drawing/2014/main" id="{00000000-0008-0000-1200-00002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76802" y="17152907"/>
            <a:ext cx="619124" cy="563594"/>
          </a:xfrm>
          <a:prstGeom prst="rect">
            <a:avLst/>
          </a:prstGeom>
        </xdr:spPr>
      </xdr:pic>
      <xdr:pic>
        <xdr:nvPicPr>
          <xdr:cNvPr id="299" name="Рисунок 298">
            <a:extLst>
              <a:ext uri="{FF2B5EF4-FFF2-40B4-BE49-F238E27FC236}">
                <a16:creationId xmlns:a16="http://schemas.microsoft.com/office/drawing/2014/main" id="{00000000-0008-0000-1200-00002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57827" y="17152907"/>
            <a:ext cx="619124" cy="563594"/>
          </a:xfrm>
          <a:prstGeom prst="rect">
            <a:avLst/>
          </a:prstGeom>
        </xdr:spPr>
      </xdr:pic>
      <xdr:pic>
        <xdr:nvPicPr>
          <xdr:cNvPr id="300" name="Рисунок 299">
            <a:extLst>
              <a:ext uri="{FF2B5EF4-FFF2-40B4-BE49-F238E27FC236}">
                <a16:creationId xmlns:a16="http://schemas.microsoft.com/office/drawing/2014/main" id="{00000000-0008-0000-12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57902" y="17162432"/>
            <a:ext cx="619124" cy="563594"/>
          </a:xfrm>
          <a:prstGeom prst="rect">
            <a:avLst/>
          </a:prstGeom>
        </xdr:spPr>
      </xdr:pic>
      <xdr:pic>
        <xdr:nvPicPr>
          <xdr:cNvPr id="302" name="Рисунок 301">
            <a:extLst>
              <a:ext uri="{FF2B5EF4-FFF2-40B4-BE49-F238E27FC236}">
                <a16:creationId xmlns:a16="http://schemas.microsoft.com/office/drawing/2014/main" id="{00000000-0008-0000-1200-00002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34302" y="17171957"/>
            <a:ext cx="619124" cy="563594"/>
          </a:xfrm>
          <a:prstGeom prst="rect">
            <a:avLst/>
          </a:prstGeom>
        </xdr:spPr>
      </xdr:pic>
      <xdr:pic>
        <xdr:nvPicPr>
          <xdr:cNvPr id="303" name="Рисунок 302">
            <a:extLst>
              <a:ext uri="{FF2B5EF4-FFF2-40B4-BE49-F238E27FC236}">
                <a16:creationId xmlns:a16="http://schemas.microsoft.com/office/drawing/2014/main" id="{00000000-0008-0000-1200-00002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81852" y="17173574"/>
            <a:ext cx="619124" cy="563594"/>
          </a:xfrm>
          <a:prstGeom prst="rect">
            <a:avLst/>
          </a:prstGeom>
        </xdr:spPr>
      </xdr:pic>
      <xdr:pic>
        <xdr:nvPicPr>
          <xdr:cNvPr id="304" name="Рисунок 303">
            <a:extLst>
              <a:ext uri="{FF2B5EF4-FFF2-40B4-BE49-F238E27FC236}">
                <a16:creationId xmlns:a16="http://schemas.microsoft.com/office/drawing/2014/main" id="{00000000-0008-0000-12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00827" y="17173574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57152</xdr:colOff>
      <xdr:row>93</xdr:row>
      <xdr:rowOff>169832</xdr:rowOff>
    </xdr:from>
    <xdr:to>
      <xdr:col>11</xdr:col>
      <xdr:colOff>466726</xdr:colOff>
      <xdr:row>97</xdr:row>
      <xdr:rowOff>28575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3714752" y="17886332"/>
          <a:ext cx="3457574" cy="620743"/>
          <a:chOff x="3714752" y="17914907"/>
          <a:chExt cx="3457574" cy="620743"/>
        </a:xfrm>
      </xdr:grpSpPr>
      <xdr:pic>
        <xdr:nvPicPr>
          <xdr:cNvPr id="306" name="Рисунок 305">
            <a:extLst>
              <a:ext uri="{FF2B5EF4-FFF2-40B4-BE49-F238E27FC236}">
                <a16:creationId xmlns:a16="http://schemas.microsoft.com/office/drawing/2014/main" id="{00000000-0008-0000-12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14752" y="17914907"/>
            <a:ext cx="619124" cy="563594"/>
          </a:xfrm>
          <a:prstGeom prst="rect">
            <a:avLst/>
          </a:prstGeom>
        </xdr:spPr>
      </xdr:pic>
      <xdr:pic>
        <xdr:nvPicPr>
          <xdr:cNvPr id="307" name="Рисунок 306">
            <a:extLst>
              <a:ext uri="{FF2B5EF4-FFF2-40B4-BE49-F238E27FC236}">
                <a16:creationId xmlns:a16="http://schemas.microsoft.com/office/drawing/2014/main" id="{00000000-0008-0000-1200-00003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95777" y="17926049"/>
            <a:ext cx="619124" cy="609601"/>
          </a:xfrm>
          <a:prstGeom prst="rect">
            <a:avLst/>
          </a:prstGeom>
        </xdr:spPr>
      </xdr:pic>
      <xdr:pic>
        <xdr:nvPicPr>
          <xdr:cNvPr id="309" name="Рисунок 308">
            <a:extLst>
              <a:ext uri="{FF2B5EF4-FFF2-40B4-BE49-F238E27FC236}">
                <a16:creationId xmlns:a16="http://schemas.microsoft.com/office/drawing/2014/main" id="{00000000-0008-0000-1200-00003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2" y="17933957"/>
            <a:ext cx="619124" cy="563594"/>
          </a:xfrm>
          <a:prstGeom prst="rect">
            <a:avLst/>
          </a:prstGeom>
        </xdr:spPr>
      </xdr:pic>
      <xdr:pic>
        <xdr:nvPicPr>
          <xdr:cNvPr id="311" name="Рисунок 310">
            <a:extLst>
              <a:ext uri="{FF2B5EF4-FFF2-40B4-BE49-F238E27FC236}">
                <a16:creationId xmlns:a16="http://schemas.microsoft.com/office/drawing/2014/main" id="{00000000-0008-0000-1200-00003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6553202" y="17933957"/>
            <a:ext cx="619124" cy="563594"/>
          </a:xfrm>
          <a:prstGeom prst="rect">
            <a:avLst/>
          </a:prstGeom>
        </xdr:spPr>
      </xdr:pic>
      <xdr:pic>
        <xdr:nvPicPr>
          <xdr:cNvPr id="312" name="Рисунок 311">
            <a:extLst>
              <a:ext uri="{FF2B5EF4-FFF2-40B4-BE49-F238E27FC236}">
                <a16:creationId xmlns:a16="http://schemas.microsoft.com/office/drawing/2014/main" id="{00000000-0008-0000-1200-00003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2" y="17935574"/>
            <a:ext cx="619124" cy="563594"/>
          </a:xfrm>
          <a:prstGeom prst="rect">
            <a:avLst/>
          </a:prstGeom>
        </xdr:spPr>
      </xdr:pic>
      <xdr:pic>
        <xdr:nvPicPr>
          <xdr:cNvPr id="313" name="Рисунок 312">
            <a:extLst>
              <a:ext uri="{FF2B5EF4-FFF2-40B4-BE49-F238E27FC236}">
                <a16:creationId xmlns:a16="http://schemas.microsoft.com/office/drawing/2014/main" id="{00000000-0008-0000-1200-00003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19727" y="17935574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57152</xdr:colOff>
      <xdr:row>97</xdr:row>
      <xdr:rowOff>17432</xdr:rowOff>
    </xdr:from>
    <xdr:to>
      <xdr:col>10</xdr:col>
      <xdr:colOff>514351</xdr:colOff>
      <xdr:row>100</xdr:row>
      <xdr:rowOff>20668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pSpPr/>
      </xdr:nvGrpSpPr>
      <xdr:grpSpPr>
        <a:xfrm>
          <a:off x="3714752" y="18495932"/>
          <a:ext cx="2895599" cy="574736"/>
          <a:chOff x="3714752" y="18495932"/>
          <a:chExt cx="2895599" cy="574736"/>
        </a:xfrm>
      </xdr:grpSpPr>
      <xdr:pic>
        <xdr:nvPicPr>
          <xdr:cNvPr id="315" name="Рисунок 314">
            <a:extLst>
              <a:ext uri="{FF2B5EF4-FFF2-40B4-BE49-F238E27FC236}">
                <a16:creationId xmlns:a16="http://schemas.microsoft.com/office/drawing/2014/main" id="{00000000-0008-0000-1200-00003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2" y="18505457"/>
            <a:ext cx="619124" cy="563594"/>
          </a:xfrm>
          <a:prstGeom prst="rect">
            <a:avLst/>
          </a:prstGeom>
        </xdr:spPr>
      </xdr:pic>
      <xdr:pic>
        <xdr:nvPicPr>
          <xdr:cNvPr id="317" name="Рисунок 316">
            <a:extLst>
              <a:ext uri="{FF2B5EF4-FFF2-40B4-BE49-F238E27FC236}">
                <a16:creationId xmlns:a16="http://schemas.microsoft.com/office/drawing/2014/main" id="{00000000-0008-0000-1200-00003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4857752" y="18505457"/>
            <a:ext cx="619124" cy="563594"/>
          </a:xfrm>
          <a:prstGeom prst="rect">
            <a:avLst/>
          </a:prstGeom>
        </xdr:spPr>
      </xdr:pic>
      <xdr:pic>
        <xdr:nvPicPr>
          <xdr:cNvPr id="318" name="Рисунок 317">
            <a:extLst>
              <a:ext uri="{FF2B5EF4-FFF2-40B4-BE49-F238E27FC236}">
                <a16:creationId xmlns:a16="http://schemas.microsoft.com/office/drawing/2014/main" id="{00000000-0008-0000-1200-00003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5991227" y="18495932"/>
            <a:ext cx="619124" cy="563594"/>
          </a:xfrm>
          <a:prstGeom prst="rect">
            <a:avLst/>
          </a:prstGeom>
        </xdr:spPr>
      </xdr:pic>
      <xdr:pic>
        <xdr:nvPicPr>
          <xdr:cNvPr id="319" name="Рисунок 318">
            <a:extLst>
              <a:ext uri="{FF2B5EF4-FFF2-40B4-BE49-F238E27FC236}">
                <a16:creationId xmlns:a16="http://schemas.microsoft.com/office/drawing/2014/main" id="{00000000-0008-0000-1200-00003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29252" y="18507074"/>
            <a:ext cx="619124" cy="563594"/>
          </a:xfrm>
          <a:prstGeom prst="rect">
            <a:avLst/>
          </a:prstGeom>
        </xdr:spPr>
      </xdr:pic>
      <xdr:pic>
        <xdr:nvPicPr>
          <xdr:cNvPr id="320" name="Рисунок 319">
            <a:extLst>
              <a:ext uri="{FF2B5EF4-FFF2-40B4-BE49-F238E27FC236}">
                <a16:creationId xmlns:a16="http://schemas.microsoft.com/office/drawing/2014/main" id="{00000000-0008-0000-1200-00004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57677" y="18497549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38102</xdr:colOff>
      <xdr:row>100</xdr:row>
      <xdr:rowOff>152399</xdr:rowOff>
    </xdr:from>
    <xdr:to>
      <xdr:col>11</xdr:col>
      <xdr:colOff>447676</xdr:colOff>
      <xdr:row>104</xdr:row>
      <xdr:rowOff>0</xdr:rowOff>
    </xdr:to>
    <xdr:grpSp>
      <xdr:nvGrpSpPr>
        <xdr:cNvPr id="327" name="Группа 326">
          <a:extLst>
            <a:ext uri="{FF2B5EF4-FFF2-40B4-BE49-F238E27FC236}">
              <a16:creationId xmlns:a16="http://schemas.microsoft.com/office/drawing/2014/main" id="{00000000-0008-0000-1200-000047010000}"/>
            </a:ext>
          </a:extLst>
        </xdr:cNvPr>
        <xdr:cNvGrpSpPr/>
      </xdr:nvGrpSpPr>
      <xdr:grpSpPr>
        <a:xfrm>
          <a:off x="3695702" y="19202399"/>
          <a:ext cx="3457574" cy="609601"/>
          <a:chOff x="3714752" y="17926049"/>
          <a:chExt cx="3457574" cy="609601"/>
        </a:xfrm>
      </xdr:grpSpPr>
      <xdr:pic>
        <xdr:nvPicPr>
          <xdr:cNvPr id="328" name="Рисунок 327">
            <a:extLst>
              <a:ext uri="{FF2B5EF4-FFF2-40B4-BE49-F238E27FC236}">
                <a16:creationId xmlns:a16="http://schemas.microsoft.com/office/drawing/2014/main" id="{00000000-0008-0000-1200-00004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2" y="17943482"/>
            <a:ext cx="619124" cy="563594"/>
          </a:xfrm>
          <a:prstGeom prst="rect">
            <a:avLst/>
          </a:prstGeom>
        </xdr:spPr>
      </xdr:pic>
      <xdr:pic>
        <xdr:nvPicPr>
          <xdr:cNvPr id="329" name="Рисунок 328">
            <a:extLst>
              <a:ext uri="{FF2B5EF4-FFF2-40B4-BE49-F238E27FC236}">
                <a16:creationId xmlns:a16="http://schemas.microsoft.com/office/drawing/2014/main" id="{00000000-0008-0000-1200-00004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95777" y="17926049"/>
            <a:ext cx="619124" cy="609601"/>
          </a:xfrm>
          <a:prstGeom prst="rect">
            <a:avLst/>
          </a:prstGeom>
        </xdr:spPr>
      </xdr:pic>
      <xdr:pic>
        <xdr:nvPicPr>
          <xdr:cNvPr id="330" name="Рисунок 329">
            <a:extLst>
              <a:ext uri="{FF2B5EF4-FFF2-40B4-BE49-F238E27FC236}">
                <a16:creationId xmlns:a16="http://schemas.microsoft.com/office/drawing/2014/main" id="{00000000-0008-0000-1200-00004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2" y="17933957"/>
            <a:ext cx="619124" cy="563594"/>
          </a:xfrm>
          <a:prstGeom prst="rect">
            <a:avLst/>
          </a:prstGeom>
        </xdr:spPr>
      </xdr:pic>
      <xdr:pic>
        <xdr:nvPicPr>
          <xdr:cNvPr id="331" name="Рисунок 330">
            <a:extLst>
              <a:ext uri="{FF2B5EF4-FFF2-40B4-BE49-F238E27FC236}">
                <a16:creationId xmlns:a16="http://schemas.microsoft.com/office/drawing/2014/main" id="{00000000-0008-0000-1200-00004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6553202" y="17933957"/>
            <a:ext cx="619124" cy="563594"/>
          </a:xfrm>
          <a:prstGeom prst="rect">
            <a:avLst/>
          </a:prstGeom>
        </xdr:spPr>
      </xdr:pic>
      <xdr:pic>
        <xdr:nvPicPr>
          <xdr:cNvPr id="332" name="Рисунок 331">
            <a:extLst>
              <a:ext uri="{FF2B5EF4-FFF2-40B4-BE49-F238E27FC236}">
                <a16:creationId xmlns:a16="http://schemas.microsoft.com/office/drawing/2014/main" id="{00000000-0008-0000-1200-00004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2" y="17935574"/>
            <a:ext cx="619124" cy="563594"/>
          </a:xfrm>
          <a:prstGeom prst="rect">
            <a:avLst/>
          </a:prstGeom>
        </xdr:spPr>
      </xdr:pic>
      <xdr:pic>
        <xdr:nvPicPr>
          <xdr:cNvPr id="333" name="Рисунок 332">
            <a:extLst>
              <a:ext uri="{FF2B5EF4-FFF2-40B4-BE49-F238E27FC236}">
                <a16:creationId xmlns:a16="http://schemas.microsoft.com/office/drawing/2014/main" id="{00000000-0008-0000-1200-00004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19727" y="17935574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19052</xdr:colOff>
      <xdr:row>104</xdr:row>
      <xdr:rowOff>9524</xdr:rowOff>
    </xdr:from>
    <xdr:to>
      <xdr:col>10</xdr:col>
      <xdr:colOff>466726</xdr:colOff>
      <xdr:row>107</xdr:row>
      <xdr:rowOff>19051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GrpSpPr/>
      </xdr:nvGrpSpPr>
      <xdr:grpSpPr>
        <a:xfrm>
          <a:off x="3676652" y="19821524"/>
          <a:ext cx="2886074" cy="581027"/>
          <a:chOff x="3676652" y="19821524"/>
          <a:chExt cx="2886074" cy="581027"/>
        </a:xfrm>
      </xdr:grpSpPr>
      <xdr:pic>
        <xdr:nvPicPr>
          <xdr:cNvPr id="335" name="Рисунок 334">
            <a:extLst>
              <a:ext uri="{FF2B5EF4-FFF2-40B4-BE49-F238E27FC236}">
                <a16:creationId xmlns:a16="http://schemas.microsoft.com/office/drawing/2014/main" id="{00000000-0008-0000-1200-00004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676652" y="19838957"/>
            <a:ext cx="619124" cy="563594"/>
          </a:xfrm>
          <a:prstGeom prst="rect">
            <a:avLst/>
          </a:prstGeom>
        </xdr:spPr>
      </xdr:pic>
      <xdr:pic>
        <xdr:nvPicPr>
          <xdr:cNvPr id="338" name="Рисунок 337">
            <a:extLst>
              <a:ext uri="{FF2B5EF4-FFF2-40B4-BE49-F238E27FC236}">
                <a16:creationId xmlns:a16="http://schemas.microsoft.com/office/drawing/2014/main" id="{00000000-0008-0000-1200-00005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5943602" y="19829432"/>
            <a:ext cx="619124" cy="563594"/>
          </a:xfrm>
          <a:prstGeom prst="rect">
            <a:avLst/>
          </a:prstGeom>
        </xdr:spPr>
      </xdr:pic>
      <xdr:pic>
        <xdr:nvPicPr>
          <xdr:cNvPr id="339" name="Рисунок 338">
            <a:extLst>
              <a:ext uri="{FF2B5EF4-FFF2-40B4-BE49-F238E27FC236}">
                <a16:creationId xmlns:a16="http://schemas.microsoft.com/office/drawing/2014/main" id="{00000000-0008-0000-1200-00005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91152" y="19831049"/>
            <a:ext cx="619124" cy="563594"/>
          </a:xfrm>
          <a:prstGeom prst="rect">
            <a:avLst/>
          </a:prstGeom>
        </xdr:spPr>
      </xdr:pic>
      <xdr:pic>
        <xdr:nvPicPr>
          <xdr:cNvPr id="340" name="Рисунок 339">
            <a:extLst>
              <a:ext uri="{FF2B5EF4-FFF2-40B4-BE49-F238E27FC236}">
                <a16:creationId xmlns:a16="http://schemas.microsoft.com/office/drawing/2014/main" id="{00000000-0008-0000-1200-00005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10127" y="19831049"/>
            <a:ext cx="619124" cy="563594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2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76725" y="19821524"/>
            <a:ext cx="571500" cy="558801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514350</xdr:colOff>
      <xdr:row>107</xdr:row>
      <xdr:rowOff>104775</xdr:rowOff>
    </xdr:from>
    <xdr:to>
      <xdr:col>12</xdr:col>
      <xdr:colOff>285749</xdr:colOff>
      <xdr:row>111</xdr:row>
      <xdr:rowOff>95251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pSpPr/>
      </xdr:nvGrpSpPr>
      <xdr:grpSpPr>
        <a:xfrm>
          <a:off x="3562350" y="20488275"/>
          <a:ext cx="4038599" cy="752476"/>
          <a:chOff x="3562350" y="20488275"/>
          <a:chExt cx="4038599" cy="752476"/>
        </a:xfrm>
      </xdr:grpSpPr>
      <xdr:pic>
        <xdr:nvPicPr>
          <xdr:cNvPr id="342" name="Рисунок 341">
            <a:extLst>
              <a:ext uri="{FF2B5EF4-FFF2-40B4-BE49-F238E27FC236}">
                <a16:creationId xmlns:a16="http://schemas.microsoft.com/office/drawing/2014/main" id="{00000000-0008-0000-1200-00005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343" name="Рисунок 342">
            <a:extLst>
              <a:ext uri="{FF2B5EF4-FFF2-40B4-BE49-F238E27FC236}">
                <a16:creationId xmlns:a16="http://schemas.microsoft.com/office/drawing/2014/main" id="{00000000-0008-0000-1200-00005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345" name="Рисунок 344">
            <a:extLst>
              <a:ext uri="{FF2B5EF4-FFF2-40B4-BE49-F238E27FC236}">
                <a16:creationId xmlns:a16="http://schemas.microsoft.com/office/drawing/2014/main" id="{00000000-0008-0000-1200-00005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346" name="Рисунок 345">
            <a:extLst>
              <a:ext uri="{FF2B5EF4-FFF2-40B4-BE49-F238E27FC236}">
                <a16:creationId xmlns:a16="http://schemas.microsoft.com/office/drawing/2014/main" id="{00000000-0008-0000-1200-00005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347" name="Рисунок 346">
            <a:extLst>
              <a:ext uri="{FF2B5EF4-FFF2-40B4-BE49-F238E27FC236}">
                <a16:creationId xmlns:a16="http://schemas.microsoft.com/office/drawing/2014/main" id="{00000000-0008-0000-1200-00005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981825" y="20639057"/>
            <a:ext cx="619124" cy="563594"/>
          </a:xfrm>
          <a:prstGeom prst="rect">
            <a:avLst/>
          </a:prstGeom>
        </xdr:spPr>
      </xdr:pic>
      <xdr:pic>
        <xdr:nvPicPr>
          <xdr:cNvPr id="348" name="Рисунок 347">
            <a:extLst>
              <a:ext uri="{FF2B5EF4-FFF2-40B4-BE49-F238E27FC236}">
                <a16:creationId xmlns:a16="http://schemas.microsoft.com/office/drawing/2014/main" id="{00000000-0008-0000-1200-00005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349" name="Рисунок 348">
            <a:extLst>
              <a:ext uri="{FF2B5EF4-FFF2-40B4-BE49-F238E27FC236}">
                <a16:creationId xmlns:a16="http://schemas.microsoft.com/office/drawing/2014/main" id="{00000000-0008-0000-1200-00005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533400</xdr:colOff>
      <xdr:row>111</xdr:row>
      <xdr:rowOff>28575</xdr:rowOff>
    </xdr:from>
    <xdr:to>
      <xdr:col>12</xdr:col>
      <xdr:colOff>304799</xdr:colOff>
      <xdr:row>115</xdr:row>
      <xdr:rowOff>19051</xdr:rowOff>
    </xdr:to>
    <xdr:grpSp>
      <xdr:nvGrpSpPr>
        <xdr:cNvPr id="359" name="Группа 358">
          <a:extLst>
            <a:ext uri="{FF2B5EF4-FFF2-40B4-BE49-F238E27FC236}">
              <a16:creationId xmlns:a16="http://schemas.microsoft.com/office/drawing/2014/main" id="{00000000-0008-0000-1200-000067010000}"/>
            </a:ext>
          </a:extLst>
        </xdr:cNvPr>
        <xdr:cNvGrpSpPr/>
      </xdr:nvGrpSpPr>
      <xdr:grpSpPr>
        <a:xfrm>
          <a:off x="3581400" y="21174075"/>
          <a:ext cx="4038599" cy="752476"/>
          <a:chOff x="3562350" y="20488275"/>
          <a:chExt cx="4038599" cy="752476"/>
        </a:xfrm>
      </xdr:grpSpPr>
      <xdr:pic>
        <xdr:nvPicPr>
          <xdr:cNvPr id="360" name="Рисунок 359">
            <a:extLst>
              <a:ext uri="{FF2B5EF4-FFF2-40B4-BE49-F238E27FC236}">
                <a16:creationId xmlns:a16="http://schemas.microsoft.com/office/drawing/2014/main" id="{00000000-0008-0000-1200-00006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361" name="Рисунок 360">
            <a:extLst>
              <a:ext uri="{FF2B5EF4-FFF2-40B4-BE49-F238E27FC236}">
                <a16:creationId xmlns:a16="http://schemas.microsoft.com/office/drawing/2014/main" id="{00000000-0008-0000-1200-00006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362" name="Рисунок 361">
            <a:extLst>
              <a:ext uri="{FF2B5EF4-FFF2-40B4-BE49-F238E27FC236}">
                <a16:creationId xmlns:a16="http://schemas.microsoft.com/office/drawing/2014/main" id="{00000000-0008-0000-1200-00006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363" name="Рисунок 362">
            <a:extLst>
              <a:ext uri="{FF2B5EF4-FFF2-40B4-BE49-F238E27FC236}">
                <a16:creationId xmlns:a16="http://schemas.microsoft.com/office/drawing/2014/main" id="{00000000-0008-0000-1200-00006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364" name="Рисунок 363">
            <a:extLst>
              <a:ext uri="{FF2B5EF4-FFF2-40B4-BE49-F238E27FC236}">
                <a16:creationId xmlns:a16="http://schemas.microsoft.com/office/drawing/2014/main" id="{00000000-0008-0000-1200-00006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981825" y="20639057"/>
            <a:ext cx="619124" cy="563594"/>
          </a:xfrm>
          <a:prstGeom prst="rect">
            <a:avLst/>
          </a:prstGeom>
        </xdr:spPr>
      </xdr:pic>
      <xdr:pic>
        <xdr:nvPicPr>
          <xdr:cNvPr id="365" name="Рисунок 364">
            <a:extLst>
              <a:ext uri="{FF2B5EF4-FFF2-40B4-BE49-F238E27FC236}">
                <a16:creationId xmlns:a16="http://schemas.microsoft.com/office/drawing/2014/main" id="{00000000-0008-0000-1200-00006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366" name="Рисунок 365">
            <a:extLst>
              <a:ext uri="{FF2B5EF4-FFF2-40B4-BE49-F238E27FC236}">
                <a16:creationId xmlns:a16="http://schemas.microsoft.com/office/drawing/2014/main" id="{00000000-0008-0000-1200-00006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552450</xdr:colOff>
      <xdr:row>115</xdr:row>
      <xdr:rowOff>9525</xdr:rowOff>
    </xdr:from>
    <xdr:to>
      <xdr:col>12</xdr:col>
      <xdr:colOff>323849</xdr:colOff>
      <xdr:row>119</xdr:row>
      <xdr:rowOff>1</xdr:rowOff>
    </xdr:to>
    <xdr:grpSp>
      <xdr:nvGrpSpPr>
        <xdr:cNvPr id="367" name="Группа 366">
          <a:extLst>
            <a:ext uri="{FF2B5EF4-FFF2-40B4-BE49-F238E27FC236}">
              <a16:creationId xmlns:a16="http://schemas.microsoft.com/office/drawing/2014/main" id="{00000000-0008-0000-1200-00006F010000}"/>
            </a:ext>
          </a:extLst>
        </xdr:cNvPr>
        <xdr:cNvGrpSpPr/>
      </xdr:nvGrpSpPr>
      <xdr:grpSpPr>
        <a:xfrm>
          <a:off x="3600450" y="21917025"/>
          <a:ext cx="4038599" cy="752476"/>
          <a:chOff x="3562350" y="20488275"/>
          <a:chExt cx="4038599" cy="752476"/>
        </a:xfrm>
      </xdr:grpSpPr>
      <xdr:pic>
        <xdr:nvPicPr>
          <xdr:cNvPr id="368" name="Рисунок 367">
            <a:extLst>
              <a:ext uri="{FF2B5EF4-FFF2-40B4-BE49-F238E27FC236}">
                <a16:creationId xmlns:a16="http://schemas.microsoft.com/office/drawing/2014/main" id="{00000000-0008-0000-1200-00007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369" name="Рисунок 368">
            <a:extLst>
              <a:ext uri="{FF2B5EF4-FFF2-40B4-BE49-F238E27FC236}">
                <a16:creationId xmlns:a16="http://schemas.microsoft.com/office/drawing/2014/main" id="{00000000-0008-0000-1200-00007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370" name="Рисунок 369">
            <a:extLst>
              <a:ext uri="{FF2B5EF4-FFF2-40B4-BE49-F238E27FC236}">
                <a16:creationId xmlns:a16="http://schemas.microsoft.com/office/drawing/2014/main" id="{00000000-0008-0000-1200-00007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371" name="Рисунок 370">
            <a:extLst>
              <a:ext uri="{FF2B5EF4-FFF2-40B4-BE49-F238E27FC236}">
                <a16:creationId xmlns:a16="http://schemas.microsoft.com/office/drawing/2014/main" id="{00000000-0008-0000-12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372" name="Рисунок 371">
            <a:extLst>
              <a:ext uri="{FF2B5EF4-FFF2-40B4-BE49-F238E27FC236}">
                <a16:creationId xmlns:a16="http://schemas.microsoft.com/office/drawing/2014/main" id="{00000000-0008-0000-1200-00007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1619"/>
          <a:stretch/>
        </xdr:blipFill>
        <xdr:spPr>
          <a:xfrm>
            <a:off x="6981825" y="20629532"/>
            <a:ext cx="619124" cy="563594"/>
          </a:xfrm>
          <a:prstGeom prst="rect">
            <a:avLst/>
          </a:prstGeom>
        </xdr:spPr>
      </xdr:pic>
      <xdr:pic>
        <xdr:nvPicPr>
          <xdr:cNvPr id="373" name="Рисунок 372">
            <a:extLst>
              <a:ext uri="{FF2B5EF4-FFF2-40B4-BE49-F238E27FC236}">
                <a16:creationId xmlns:a16="http://schemas.microsoft.com/office/drawing/2014/main" id="{00000000-0008-0000-1200-00007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374" name="Рисунок 373">
            <a:extLst>
              <a:ext uri="{FF2B5EF4-FFF2-40B4-BE49-F238E27FC236}">
                <a16:creationId xmlns:a16="http://schemas.microsoft.com/office/drawing/2014/main" id="{00000000-0008-0000-1200-00007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561975</xdr:colOff>
      <xdr:row>120</xdr:row>
      <xdr:rowOff>17432</xdr:rowOff>
    </xdr:from>
    <xdr:to>
      <xdr:col>12</xdr:col>
      <xdr:colOff>333374</xdr:colOff>
      <xdr:row>123</xdr:row>
      <xdr:rowOff>19051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pSpPr/>
      </xdr:nvGrpSpPr>
      <xdr:grpSpPr>
        <a:xfrm>
          <a:off x="3609975" y="22877432"/>
          <a:ext cx="4038599" cy="573119"/>
          <a:chOff x="3609975" y="22877432"/>
          <a:chExt cx="4038599" cy="573119"/>
        </a:xfrm>
      </xdr:grpSpPr>
      <xdr:pic>
        <xdr:nvPicPr>
          <xdr:cNvPr id="384" name="Рисунок 383">
            <a:extLst>
              <a:ext uri="{FF2B5EF4-FFF2-40B4-BE49-F238E27FC236}">
                <a16:creationId xmlns:a16="http://schemas.microsoft.com/office/drawing/2014/main" id="{00000000-0008-0000-1200-00008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609975" y="22886957"/>
            <a:ext cx="619124" cy="563594"/>
          </a:xfrm>
          <a:prstGeom prst="rect">
            <a:avLst/>
          </a:prstGeom>
        </xdr:spPr>
      </xdr:pic>
      <xdr:pic>
        <xdr:nvPicPr>
          <xdr:cNvPr id="386" name="Рисунок 385">
            <a:extLst>
              <a:ext uri="{FF2B5EF4-FFF2-40B4-BE49-F238E27FC236}">
                <a16:creationId xmlns:a16="http://schemas.microsoft.com/office/drawing/2014/main" id="{00000000-0008-0000-1200-00008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62500" y="22877432"/>
            <a:ext cx="619124" cy="563594"/>
          </a:xfrm>
          <a:prstGeom prst="rect">
            <a:avLst/>
          </a:prstGeom>
        </xdr:spPr>
      </xdr:pic>
      <xdr:pic>
        <xdr:nvPicPr>
          <xdr:cNvPr id="387" name="Рисунок 386">
            <a:extLst>
              <a:ext uri="{FF2B5EF4-FFF2-40B4-BE49-F238E27FC236}">
                <a16:creationId xmlns:a16="http://schemas.microsoft.com/office/drawing/2014/main" id="{00000000-0008-0000-1200-00008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77000" y="22877432"/>
            <a:ext cx="619124" cy="563594"/>
          </a:xfrm>
          <a:prstGeom prst="rect">
            <a:avLst/>
          </a:prstGeom>
        </xdr:spPr>
      </xdr:pic>
      <xdr:pic>
        <xdr:nvPicPr>
          <xdr:cNvPr id="388" name="Рисунок 387">
            <a:extLst>
              <a:ext uri="{FF2B5EF4-FFF2-40B4-BE49-F238E27FC236}">
                <a16:creationId xmlns:a16="http://schemas.microsoft.com/office/drawing/2014/main" id="{00000000-0008-0000-1200-00008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029450" y="22886957"/>
            <a:ext cx="619124" cy="563594"/>
          </a:xfrm>
          <a:prstGeom prst="rect">
            <a:avLst/>
          </a:prstGeom>
        </xdr:spPr>
      </xdr:pic>
      <xdr:pic>
        <xdr:nvPicPr>
          <xdr:cNvPr id="389" name="Рисунок 388">
            <a:extLst>
              <a:ext uri="{FF2B5EF4-FFF2-40B4-BE49-F238E27FC236}">
                <a16:creationId xmlns:a16="http://schemas.microsoft.com/office/drawing/2014/main" id="{00000000-0008-0000-1200-00008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24550" y="22879050"/>
            <a:ext cx="619124" cy="563594"/>
          </a:xfrm>
          <a:prstGeom prst="rect">
            <a:avLst/>
          </a:prstGeom>
        </xdr:spPr>
      </xdr:pic>
      <xdr:pic>
        <xdr:nvPicPr>
          <xdr:cNvPr id="390" name="Рисунок 389">
            <a:extLst>
              <a:ext uri="{FF2B5EF4-FFF2-40B4-BE49-F238E27FC236}">
                <a16:creationId xmlns:a16="http://schemas.microsoft.com/office/drawing/2014/main" id="{00000000-0008-0000-1200-00008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43525" y="22877432"/>
            <a:ext cx="619124" cy="563594"/>
          </a:xfrm>
          <a:prstGeom prst="rect">
            <a:avLst/>
          </a:prstGeom>
        </xdr:spPr>
      </xdr:pic>
      <xdr:pic>
        <xdr:nvPicPr>
          <xdr:cNvPr id="391" name="Рисунок 390">
            <a:extLst>
              <a:ext uri="{FF2B5EF4-FFF2-40B4-BE49-F238E27FC236}">
                <a16:creationId xmlns:a16="http://schemas.microsoft.com/office/drawing/2014/main" id="{00000000-0008-0000-1200-00008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81475" y="228774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533400</xdr:colOff>
      <xdr:row>123</xdr:row>
      <xdr:rowOff>55532</xdr:rowOff>
    </xdr:from>
    <xdr:to>
      <xdr:col>12</xdr:col>
      <xdr:colOff>304799</xdr:colOff>
      <xdr:row>126</xdr:row>
      <xdr:rowOff>49244</xdr:rowOff>
    </xdr:to>
    <xdr:grpSp>
      <xdr:nvGrpSpPr>
        <xdr:cNvPr id="392" name="Группа 391">
          <a:extLst>
            <a:ext uri="{FF2B5EF4-FFF2-40B4-BE49-F238E27FC236}">
              <a16:creationId xmlns:a16="http://schemas.microsoft.com/office/drawing/2014/main" id="{00000000-0008-0000-1200-000088010000}"/>
            </a:ext>
          </a:extLst>
        </xdr:cNvPr>
        <xdr:cNvGrpSpPr/>
      </xdr:nvGrpSpPr>
      <xdr:grpSpPr>
        <a:xfrm>
          <a:off x="3581400" y="23487032"/>
          <a:ext cx="4038599" cy="565212"/>
          <a:chOff x="3609975" y="22877432"/>
          <a:chExt cx="4038599" cy="565212"/>
        </a:xfrm>
      </xdr:grpSpPr>
      <xdr:pic>
        <xdr:nvPicPr>
          <xdr:cNvPr id="393" name="Рисунок 392">
            <a:extLst>
              <a:ext uri="{FF2B5EF4-FFF2-40B4-BE49-F238E27FC236}">
                <a16:creationId xmlns:a16="http://schemas.microsoft.com/office/drawing/2014/main" id="{00000000-0008-0000-1200-00008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609975" y="22877432"/>
            <a:ext cx="619124" cy="563594"/>
          </a:xfrm>
          <a:prstGeom prst="rect">
            <a:avLst/>
          </a:prstGeom>
        </xdr:spPr>
      </xdr:pic>
      <xdr:pic>
        <xdr:nvPicPr>
          <xdr:cNvPr id="394" name="Рисунок 393">
            <a:extLst>
              <a:ext uri="{FF2B5EF4-FFF2-40B4-BE49-F238E27FC236}">
                <a16:creationId xmlns:a16="http://schemas.microsoft.com/office/drawing/2014/main" id="{00000000-0008-0000-1200-00008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62500" y="22877432"/>
            <a:ext cx="619124" cy="563594"/>
          </a:xfrm>
          <a:prstGeom prst="rect">
            <a:avLst/>
          </a:prstGeom>
        </xdr:spPr>
      </xdr:pic>
      <xdr:pic>
        <xdr:nvPicPr>
          <xdr:cNvPr id="395" name="Рисунок 394">
            <a:extLst>
              <a:ext uri="{FF2B5EF4-FFF2-40B4-BE49-F238E27FC236}">
                <a16:creationId xmlns:a16="http://schemas.microsoft.com/office/drawing/2014/main" id="{00000000-0008-0000-1200-00008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77000" y="22877432"/>
            <a:ext cx="619124" cy="563594"/>
          </a:xfrm>
          <a:prstGeom prst="rect">
            <a:avLst/>
          </a:prstGeom>
        </xdr:spPr>
      </xdr:pic>
      <xdr:pic>
        <xdr:nvPicPr>
          <xdr:cNvPr id="396" name="Рисунок 395">
            <a:extLst>
              <a:ext uri="{FF2B5EF4-FFF2-40B4-BE49-F238E27FC236}">
                <a16:creationId xmlns:a16="http://schemas.microsoft.com/office/drawing/2014/main" id="{00000000-0008-0000-1200-00008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53"/>
          <a:stretch/>
        </xdr:blipFill>
        <xdr:spPr>
          <a:xfrm>
            <a:off x="7029450" y="22877432"/>
            <a:ext cx="619124" cy="563594"/>
          </a:xfrm>
          <a:prstGeom prst="rect">
            <a:avLst/>
          </a:prstGeom>
        </xdr:spPr>
      </xdr:pic>
      <xdr:pic>
        <xdr:nvPicPr>
          <xdr:cNvPr id="397" name="Рисунок 396">
            <a:extLst>
              <a:ext uri="{FF2B5EF4-FFF2-40B4-BE49-F238E27FC236}">
                <a16:creationId xmlns:a16="http://schemas.microsoft.com/office/drawing/2014/main" id="{00000000-0008-0000-1200-00008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24550" y="22879050"/>
            <a:ext cx="619124" cy="563594"/>
          </a:xfrm>
          <a:prstGeom prst="rect">
            <a:avLst/>
          </a:prstGeom>
        </xdr:spPr>
      </xdr:pic>
      <xdr:pic>
        <xdr:nvPicPr>
          <xdr:cNvPr id="398" name="Рисунок 397">
            <a:extLst>
              <a:ext uri="{FF2B5EF4-FFF2-40B4-BE49-F238E27FC236}">
                <a16:creationId xmlns:a16="http://schemas.microsoft.com/office/drawing/2014/main" id="{00000000-0008-0000-1200-00008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43525" y="22877432"/>
            <a:ext cx="619124" cy="563594"/>
          </a:xfrm>
          <a:prstGeom prst="rect">
            <a:avLst/>
          </a:prstGeom>
        </xdr:spPr>
      </xdr:pic>
      <xdr:pic>
        <xdr:nvPicPr>
          <xdr:cNvPr id="399" name="Рисунок 398">
            <a:extLst>
              <a:ext uri="{FF2B5EF4-FFF2-40B4-BE49-F238E27FC236}">
                <a16:creationId xmlns:a16="http://schemas.microsoft.com/office/drawing/2014/main" id="{00000000-0008-0000-1200-00008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81475" y="228774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514350</xdr:colOff>
      <xdr:row>127</xdr:row>
      <xdr:rowOff>17432</xdr:rowOff>
    </xdr:from>
    <xdr:to>
      <xdr:col>15</xdr:col>
      <xdr:colOff>142874</xdr:colOff>
      <xdr:row>130</xdr:row>
      <xdr:rowOff>19051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GrpSpPr/>
      </xdr:nvGrpSpPr>
      <xdr:grpSpPr>
        <a:xfrm>
          <a:off x="3562350" y="24210932"/>
          <a:ext cx="5724524" cy="573119"/>
          <a:chOff x="3562350" y="24210932"/>
          <a:chExt cx="5724524" cy="573119"/>
        </a:xfrm>
      </xdr:grpSpPr>
      <xdr:pic>
        <xdr:nvPicPr>
          <xdr:cNvPr id="401" name="Рисунок 400">
            <a:extLst>
              <a:ext uri="{FF2B5EF4-FFF2-40B4-BE49-F238E27FC236}">
                <a16:creationId xmlns:a16="http://schemas.microsoft.com/office/drawing/2014/main" id="{00000000-0008-0000-1200-00009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562350" y="24220457"/>
            <a:ext cx="619124" cy="563594"/>
          </a:xfrm>
          <a:prstGeom prst="rect">
            <a:avLst/>
          </a:prstGeom>
        </xdr:spPr>
      </xdr:pic>
      <xdr:pic>
        <xdr:nvPicPr>
          <xdr:cNvPr id="402" name="Рисунок 401">
            <a:extLst>
              <a:ext uri="{FF2B5EF4-FFF2-40B4-BE49-F238E27FC236}">
                <a16:creationId xmlns:a16="http://schemas.microsoft.com/office/drawing/2014/main" id="{00000000-0008-0000-1200-00009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05350" y="24210932"/>
            <a:ext cx="619124" cy="563594"/>
          </a:xfrm>
          <a:prstGeom prst="rect">
            <a:avLst/>
          </a:prstGeom>
        </xdr:spPr>
      </xdr:pic>
      <xdr:pic>
        <xdr:nvPicPr>
          <xdr:cNvPr id="403" name="Рисунок 402">
            <a:extLst>
              <a:ext uri="{FF2B5EF4-FFF2-40B4-BE49-F238E27FC236}">
                <a16:creationId xmlns:a16="http://schemas.microsoft.com/office/drawing/2014/main" id="{00000000-0008-0000-1200-00009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10932"/>
            <a:ext cx="581025" cy="554068"/>
          </a:xfrm>
          <a:prstGeom prst="rect">
            <a:avLst/>
          </a:prstGeom>
        </xdr:spPr>
      </xdr:pic>
      <xdr:pic>
        <xdr:nvPicPr>
          <xdr:cNvPr id="404" name="Рисунок 403">
            <a:extLst>
              <a:ext uri="{FF2B5EF4-FFF2-40B4-BE49-F238E27FC236}">
                <a16:creationId xmlns:a16="http://schemas.microsoft.com/office/drawing/2014/main" id="{00000000-0008-0000-1200-00009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667750" y="24210932"/>
            <a:ext cx="619124" cy="563594"/>
          </a:xfrm>
          <a:prstGeom prst="rect">
            <a:avLst/>
          </a:prstGeom>
        </xdr:spPr>
      </xdr:pic>
      <xdr:pic>
        <xdr:nvPicPr>
          <xdr:cNvPr id="405" name="Рисунок 404">
            <a:extLst>
              <a:ext uri="{FF2B5EF4-FFF2-40B4-BE49-F238E27FC236}">
                <a16:creationId xmlns:a16="http://schemas.microsoft.com/office/drawing/2014/main" id="{00000000-0008-0000-1200-00009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4212550"/>
            <a:ext cx="619124" cy="563594"/>
          </a:xfrm>
          <a:prstGeom prst="rect">
            <a:avLst/>
          </a:prstGeom>
        </xdr:spPr>
      </xdr:pic>
      <xdr:pic>
        <xdr:nvPicPr>
          <xdr:cNvPr id="406" name="Рисунок 405">
            <a:extLst>
              <a:ext uri="{FF2B5EF4-FFF2-40B4-BE49-F238E27FC236}">
                <a16:creationId xmlns:a16="http://schemas.microsoft.com/office/drawing/2014/main" id="{00000000-0008-0000-1200-00009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76850" y="24210932"/>
            <a:ext cx="619124" cy="563594"/>
          </a:xfrm>
          <a:prstGeom prst="rect">
            <a:avLst/>
          </a:prstGeom>
        </xdr:spPr>
      </xdr:pic>
      <xdr:pic>
        <xdr:nvPicPr>
          <xdr:cNvPr id="407" name="Рисунок 406">
            <a:extLst>
              <a:ext uri="{FF2B5EF4-FFF2-40B4-BE49-F238E27FC236}">
                <a16:creationId xmlns:a16="http://schemas.microsoft.com/office/drawing/2014/main" id="{00000000-0008-0000-1200-00009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20457"/>
            <a:ext cx="619124" cy="563594"/>
          </a:xfrm>
          <a:prstGeom prst="rect">
            <a:avLst/>
          </a:prstGeom>
        </xdr:spPr>
      </xdr:pic>
      <xdr:pic>
        <xdr:nvPicPr>
          <xdr:cNvPr id="408" name="Рисунок 407">
            <a:extLst>
              <a:ext uri="{FF2B5EF4-FFF2-40B4-BE49-F238E27FC236}">
                <a16:creationId xmlns:a16="http://schemas.microsoft.com/office/drawing/2014/main" id="{00000000-0008-0000-1200-00009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409" name="Рисунок 408">
            <a:extLst>
              <a:ext uri="{FF2B5EF4-FFF2-40B4-BE49-F238E27FC236}">
                <a16:creationId xmlns:a16="http://schemas.microsoft.com/office/drawing/2014/main" id="{00000000-0008-0000-1200-00009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107"/>
          <a:stretch/>
        </xdr:blipFill>
        <xdr:spPr>
          <a:xfrm>
            <a:off x="7553325" y="24220457"/>
            <a:ext cx="581025" cy="554068"/>
          </a:xfrm>
          <a:prstGeom prst="rect">
            <a:avLst/>
          </a:prstGeom>
        </xdr:spPr>
      </xdr:pic>
      <xdr:pic>
        <xdr:nvPicPr>
          <xdr:cNvPr id="410" name="Рисунок 409">
            <a:extLst>
              <a:ext uri="{FF2B5EF4-FFF2-40B4-BE49-F238E27FC236}">
                <a16:creationId xmlns:a16="http://schemas.microsoft.com/office/drawing/2014/main" id="{00000000-0008-0000-1200-00009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134350" y="24210932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514350</xdr:colOff>
      <xdr:row>130</xdr:row>
      <xdr:rowOff>26957</xdr:rowOff>
    </xdr:from>
    <xdr:to>
      <xdr:col>11</xdr:col>
      <xdr:colOff>314324</xdr:colOff>
      <xdr:row>133</xdr:row>
      <xdr:rowOff>28576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GrpSpPr/>
      </xdr:nvGrpSpPr>
      <xdr:grpSpPr>
        <a:xfrm>
          <a:off x="3562350" y="24791957"/>
          <a:ext cx="3457574" cy="573119"/>
          <a:chOff x="4143375" y="24791957"/>
          <a:chExt cx="3457574" cy="573119"/>
        </a:xfrm>
      </xdr:grpSpPr>
      <xdr:pic>
        <xdr:nvPicPr>
          <xdr:cNvPr id="415" name="Рисунок 414">
            <a:extLst>
              <a:ext uri="{FF2B5EF4-FFF2-40B4-BE49-F238E27FC236}">
                <a16:creationId xmlns:a16="http://schemas.microsoft.com/office/drawing/2014/main" id="{00000000-0008-0000-1200-00009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6981825" y="24791957"/>
            <a:ext cx="619124" cy="563594"/>
          </a:xfrm>
          <a:prstGeom prst="rect">
            <a:avLst/>
          </a:prstGeom>
        </xdr:spPr>
      </xdr:pic>
      <xdr:pic>
        <xdr:nvPicPr>
          <xdr:cNvPr id="416" name="Рисунок 415">
            <a:extLst>
              <a:ext uri="{FF2B5EF4-FFF2-40B4-BE49-F238E27FC236}">
                <a16:creationId xmlns:a16="http://schemas.microsoft.com/office/drawing/2014/main" id="{00000000-0008-0000-1200-0000A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4793575"/>
            <a:ext cx="619124" cy="563594"/>
          </a:xfrm>
          <a:prstGeom prst="rect">
            <a:avLst/>
          </a:prstGeom>
        </xdr:spPr>
      </xdr:pic>
      <xdr:pic>
        <xdr:nvPicPr>
          <xdr:cNvPr id="417" name="Рисунок 416">
            <a:extLst>
              <a:ext uri="{FF2B5EF4-FFF2-40B4-BE49-F238E27FC236}">
                <a16:creationId xmlns:a16="http://schemas.microsoft.com/office/drawing/2014/main" id="{00000000-0008-0000-1200-0000A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95825" y="24791957"/>
            <a:ext cx="619124" cy="563594"/>
          </a:xfrm>
          <a:prstGeom prst="rect">
            <a:avLst/>
          </a:prstGeom>
        </xdr:spPr>
      </xdr:pic>
      <xdr:pic>
        <xdr:nvPicPr>
          <xdr:cNvPr id="418" name="Рисунок 417">
            <a:extLst>
              <a:ext uri="{FF2B5EF4-FFF2-40B4-BE49-F238E27FC236}">
                <a16:creationId xmlns:a16="http://schemas.microsoft.com/office/drawing/2014/main" id="{00000000-0008-0000-1200-0000A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4801482"/>
            <a:ext cx="619124" cy="563594"/>
          </a:xfrm>
          <a:prstGeom prst="rect">
            <a:avLst/>
          </a:prstGeom>
        </xdr:spPr>
      </xdr:pic>
      <xdr:pic>
        <xdr:nvPicPr>
          <xdr:cNvPr id="419" name="Рисунок 418">
            <a:extLst>
              <a:ext uri="{FF2B5EF4-FFF2-40B4-BE49-F238E27FC236}">
                <a16:creationId xmlns:a16="http://schemas.microsoft.com/office/drawing/2014/main" id="{00000000-0008-0000-1200-0000A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67400" y="24801482"/>
            <a:ext cx="581025" cy="554068"/>
          </a:xfrm>
          <a:prstGeom prst="rect">
            <a:avLst/>
          </a:prstGeom>
        </xdr:spPr>
      </xdr:pic>
      <xdr:pic>
        <xdr:nvPicPr>
          <xdr:cNvPr id="420" name="Рисунок 419">
            <a:extLst>
              <a:ext uri="{FF2B5EF4-FFF2-40B4-BE49-F238E27FC236}">
                <a16:creationId xmlns:a16="http://schemas.microsoft.com/office/drawing/2014/main" id="{00000000-0008-0000-1200-0000A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107"/>
          <a:stretch/>
        </xdr:blipFill>
        <xdr:spPr>
          <a:xfrm>
            <a:off x="6429375" y="24801482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504825</xdr:colOff>
      <xdr:row>133</xdr:row>
      <xdr:rowOff>93632</xdr:rowOff>
    </xdr:from>
    <xdr:to>
      <xdr:col>12</xdr:col>
      <xdr:colOff>285749</xdr:colOff>
      <xdr:row>136</xdr:row>
      <xdr:rowOff>104776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pSpPr/>
      </xdr:nvGrpSpPr>
      <xdr:grpSpPr>
        <a:xfrm>
          <a:off x="3552825" y="25430132"/>
          <a:ext cx="4048124" cy="582644"/>
          <a:chOff x="3048000" y="25573007"/>
          <a:chExt cx="4048124" cy="582644"/>
        </a:xfrm>
      </xdr:grpSpPr>
      <xdr:pic>
        <xdr:nvPicPr>
          <xdr:cNvPr id="423" name="Рисунок 422">
            <a:extLst>
              <a:ext uri="{FF2B5EF4-FFF2-40B4-BE49-F238E27FC236}">
                <a16:creationId xmlns:a16="http://schemas.microsoft.com/office/drawing/2014/main" id="{00000000-0008-0000-1200-0000A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188"/>
          <a:stretch/>
        </xdr:blipFill>
        <xdr:spPr>
          <a:xfrm>
            <a:off x="3629025" y="25592057"/>
            <a:ext cx="619124" cy="563594"/>
          </a:xfrm>
          <a:prstGeom prst="rect">
            <a:avLst/>
          </a:prstGeom>
        </xdr:spPr>
      </xdr:pic>
      <xdr:pic>
        <xdr:nvPicPr>
          <xdr:cNvPr id="424" name="Рисунок 423">
            <a:extLst>
              <a:ext uri="{FF2B5EF4-FFF2-40B4-BE49-F238E27FC236}">
                <a16:creationId xmlns:a16="http://schemas.microsoft.com/office/drawing/2014/main" id="{00000000-0008-0000-1200-0000A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173"/>
          <a:stretch/>
        </xdr:blipFill>
        <xdr:spPr>
          <a:xfrm>
            <a:off x="4181475" y="25582532"/>
            <a:ext cx="619124" cy="563594"/>
          </a:xfrm>
          <a:prstGeom prst="rect">
            <a:avLst/>
          </a:prstGeom>
        </xdr:spPr>
      </xdr:pic>
      <xdr:pic>
        <xdr:nvPicPr>
          <xdr:cNvPr id="425" name="Рисунок 424">
            <a:extLst>
              <a:ext uri="{FF2B5EF4-FFF2-40B4-BE49-F238E27FC236}">
                <a16:creationId xmlns:a16="http://schemas.microsoft.com/office/drawing/2014/main" id="{00000000-0008-0000-1200-0000A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85"/>
          <a:stretch/>
        </xdr:blipFill>
        <xdr:spPr>
          <a:xfrm>
            <a:off x="5915025" y="25592057"/>
            <a:ext cx="581025" cy="554068"/>
          </a:xfrm>
          <a:prstGeom prst="rect">
            <a:avLst/>
          </a:prstGeom>
        </xdr:spPr>
      </xdr:pic>
      <xdr:pic>
        <xdr:nvPicPr>
          <xdr:cNvPr id="426" name="Рисунок 425">
            <a:extLst>
              <a:ext uri="{FF2B5EF4-FFF2-40B4-BE49-F238E27FC236}">
                <a16:creationId xmlns:a16="http://schemas.microsoft.com/office/drawing/2014/main" id="{00000000-0008-0000-1200-0000A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16"/>
          <a:stretch/>
        </xdr:blipFill>
        <xdr:spPr>
          <a:xfrm>
            <a:off x="6477000" y="25573007"/>
            <a:ext cx="619124" cy="563594"/>
          </a:xfrm>
          <a:prstGeom prst="rect">
            <a:avLst/>
          </a:prstGeom>
        </xdr:spPr>
      </xdr:pic>
      <xdr:pic>
        <xdr:nvPicPr>
          <xdr:cNvPr id="427" name="Рисунок 426">
            <a:extLst>
              <a:ext uri="{FF2B5EF4-FFF2-40B4-BE49-F238E27FC236}">
                <a16:creationId xmlns:a16="http://schemas.microsoft.com/office/drawing/2014/main" id="{00000000-0008-0000-1200-0000A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1882"/>
          <a:stretch/>
        </xdr:blipFill>
        <xdr:spPr>
          <a:xfrm>
            <a:off x="5334000" y="25584150"/>
            <a:ext cx="619124" cy="563594"/>
          </a:xfrm>
          <a:prstGeom prst="rect">
            <a:avLst/>
          </a:prstGeom>
        </xdr:spPr>
      </xdr:pic>
      <xdr:pic>
        <xdr:nvPicPr>
          <xdr:cNvPr id="428" name="Рисунок 427">
            <a:extLst>
              <a:ext uri="{FF2B5EF4-FFF2-40B4-BE49-F238E27FC236}">
                <a16:creationId xmlns:a16="http://schemas.microsoft.com/office/drawing/2014/main" id="{00000000-0008-0000-1200-0000A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202"/>
          <a:stretch/>
        </xdr:blipFill>
        <xdr:spPr>
          <a:xfrm>
            <a:off x="4752975" y="25582532"/>
            <a:ext cx="619124" cy="563594"/>
          </a:xfrm>
          <a:prstGeom prst="rect">
            <a:avLst/>
          </a:prstGeom>
        </xdr:spPr>
      </xdr:pic>
      <xdr:pic>
        <xdr:nvPicPr>
          <xdr:cNvPr id="429" name="Рисунок 428">
            <a:extLst>
              <a:ext uri="{FF2B5EF4-FFF2-40B4-BE49-F238E27FC236}">
                <a16:creationId xmlns:a16="http://schemas.microsoft.com/office/drawing/2014/main" id="{00000000-0008-0000-1200-0000A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4823" b="-450"/>
          <a:stretch/>
        </xdr:blipFill>
        <xdr:spPr>
          <a:xfrm>
            <a:off x="3048000" y="25573007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561975</xdr:colOff>
      <xdr:row>2</xdr:row>
      <xdr:rowOff>123824</xdr:rowOff>
    </xdr:from>
    <xdr:to>
      <xdr:col>16</xdr:col>
      <xdr:colOff>495300</xdr:colOff>
      <xdr:row>6</xdr:row>
      <xdr:rowOff>61595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05975" y="504824"/>
          <a:ext cx="542925" cy="699771"/>
        </a:xfrm>
        <a:prstGeom prst="rect">
          <a:avLst/>
        </a:prstGeom>
      </xdr:spPr>
    </xdr:pic>
    <xdr:clientData/>
  </xdr:twoCellAnchor>
  <xdr:twoCellAnchor editAs="oneCell">
    <xdr:from>
      <xdr:col>16</xdr:col>
      <xdr:colOff>485775</xdr:colOff>
      <xdr:row>3</xdr:row>
      <xdr:rowOff>34780</xdr:rowOff>
    </xdr:from>
    <xdr:to>
      <xdr:col>17</xdr:col>
      <xdr:colOff>507882</xdr:colOff>
      <xdr:row>6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9375" y="606280"/>
          <a:ext cx="631707" cy="584345"/>
        </a:xfrm>
        <a:prstGeom prst="rect">
          <a:avLst/>
        </a:prstGeom>
      </xdr:spPr>
    </xdr:pic>
    <xdr:clientData/>
  </xdr:twoCellAnchor>
  <xdr:twoCellAnchor>
    <xdr:from>
      <xdr:col>15</xdr:col>
      <xdr:colOff>409577</xdr:colOff>
      <xdr:row>18</xdr:row>
      <xdr:rowOff>28575</xdr:rowOff>
    </xdr:from>
    <xdr:to>
      <xdr:col>24</xdr:col>
      <xdr:colOff>104776</xdr:colOff>
      <xdr:row>22</xdr:row>
      <xdr:rowOff>9526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GrpSpPr/>
      </xdr:nvGrpSpPr>
      <xdr:grpSpPr>
        <a:xfrm>
          <a:off x="9553577" y="3457575"/>
          <a:ext cx="5181599" cy="742951"/>
          <a:chOff x="9553577" y="3457575"/>
          <a:chExt cx="5181599" cy="742951"/>
        </a:xfrm>
      </xdr:grpSpPr>
      <xdr:pic>
        <xdr:nvPicPr>
          <xdr:cNvPr id="308" name="Рисунок 307">
            <a:extLst>
              <a:ext uri="{FF2B5EF4-FFF2-40B4-BE49-F238E27FC236}">
                <a16:creationId xmlns:a16="http://schemas.microsoft.com/office/drawing/2014/main" id="{00000000-0008-0000-1200-00003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553577" y="3636932"/>
            <a:ext cx="619124" cy="563594"/>
          </a:xfrm>
          <a:prstGeom prst="rect">
            <a:avLst/>
          </a:prstGeom>
        </xdr:spPr>
      </xdr:pic>
      <xdr:pic>
        <xdr:nvPicPr>
          <xdr:cNvPr id="310" name="Рисунок 309">
            <a:extLst>
              <a:ext uri="{FF2B5EF4-FFF2-40B4-BE49-F238E27FC236}">
                <a16:creationId xmlns:a16="http://schemas.microsoft.com/office/drawing/2014/main" id="{00000000-0008-0000-1200-00003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696577" y="3609975"/>
            <a:ext cx="619124" cy="581026"/>
          </a:xfrm>
          <a:prstGeom prst="rect">
            <a:avLst/>
          </a:prstGeom>
        </xdr:spPr>
      </xdr:pic>
      <xdr:pic>
        <xdr:nvPicPr>
          <xdr:cNvPr id="314" name="Рисунок 313">
            <a:extLst>
              <a:ext uri="{FF2B5EF4-FFF2-40B4-BE49-F238E27FC236}">
                <a16:creationId xmlns:a16="http://schemas.microsoft.com/office/drawing/2014/main" id="{00000000-0008-0000-1200-00003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268077" y="3627407"/>
            <a:ext cx="619124" cy="563594"/>
          </a:xfrm>
          <a:prstGeom prst="rect">
            <a:avLst/>
          </a:prstGeom>
        </xdr:spPr>
      </xdr:pic>
      <xdr:pic>
        <xdr:nvPicPr>
          <xdr:cNvPr id="322" name="Рисунок 321">
            <a:extLst>
              <a:ext uri="{FF2B5EF4-FFF2-40B4-BE49-F238E27FC236}">
                <a16:creationId xmlns:a16="http://schemas.microsoft.com/office/drawing/2014/main" id="{00000000-0008-0000-1200-00004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3544552" y="3617882"/>
            <a:ext cx="619124" cy="563594"/>
          </a:xfrm>
          <a:prstGeom prst="rect">
            <a:avLst/>
          </a:prstGeom>
        </xdr:spPr>
      </xdr:pic>
      <xdr:pic>
        <xdr:nvPicPr>
          <xdr:cNvPr id="323" name="Рисунок 322">
            <a:extLst>
              <a:ext uri="{FF2B5EF4-FFF2-40B4-BE49-F238E27FC236}">
                <a16:creationId xmlns:a16="http://schemas.microsoft.com/office/drawing/2014/main" id="{00000000-0008-0000-1200-00004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14116052" y="3627407"/>
            <a:ext cx="619124" cy="563594"/>
          </a:xfrm>
          <a:prstGeom prst="rect">
            <a:avLst/>
          </a:prstGeom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00000000-0008-0000-12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10144125" y="3457575"/>
            <a:ext cx="622299" cy="714375"/>
          </a:xfrm>
          <a:prstGeom prst="rect">
            <a:avLst/>
          </a:prstGeom>
        </xdr:spPr>
      </xdr:pic>
      <xdr:pic>
        <xdr:nvPicPr>
          <xdr:cNvPr id="325" name="Рисунок 324">
            <a:extLst>
              <a:ext uri="{FF2B5EF4-FFF2-40B4-BE49-F238E27FC236}">
                <a16:creationId xmlns:a16="http://schemas.microsoft.com/office/drawing/2014/main" id="{00000000-0008-0000-1200-00004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849102" y="3617882"/>
            <a:ext cx="619124" cy="563594"/>
          </a:xfrm>
          <a:prstGeom prst="rect">
            <a:avLst/>
          </a:prstGeom>
        </xdr:spPr>
      </xdr:pic>
      <xdr:pic>
        <xdr:nvPicPr>
          <xdr:cNvPr id="326" name="Рисунок 325">
            <a:extLst>
              <a:ext uri="{FF2B5EF4-FFF2-40B4-BE49-F238E27FC236}">
                <a16:creationId xmlns:a16="http://schemas.microsoft.com/office/drawing/2014/main" id="{00000000-0008-0000-1200-00004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420602" y="3608357"/>
            <a:ext cx="619124" cy="563594"/>
          </a:xfrm>
          <a:prstGeom prst="rect">
            <a:avLst/>
          </a:prstGeom>
        </xdr:spPr>
      </xdr:pic>
      <xdr:pic>
        <xdr:nvPicPr>
          <xdr:cNvPr id="334" name="Рисунок 333">
            <a:extLst>
              <a:ext uri="{FF2B5EF4-FFF2-40B4-BE49-F238E27FC236}">
                <a16:creationId xmlns:a16="http://schemas.microsoft.com/office/drawing/2014/main" id="{00000000-0008-0000-1200-00004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73052" y="3629026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28575</xdr:colOff>
      <xdr:row>32</xdr:row>
      <xdr:rowOff>19050</xdr:rowOff>
    </xdr:from>
    <xdr:to>
      <xdr:col>20</xdr:col>
      <xdr:colOff>219075</xdr:colOff>
      <xdr:row>34</xdr:row>
      <xdr:rowOff>169469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6115050"/>
          <a:ext cx="3848100" cy="5314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39</xdr:row>
      <xdr:rowOff>0</xdr:rowOff>
    </xdr:from>
    <xdr:to>
      <xdr:col>25</xdr:col>
      <xdr:colOff>466354</xdr:colOff>
      <xdr:row>42</xdr:row>
      <xdr:rowOff>187454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2800" y="7429500"/>
          <a:ext cx="4733554" cy="758954"/>
        </a:xfrm>
        <a:prstGeom prst="rect">
          <a:avLst/>
        </a:prstGeom>
      </xdr:spPr>
    </xdr:pic>
    <xdr:clientData/>
  </xdr:twoCellAnchor>
  <xdr:twoCellAnchor editAs="oneCell">
    <xdr:from>
      <xdr:col>6</xdr:col>
      <xdr:colOff>274180</xdr:colOff>
      <xdr:row>0</xdr:row>
      <xdr:rowOff>66674</xdr:rowOff>
    </xdr:from>
    <xdr:to>
      <xdr:col>15</xdr:col>
      <xdr:colOff>514350</xdr:colOff>
      <xdr:row>3</xdr:row>
      <xdr:rowOff>38099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780" y="66674"/>
          <a:ext cx="5726570" cy="542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138474</xdr:colOff>
      <xdr:row>43</xdr:row>
      <xdr:rowOff>714375</xdr:rowOff>
    </xdr:from>
    <xdr:to>
      <xdr:col>1</xdr:col>
      <xdr:colOff>988988</xdr:colOff>
      <xdr:row>48</xdr:row>
      <xdr:rowOff>142875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49" y="22510750"/>
          <a:ext cx="850514" cy="1698625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23</xdr:row>
      <xdr:rowOff>38750</xdr:rowOff>
    </xdr:from>
    <xdr:to>
      <xdr:col>1</xdr:col>
      <xdr:colOff>1246516</xdr:colOff>
      <xdr:row>29</xdr:row>
      <xdr:rowOff>63500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04625"/>
          <a:ext cx="1167141" cy="19456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131</xdr:row>
      <xdr:rowOff>599906</xdr:rowOff>
    </xdr:from>
    <xdr:to>
      <xdr:col>1</xdr:col>
      <xdr:colOff>1008063</xdr:colOff>
      <xdr:row>134</xdr:row>
      <xdr:rowOff>183345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r="-1725"/>
        <a:stretch/>
      </xdr:blipFill>
      <xdr:spPr>
        <a:xfrm>
          <a:off x="492125" y="49891781"/>
          <a:ext cx="531813" cy="1170939"/>
        </a:xfrm>
        <a:prstGeom prst="rect">
          <a:avLst/>
        </a:prstGeom>
      </xdr:spPr>
    </xdr:pic>
    <xdr:clientData/>
  </xdr:twoCellAnchor>
  <xdr:twoCellAnchor editAs="oneCell">
    <xdr:from>
      <xdr:col>1</xdr:col>
      <xdr:colOff>287995</xdr:colOff>
      <xdr:row>185</xdr:row>
      <xdr:rowOff>485793</xdr:rowOff>
    </xdr:from>
    <xdr:to>
      <xdr:col>1</xdr:col>
      <xdr:colOff>1129422</xdr:colOff>
      <xdr:row>190</xdr:row>
      <xdr:rowOff>219439</xdr:rowOff>
    </xdr:to>
    <xdr:pic>
      <xdr:nvPicPr>
        <xdr:cNvPr id="995" name="Рисунок 128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70" y="69256293"/>
          <a:ext cx="841427" cy="1448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780651</xdr:colOff>
      <xdr:row>4</xdr:row>
      <xdr:rowOff>0</xdr:rowOff>
    </xdr:from>
    <xdr:to>
      <xdr:col>10</xdr:col>
      <xdr:colOff>780651</xdr:colOff>
      <xdr:row>4</xdr:row>
      <xdr:rowOff>464342</xdr:rowOff>
    </xdr:to>
    <xdr:cxnSp macro="">
      <xdr:nvCxnSpPr>
        <xdr:cNvPr id="414" name="Прямая соединительная линия 41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CxnSpPr>
          <a:cxnSpLocks noChangeAspect="1"/>
        </xdr:cNvCxnSpPr>
      </xdr:nvCxnSpPr>
      <xdr:spPr>
        <a:xfrm>
          <a:off x="9050592" y="1322669"/>
          <a:ext cx="0" cy="46546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67469</xdr:colOff>
      <xdr:row>192</xdr:row>
      <xdr:rowOff>361156</xdr:rowOff>
    </xdr:from>
    <xdr:to>
      <xdr:col>1</xdr:col>
      <xdr:colOff>1404938</xdr:colOff>
      <xdr:row>193</xdr:row>
      <xdr:rowOff>129928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" y="46807437"/>
          <a:ext cx="1337469" cy="133898"/>
        </a:xfrm>
        <a:prstGeom prst="rect">
          <a:avLst/>
        </a:prstGeom>
      </xdr:spPr>
    </xdr:pic>
    <xdr:clientData/>
  </xdr:twoCellAnchor>
  <xdr:twoCellAnchor editAs="oneCell">
    <xdr:from>
      <xdr:col>1</xdr:col>
      <xdr:colOff>257969</xdr:colOff>
      <xdr:row>193</xdr:row>
      <xdr:rowOff>305594</xdr:rowOff>
    </xdr:from>
    <xdr:to>
      <xdr:col>1</xdr:col>
      <xdr:colOff>1174335</xdr:colOff>
      <xdr:row>197</xdr:row>
      <xdr:rowOff>138904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4" y="68679219"/>
          <a:ext cx="916366" cy="1262060"/>
        </a:xfrm>
        <a:prstGeom prst="rect">
          <a:avLst/>
        </a:prstGeom>
      </xdr:spPr>
    </xdr:pic>
    <xdr:clientData/>
  </xdr:twoCellAnchor>
  <xdr:twoCellAnchor editAs="oneCell">
    <xdr:from>
      <xdr:col>1</xdr:col>
      <xdr:colOff>330175</xdr:colOff>
      <xdr:row>157</xdr:row>
      <xdr:rowOff>424655</xdr:rowOff>
    </xdr:from>
    <xdr:to>
      <xdr:col>1</xdr:col>
      <xdr:colOff>1154907</xdr:colOff>
      <xdr:row>161</xdr:row>
      <xdr:rowOff>141481</xdr:rowOff>
    </xdr:to>
    <xdr:pic>
      <xdr:nvPicPr>
        <xdr:cNvPr id="768" name="Рисунок 767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50" y="57796905"/>
          <a:ext cx="824732" cy="1558326"/>
        </a:xfrm>
        <a:prstGeom prst="rect">
          <a:avLst/>
        </a:prstGeom>
      </xdr:spPr>
    </xdr:pic>
    <xdr:clientData/>
  </xdr:twoCellAnchor>
  <xdr:twoCellAnchor editAs="oneCell">
    <xdr:from>
      <xdr:col>1</xdr:col>
      <xdr:colOff>198761</xdr:colOff>
      <xdr:row>161</xdr:row>
      <xdr:rowOff>190500</xdr:rowOff>
    </xdr:from>
    <xdr:to>
      <xdr:col>1</xdr:col>
      <xdr:colOff>1285876</xdr:colOff>
      <xdr:row>163</xdr:row>
      <xdr:rowOff>113963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636" y="59404250"/>
          <a:ext cx="1087115" cy="494963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1</xdr:col>
      <xdr:colOff>273703</xdr:colOff>
      <xdr:row>135</xdr:row>
      <xdr:rowOff>581819</xdr:rowOff>
    </xdr:from>
    <xdr:to>
      <xdr:col>1</xdr:col>
      <xdr:colOff>1157883</xdr:colOff>
      <xdr:row>139</xdr:row>
      <xdr:rowOff>108748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78" y="50953194"/>
          <a:ext cx="884180" cy="14319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133261</xdr:colOff>
      <xdr:row>139</xdr:row>
      <xdr:rowOff>146843</xdr:rowOff>
    </xdr:from>
    <xdr:to>
      <xdr:col>1</xdr:col>
      <xdr:colOff>1266827</xdr:colOff>
      <xdr:row>141</xdr:row>
      <xdr:rowOff>213517</xdr:rowOff>
    </xdr:to>
    <xdr:pic>
      <xdr:nvPicPr>
        <xdr:cNvPr id="863" name="Рисунок 862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4129"/>
        <a:stretch/>
      </xdr:blipFill>
      <xdr:spPr>
        <a:xfrm>
          <a:off x="149136" y="52439093"/>
          <a:ext cx="1133566" cy="511174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1</xdr:col>
      <xdr:colOff>142874</xdr:colOff>
      <xdr:row>238</xdr:row>
      <xdr:rowOff>77803</xdr:rowOff>
    </xdr:from>
    <xdr:to>
      <xdr:col>1</xdr:col>
      <xdr:colOff>1269999</xdr:colOff>
      <xdr:row>242</xdr:row>
      <xdr:rowOff>4537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9" y="89104803"/>
          <a:ext cx="1127125" cy="1101484"/>
        </a:xfrm>
        <a:prstGeom prst="rect">
          <a:avLst/>
        </a:prstGeom>
      </xdr:spPr>
    </xdr:pic>
    <xdr:clientData/>
  </xdr:twoCellAnchor>
  <xdr:twoCellAnchor editAs="oneCell">
    <xdr:from>
      <xdr:col>1</xdr:col>
      <xdr:colOff>58188</xdr:colOff>
      <xdr:row>125</xdr:row>
      <xdr:rowOff>690562</xdr:rowOff>
    </xdr:from>
    <xdr:to>
      <xdr:col>1</xdr:col>
      <xdr:colOff>942464</xdr:colOff>
      <xdr:row>129</xdr:row>
      <xdr:rowOff>182131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94" y="35516343"/>
          <a:ext cx="884276" cy="1499757"/>
        </a:xfrm>
        <a:prstGeom prst="rect">
          <a:avLst/>
        </a:prstGeom>
      </xdr:spPr>
    </xdr:pic>
    <xdr:clientData/>
  </xdr:twoCellAnchor>
  <xdr:twoCellAnchor editAs="oneCell">
    <xdr:from>
      <xdr:col>1</xdr:col>
      <xdr:colOff>812665</xdr:colOff>
      <xdr:row>126</xdr:row>
      <xdr:rowOff>71436</xdr:rowOff>
    </xdr:from>
    <xdr:to>
      <xdr:col>2</xdr:col>
      <xdr:colOff>33022</xdr:colOff>
      <xdr:row>129</xdr:row>
      <xdr:rowOff>114974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571" y="35730655"/>
          <a:ext cx="732451" cy="1281787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245</xdr:row>
      <xdr:rowOff>714071</xdr:rowOff>
    </xdr:from>
    <xdr:to>
      <xdr:col>1</xdr:col>
      <xdr:colOff>1251859</xdr:colOff>
      <xdr:row>251</xdr:row>
      <xdr:rowOff>31494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804" y="91725446"/>
          <a:ext cx="1006930" cy="1460548"/>
        </a:xfrm>
        <a:prstGeom prst="rect">
          <a:avLst/>
        </a:prstGeom>
      </xdr:spPr>
    </xdr:pic>
    <xdr:clientData/>
  </xdr:twoCellAnchor>
  <xdr:twoCellAnchor editAs="oneCell">
    <xdr:from>
      <xdr:col>1</xdr:col>
      <xdr:colOff>342580</xdr:colOff>
      <xdr:row>58</xdr:row>
      <xdr:rowOff>324469</xdr:rowOff>
    </xdr:from>
    <xdr:to>
      <xdr:col>1</xdr:col>
      <xdr:colOff>1414423</xdr:colOff>
      <xdr:row>58</xdr:row>
      <xdr:rowOff>567548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187" y="20422219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0</xdr:row>
      <xdr:rowOff>95251</xdr:rowOff>
    </xdr:from>
    <xdr:to>
      <xdr:col>1</xdr:col>
      <xdr:colOff>1222375</xdr:colOff>
      <xdr:row>2</xdr:row>
      <xdr:rowOff>405264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95251"/>
          <a:ext cx="1206500" cy="124663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200086</xdr:colOff>
      <xdr:row>66</xdr:row>
      <xdr:rowOff>287903</xdr:rowOff>
    </xdr:from>
    <xdr:to>
      <xdr:col>1</xdr:col>
      <xdr:colOff>1271929</xdr:colOff>
      <xdr:row>66</xdr:row>
      <xdr:rowOff>530982</xdr:rowOff>
    </xdr:to>
    <xdr:pic>
      <xdr:nvPicPr>
        <xdr:cNvPr id="880" name="Рисунок 879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92" y="1659946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10</xdr:col>
      <xdr:colOff>780651</xdr:colOff>
      <xdr:row>111</xdr:row>
      <xdr:rowOff>0</xdr:rowOff>
    </xdr:from>
    <xdr:to>
      <xdr:col>10</xdr:col>
      <xdr:colOff>780651</xdr:colOff>
      <xdr:row>111</xdr:row>
      <xdr:rowOff>464342</xdr:rowOff>
    </xdr:to>
    <xdr:cxnSp macro="">
      <xdr:nvCxnSpPr>
        <xdr:cNvPr id="498" name="Прямая соединительная линия 497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CxnSpPr>
          <a:cxnSpLocks noChangeAspect="1"/>
        </xdr:cNvCxnSpPr>
      </xdr:nvCxnSpPr>
      <xdr:spPr>
        <a:xfrm>
          <a:off x="8895951" y="1562100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178593</xdr:colOff>
      <xdr:row>135</xdr:row>
      <xdr:rowOff>285749</xdr:rowOff>
    </xdr:from>
    <xdr:to>
      <xdr:col>1</xdr:col>
      <xdr:colOff>1250436</xdr:colOff>
      <xdr:row>135</xdr:row>
      <xdr:rowOff>528828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2491978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173830</xdr:colOff>
      <xdr:row>131</xdr:row>
      <xdr:rowOff>245267</xdr:rowOff>
    </xdr:from>
    <xdr:to>
      <xdr:col>1</xdr:col>
      <xdr:colOff>1245673</xdr:colOff>
      <xdr:row>131</xdr:row>
      <xdr:rowOff>488346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6" y="3026092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230982</xdr:colOff>
      <xdr:row>125</xdr:row>
      <xdr:rowOff>326228</xdr:rowOff>
    </xdr:from>
    <xdr:to>
      <xdr:col>1</xdr:col>
      <xdr:colOff>1302825</xdr:colOff>
      <xdr:row>125</xdr:row>
      <xdr:rowOff>569307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8" y="35152009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216693</xdr:colOff>
      <xdr:row>157</xdr:row>
      <xdr:rowOff>184941</xdr:rowOff>
    </xdr:from>
    <xdr:to>
      <xdr:col>1</xdr:col>
      <xdr:colOff>1288536</xdr:colOff>
      <xdr:row>157</xdr:row>
      <xdr:rowOff>428020</xdr:rowOff>
    </xdr:to>
    <xdr:pic>
      <xdr:nvPicPr>
        <xdr:cNvPr id="686" name="Рисунок 68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568" y="57557191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107155</xdr:colOff>
      <xdr:row>184</xdr:row>
      <xdr:rowOff>309563</xdr:rowOff>
    </xdr:from>
    <xdr:to>
      <xdr:col>1</xdr:col>
      <xdr:colOff>1397688</xdr:colOff>
      <xdr:row>185</xdr:row>
      <xdr:rowOff>152256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1" y="44493657"/>
          <a:ext cx="1290533" cy="207817"/>
        </a:xfrm>
        <a:prstGeom prst="rect">
          <a:avLst/>
        </a:prstGeom>
      </xdr:spPr>
    </xdr:pic>
    <xdr:clientData/>
  </xdr:twoCellAnchor>
  <xdr:twoCellAnchor editAs="oneCell">
    <xdr:from>
      <xdr:col>1</xdr:col>
      <xdr:colOff>230982</xdr:colOff>
      <xdr:row>150</xdr:row>
      <xdr:rowOff>326228</xdr:rowOff>
    </xdr:from>
    <xdr:to>
      <xdr:col>1</xdr:col>
      <xdr:colOff>1302825</xdr:colOff>
      <xdr:row>150</xdr:row>
      <xdr:rowOff>569307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8" y="35152009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103187</xdr:colOff>
      <xdr:row>150</xdr:row>
      <xdr:rowOff>654845</xdr:rowOff>
    </xdr:from>
    <xdr:to>
      <xdr:col>1</xdr:col>
      <xdr:colOff>948531</xdr:colOff>
      <xdr:row>154</xdr:row>
      <xdr:rowOff>231803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" y="55360095"/>
          <a:ext cx="845344" cy="1513706"/>
        </a:xfrm>
        <a:prstGeom prst="rect">
          <a:avLst/>
        </a:prstGeom>
      </xdr:spPr>
    </xdr:pic>
    <xdr:clientData/>
  </xdr:twoCellAnchor>
  <xdr:twoCellAnchor editAs="oneCell">
    <xdr:from>
      <xdr:col>1</xdr:col>
      <xdr:colOff>1040053</xdr:colOff>
      <xdr:row>150</xdr:row>
      <xdr:rowOff>762000</xdr:rowOff>
    </xdr:from>
    <xdr:to>
      <xdr:col>1</xdr:col>
      <xdr:colOff>1285875</xdr:colOff>
      <xdr:row>155</xdr:row>
      <xdr:rowOff>103932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396624" y="56126554"/>
          <a:ext cx="1564430" cy="2458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212</xdr:row>
      <xdr:rowOff>272143</xdr:rowOff>
    </xdr:from>
    <xdr:to>
      <xdr:col>1</xdr:col>
      <xdr:colOff>1262343</xdr:colOff>
      <xdr:row>212</xdr:row>
      <xdr:rowOff>515222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5238750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193221</xdr:colOff>
      <xdr:row>245</xdr:row>
      <xdr:rowOff>220436</xdr:rowOff>
    </xdr:from>
    <xdr:to>
      <xdr:col>1</xdr:col>
      <xdr:colOff>1265064</xdr:colOff>
      <xdr:row>245</xdr:row>
      <xdr:rowOff>463515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5432243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237</xdr:row>
      <xdr:rowOff>236764</xdr:rowOff>
    </xdr:from>
    <xdr:to>
      <xdr:col>1</xdr:col>
      <xdr:colOff>1267786</xdr:colOff>
      <xdr:row>237</xdr:row>
      <xdr:rowOff>479843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5706019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260804</xdr:colOff>
      <xdr:row>213</xdr:row>
      <xdr:rowOff>127000</xdr:rowOff>
    </xdr:from>
    <xdr:to>
      <xdr:col>1</xdr:col>
      <xdr:colOff>1241976</xdr:colOff>
      <xdr:row>217</xdr:row>
      <xdr:rowOff>79376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679" y="61960125"/>
          <a:ext cx="981172" cy="1301751"/>
        </a:xfrm>
        <a:prstGeom prst="rect">
          <a:avLst/>
        </a:prstGeom>
      </xdr:spPr>
    </xdr:pic>
    <xdr:clientData/>
  </xdr:twoCellAnchor>
  <xdr:twoCellAnchor editAs="oneCell">
    <xdr:from>
      <xdr:col>5</xdr:col>
      <xdr:colOff>431514</xdr:colOff>
      <xdr:row>192</xdr:row>
      <xdr:rowOff>63500</xdr:rowOff>
    </xdr:from>
    <xdr:to>
      <xdr:col>7</xdr:col>
      <xdr:colOff>37814</xdr:colOff>
      <xdr:row>192</xdr:row>
      <xdr:rowOff>317500</xdr:rowOff>
    </xdr:to>
    <xdr:sp macro="" textlink="">
      <xdr:nvSpPr>
        <xdr:cNvPr id="225" name="Скругленный прямоугольник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Aspect="1"/>
        </xdr:cNvSpPr>
      </xdr:nvSpPr>
      <xdr:spPr>
        <a:xfrm>
          <a:off x="4987639" y="69707125"/>
          <a:ext cx="1463675" cy="2540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4</xdr:col>
      <xdr:colOff>0</xdr:colOff>
      <xdr:row>135</xdr:row>
      <xdr:rowOff>206375</xdr:rowOff>
    </xdr:from>
    <xdr:to>
      <xdr:col>6</xdr:col>
      <xdr:colOff>142875</xdr:colOff>
      <xdr:row>135</xdr:row>
      <xdr:rowOff>650875</xdr:rowOff>
    </xdr:to>
    <xdr:sp macro="" textlink="">
      <xdr:nvSpPr>
        <xdr:cNvPr id="228" name="Скругленный прямоугольник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Aspect="1"/>
        </xdr:cNvSpPr>
      </xdr:nvSpPr>
      <xdr:spPr>
        <a:xfrm>
          <a:off x="4048125" y="2678112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173830</xdr:colOff>
      <xdr:row>143</xdr:row>
      <xdr:rowOff>245267</xdr:rowOff>
    </xdr:from>
    <xdr:to>
      <xdr:col>1</xdr:col>
      <xdr:colOff>1245673</xdr:colOff>
      <xdr:row>143</xdr:row>
      <xdr:rowOff>488346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05" y="31566642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173830</xdr:colOff>
      <xdr:row>118</xdr:row>
      <xdr:rowOff>245267</xdr:rowOff>
    </xdr:from>
    <xdr:to>
      <xdr:col>1</xdr:col>
      <xdr:colOff>1245673</xdr:colOff>
      <xdr:row>118</xdr:row>
      <xdr:rowOff>488346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48" y="3250904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244903</xdr:colOff>
      <xdr:row>143</xdr:row>
      <xdr:rowOff>542925</xdr:rowOff>
    </xdr:from>
    <xdr:to>
      <xdr:col>1</xdr:col>
      <xdr:colOff>1105845</xdr:colOff>
      <xdr:row>148</xdr:row>
      <xdr:rowOff>283153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204" t="4431" r="17045" b="7632"/>
        <a:stretch/>
      </xdr:blipFill>
      <xdr:spPr>
        <a:xfrm>
          <a:off x="260778" y="53740050"/>
          <a:ext cx="860942" cy="18198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237</xdr:row>
      <xdr:rowOff>238125</xdr:rowOff>
    </xdr:from>
    <xdr:to>
      <xdr:col>6</xdr:col>
      <xdr:colOff>222250</xdr:colOff>
      <xdr:row>237</xdr:row>
      <xdr:rowOff>682625</xdr:rowOff>
    </xdr:to>
    <xdr:sp macro="" textlink="">
      <xdr:nvSpPr>
        <xdr:cNvPr id="250" name="Скругленный прямоугольник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spect="1"/>
        </xdr:cNvSpPr>
      </xdr:nvSpPr>
      <xdr:spPr>
        <a:xfrm>
          <a:off x="4111625" y="6832600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177346</xdr:colOff>
      <xdr:row>259</xdr:row>
      <xdr:rowOff>141061</xdr:rowOff>
    </xdr:from>
    <xdr:to>
      <xdr:col>1</xdr:col>
      <xdr:colOff>1249189</xdr:colOff>
      <xdr:row>259</xdr:row>
      <xdr:rowOff>384140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21" y="96915061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4</xdr:col>
      <xdr:colOff>31751</xdr:colOff>
      <xdr:row>245</xdr:row>
      <xdr:rowOff>257175</xdr:rowOff>
    </xdr:from>
    <xdr:to>
      <xdr:col>6</xdr:col>
      <xdr:colOff>291815</xdr:colOff>
      <xdr:row>245</xdr:row>
      <xdr:rowOff>701675</xdr:rowOff>
    </xdr:to>
    <xdr:sp macro="" textlink="">
      <xdr:nvSpPr>
        <xdr:cNvPr id="258" name="Скругленный прямоугольник 25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spect="1"/>
        </xdr:cNvSpPr>
      </xdr:nvSpPr>
      <xdr:spPr>
        <a:xfrm>
          <a:off x="4079876" y="65789175"/>
          <a:ext cx="17205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4</xdr:col>
      <xdr:colOff>1</xdr:colOff>
      <xdr:row>259</xdr:row>
      <xdr:rowOff>92075</xdr:rowOff>
    </xdr:from>
    <xdr:to>
      <xdr:col>6</xdr:col>
      <xdr:colOff>158465</xdr:colOff>
      <xdr:row>259</xdr:row>
      <xdr:rowOff>536575</xdr:rowOff>
    </xdr:to>
    <xdr:sp macro="" textlink="">
      <xdr:nvSpPr>
        <xdr:cNvPr id="259" name="Скругленный прямоугольник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spect="1"/>
        </xdr:cNvSpPr>
      </xdr:nvSpPr>
      <xdr:spPr>
        <a:xfrm>
          <a:off x="4048126" y="96866075"/>
          <a:ext cx="16189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1</xdr:col>
      <xdr:colOff>228600</xdr:colOff>
      <xdr:row>165</xdr:row>
      <xdr:rowOff>323848</xdr:rowOff>
    </xdr:from>
    <xdr:to>
      <xdr:col>1</xdr:col>
      <xdr:colOff>1300443</xdr:colOff>
      <xdr:row>165</xdr:row>
      <xdr:rowOff>566927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" y="49917348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180</xdr:row>
      <xdr:rowOff>0</xdr:rowOff>
    </xdr:from>
    <xdr:to>
      <xdr:col>26</xdr:col>
      <xdr:colOff>304800</xdr:colOff>
      <xdr:row>181</xdr:row>
      <xdr:rowOff>19049</xdr:rowOff>
    </xdr:to>
    <xdr:sp macro="" textlink="">
      <xdr:nvSpPr>
        <xdr:cNvPr id="2050" name="AutoShape 2" descr="https://www.shareicon.net/data/2015/12/23/691685_arrows_512x512.png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23212425" y="5349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26</xdr:col>
      <xdr:colOff>0</xdr:colOff>
      <xdr:row>179</xdr:row>
      <xdr:rowOff>0</xdr:rowOff>
    </xdr:from>
    <xdr:to>
      <xdr:col>26</xdr:col>
      <xdr:colOff>304800</xdr:colOff>
      <xdr:row>180</xdr:row>
      <xdr:rowOff>82550</xdr:rowOff>
    </xdr:to>
    <xdr:sp macro="" textlink="">
      <xdr:nvSpPr>
        <xdr:cNvPr id="2051" name="AutoShape 3" descr="https://www.shareicon.net/data/2015/12/23/691685_arrows_512x512.png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23212425" y="5292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15875</xdr:colOff>
      <xdr:row>165</xdr:row>
      <xdr:rowOff>184150</xdr:rowOff>
    </xdr:from>
    <xdr:to>
      <xdr:col>8</xdr:col>
      <xdr:colOff>285750</xdr:colOff>
      <xdr:row>165</xdr:row>
      <xdr:rowOff>628650</xdr:rowOff>
    </xdr:to>
    <xdr:sp macro="" textlink="">
      <xdr:nvSpPr>
        <xdr:cNvPr id="279" name="Скругленный прямоугольник 278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>
          <a:spLocks noChangeAspect="1"/>
        </xdr:cNvSpPr>
      </xdr:nvSpPr>
      <xdr:spPr>
        <a:xfrm>
          <a:off x="4064000" y="44650025"/>
          <a:ext cx="296862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УНИВЕРСАЛЬНЫЙ</a:t>
          </a:r>
          <a:r>
            <a:rPr lang="ru-RU" sz="1600" baseline="0"/>
            <a:t> МОНТАЖ</a:t>
          </a:r>
          <a:endParaRPr lang="ru-RU" sz="2000"/>
        </a:p>
      </xdr:txBody>
    </xdr:sp>
    <xdr:clientData/>
  </xdr:twoCellAnchor>
  <xdr:twoCellAnchor editAs="oneCell">
    <xdr:from>
      <xdr:col>1</xdr:col>
      <xdr:colOff>285750</xdr:colOff>
      <xdr:row>259</xdr:row>
      <xdr:rowOff>476250</xdr:rowOff>
    </xdr:from>
    <xdr:to>
      <xdr:col>1</xdr:col>
      <xdr:colOff>1142999</xdr:colOff>
      <xdr:row>265</xdr:row>
      <xdr:rowOff>108708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625" y="97250250"/>
          <a:ext cx="857249" cy="1489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15875</xdr:colOff>
      <xdr:row>66</xdr:row>
      <xdr:rowOff>190500</xdr:rowOff>
    </xdr:from>
    <xdr:to>
      <xdr:col>6</xdr:col>
      <xdr:colOff>158750</xdr:colOff>
      <xdr:row>66</xdr:row>
      <xdr:rowOff>635000</xdr:rowOff>
    </xdr:to>
    <xdr:sp macro="" textlink="">
      <xdr:nvSpPr>
        <xdr:cNvPr id="284" name="Скругленный прямоугольник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>
          <a:spLocks noChangeAspect="1"/>
        </xdr:cNvSpPr>
      </xdr:nvSpPr>
      <xdr:spPr>
        <a:xfrm>
          <a:off x="4064000" y="1309687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194422</xdr:colOff>
      <xdr:row>15</xdr:row>
      <xdr:rowOff>276441</xdr:rowOff>
    </xdr:from>
    <xdr:to>
      <xdr:col>1</xdr:col>
      <xdr:colOff>1266265</xdr:colOff>
      <xdr:row>15</xdr:row>
      <xdr:rowOff>519520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297" y="661056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194422</xdr:colOff>
      <xdr:row>31</xdr:row>
      <xdr:rowOff>276441</xdr:rowOff>
    </xdr:from>
    <xdr:to>
      <xdr:col>1</xdr:col>
      <xdr:colOff>1266265</xdr:colOff>
      <xdr:row>31</xdr:row>
      <xdr:rowOff>519520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297" y="238781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166</xdr:row>
      <xdr:rowOff>79375</xdr:rowOff>
    </xdr:from>
    <xdr:to>
      <xdr:col>2</xdr:col>
      <xdr:colOff>102849</xdr:colOff>
      <xdr:row>169</xdr:row>
      <xdr:rowOff>222250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375" y="70659625"/>
          <a:ext cx="1547474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16</xdr:row>
      <xdr:rowOff>365125</xdr:rowOff>
    </xdr:from>
    <xdr:to>
      <xdr:col>1</xdr:col>
      <xdr:colOff>1451993</xdr:colOff>
      <xdr:row>21</xdr:row>
      <xdr:rowOff>95250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15335250"/>
          <a:ext cx="1420243" cy="14446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32</xdr:row>
      <xdr:rowOff>349250</xdr:rowOff>
    </xdr:from>
    <xdr:to>
      <xdr:col>1</xdr:col>
      <xdr:colOff>1436118</xdr:colOff>
      <xdr:row>37</xdr:row>
      <xdr:rowOff>79376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17875250"/>
          <a:ext cx="1420243" cy="1444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58</xdr:row>
      <xdr:rowOff>127000</xdr:rowOff>
    </xdr:from>
    <xdr:to>
      <xdr:col>6</xdr:col>
      <xdr:colOff>254000</xdr:colOff>
      <xdr:row>58</xdr:row>
      <xdr:rowOff>571500</xdr:rowOff>
    </xdr:to>
    <xdr:sp macro="" textlink="">
      <xdr:nvSpPr>
        <xdr:cNvPr id="291" name="Скругленный прямоугольник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>
          <a:spLocks noChangeAspect="1"/>
        </xdr:cNvSpPr>
      </xdr:nvSpPr>
      <xdr:spPr>
        <a:xfrm>
          <a:off x="4159250" y="1909762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95250</xdr:colOff>
      <xdr:row>118</xdr:row>
      <xdr:rowOff>681342</xdr:rowOff>
    </xdr:from>
    <xdr:to>
      <xdr:col>1</xdr:col>
      <xdr:colOff>984250</xdr:colOff>
      <xdr:row>123</xdr:row>
      <xdr:rowOff>276353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38622592"/>
          <a:ext cx="889000" cy="1769886"/>
        </a:xfrm>
        <a:prstGeom prst="rect">
          <a:avLst/>
        </a:prstGeom>
      </xdr:spPr>
    </xdr:pic>
    <xdr:clientData/>
  </xdr:twoCellAnchor>
  <xdr:twoCellAnchor editAs="oneCell">
    <xdr:from>
      <xdr:col>1</xdr:col>
      <xdr:colOff>950802</xdr:colOff>
      <xdr:row>119</xdr:row>
      <xdr:rowOff>396875</xdr:rowOff>
    </xdr:from>
    <xdr:to>
      <xdr:col>1</xdr:col>
      <xdr:colOff>1428750</xdr:colOff>
      <xdr:row>123</xdr:row>
      <xdr:rowOff>144128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6677" y="39179500"/>
          <a:ext cx="477948" cy="1176003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4</xdr:col>
      <xdr:colOff>15875</xdr:colOff>
      <xdr:row>143</xdr:row>
      <xdr:rowOff>190500</xdr:rowOff>
    </xdr:from>
    <xdr:to>
      <xdr:col>6</xdr:col>
      <xdr:colOff>19050</xdr:colOff>
      <xdr:row>143</xdr:row>
      <xdr:rowOff>635000</xdr:rowOff>
    </xdr:to>
    <xdr:sp macro="" textlink="">
      <xdr:nvSpPr>
        <xdr:cNvPr id="303" name="Скругленный прямоугольник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>
          <a:spLocks noChangeAspect="1"/>
        </xdr:cNvSpPr>
      </xdr:nvSpPr>
      <xdr:spPr>
        <a:xfrm>
          <a:off x="4064000" y="34432875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1</xdr:col>
      <xdr:colOff>228600</xdr:colOff>
      <xdr:row>171</xdr:row>
      <xdr:rowOff>323848</xdr:rowOff>
    </xdr:from>
    <xdr:to>
      <xdr:col>1</xdr:col>
      <xdr:colOff>1300443</xdr:colOff>
      <xdr:row>171</xdr:row>
      <xdr:rowOff>566927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" y="47345598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122065</xdr:colOff>
      <xdr:row>176</xdr:row>
      <xdr:rowOff>95250</xdr:rowOff>
    </xdr:from>
    <xdr:to>
      <xdr:col>1</xdr:col>
      <xdr:colOff>1190637</xdr:colOff>
      <xdr:row>180</xdr:row>
      <xdr:rowOff>266967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940" y="66341625"/>
          <a:ext cx="1068572" cy="1187717"/>
        </a:xfrm>
        <a:prstGeom prst="rect">
          <a:avLst/>
        </a:prstGeom>
      </xdr:spPr>
    </xdr:pic>
    <xdr:clientData/>
  </xdr:twoCellAnchor>
  <xdr:twoCellAnchor editAs="oneCell">
    <xdr:from>
      <xdr:col>1</xdr:col>
      <xdr:colOff>224359</xdr:colOff>
      <xdr:row>171</xdr:row>
      <xdr:rowOff>809625</xdr:rowOff>
    </xdr:from>
    <xdr:to>
      <xdr:col>1</xdr:col>
      <xdr:colOff>1158886</xdr:colOff>
      <xdr:row>176</xdr:row>
      <xdr:rowOff>24404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234" y="52101750"/>
          <a:ext cx="934527" cy="1405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195052</xdr:rowOff>
    </xdr:from>
    <xdr:to>
      <xdr:col>1</xdr:col>
      <xdr:colOff>1336949</xdr:colOff>
      <xdr:row>184</xdr:row>
      <xdr:rowOff>47637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57427"/>
          <a:ext cx="1352824" cy="85271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571500</xdr:colOff>
      <xdr:row>58</xdr:row>
      <xdr:rowOff>158750</xdr:rowOff>
    </xdr:from>
    <xdr:to>
      <xdr:col>20</xdr:col>
      <xdr:colOff>41274</xdr:colOff>
      <xdr:row>58</xdr:row>
      <xdr:rowOff>750919</xdr:rowOff>
    </xdr:to>
    <xdr:grpSp>
      <xdr:nvGrpSpPr>
        <xdr:cNvPr id="361" name="Группа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GrpSpPr>
          <a:grpSpLocks noChangeAspect="1"/>
        </xdr:cNvGrpSpPr>
      </xdr:nvGrpSpPr>
      <xdr:grpSpPr>
        <a:xfrm>
          <a:off x="8303559" y="21808515"/>
          <a:ext cx="5700244" cy="592169"/>
          <a:chOff x="3971927" y="588932"/>
          <a:chExt cx="5724524" cy="592169"/>
        </a:xfrm>
      </xdr:grpSpPr>
      <xdr:pic>
        <xdr:nvPicPr>
          <xdr:cNvPr id="362" name="Рисунок 361">
            <a:extLst>
              <a:ext uri="{FF2B5EF4-FFF2-40B4-BE49-F238E27FC236}">
                <a16:creationId xmlns:a16="http://schemas.microsoft.com/office/drawing/2014/main" id="{00000000-0008-0000-0100-00006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363" name="Рисунок 362">
            <a:extLst>
              <a:ext uri="{FF2B5EF4-FFF2-40B4-BE49-F238E27FC236}">
                <a16:creationId xmlns:a16="http://schemas.microsoft.com/office/drawing/2014/main" id="{00000000-0008-0000-0100-00006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364" name="Рисунок 363">
            <a:extLst>
              <a:ext uri="{FF2B5EF4-FFF2-40B4-BE49-F238E27FC236}">
                <a16:creationId xmlns:a16="http://schemas.microsoft.com/office/drawing/2014/main" id="{00000000-0008-0000-0100-00006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365" name="Рисунок 364">
            <a:extLst>
              <a:ext uri="{FF2B5EF4-FFF2-40B4-BE49-F238E27FC236}">
                <a16:creationId xmlns:a16="http://schemas.microsoft.com/office/drawing/2014/main" id="{00000000-0008-0000-0100-00006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366" name="Рисунок 365">
            <a:extLst>
              <a:ext uri="{FF2B5EF4-FFF2-40B4-BE49-F238E27FC236}">
                <a16:creationId xmlns:a16="http://schemas.microsoft.com/office/drawing/2014/main" id="{00000000-0008-0000-0100-00006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598457"/>
            <a:ext cx="619124" cy="563594"/>
          </a:xfrm>
          <a:prstGeom prst="rect">
            <a:avLst/>
          </a:prstGeom>
        </xdr:spPr>
      </xdr:pic>
      <xdr:pic>
        <xdr:nvPicPr>
          <xdr:cNvPr id="370" name="Рисунок 369">
            <a:extLst>
              <a:ext uri="{FF2B5EF4-FFF2-40B4-BE49-F238E27FC236}">
                <a16:creationId xmlns:a16="http://schemas.microsoft.com/office/drawing/2014/main" id="{00000000-0008-0000-0100-00007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29427" y="598457"/>
            <a:ext cx="619124" cy="563594"/>
          </a:xfrm>
          <a:prstGeom prst="rect">
            <a:avLst/>
          </a:prstGeom>
        </xdr:spPr>
      </xdr:pic>
      <xdr:pic>
        <xdr:nvPicPr>
          <xdr:cNvPr id="371" name="Рисунок 370">
            <a:extLst>
              <a:ext uri="{FF2B5EF4-FFF2-40B4-BE49-F238E27FC236}">
                <a16:creationId xmlns:a16="http://schemas.microsoft.com/office/drawing/2014/main" id="{00000000-0008-0000-01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7391402" y="588932"/>
            <a:ext cx="619124" cy="563594"/>
          </a:xfrm>
          <a:prstGeom prst="rect">
            <a:avLst/>
          </a:prstGeom>
        </xdr:spPr>
      </xdr:pic>
      <xdr:pic>
        <xdr:nvPicPr>
          <xdr:cNvPr id="384" name="Рисунок 383">
            <a:extLst>
              <a:ext uri="{FF2B5EF4-FFF2-40B4-BE49-F238E27FC236}">
                <a16:creationId xmlns:a16="http://schemas.microsoft.com/office/drawing/2014/main" id="{00000000-0008-0000-0100-00008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53377" y="598457"/>
            <a:ext cx="619124" cy="563594"/>
          </a:xfrm>
          <a:prstGeom prst="rect">
            <a:avLst/>
          </a:prstGeom>
        </xdr:spPr>
      </xdr:pic>
      <xdr:pic>
        <xdr:nvPicPr>
          <xdr:cNvPr id="391" name="Рисунок 390">
            <a:extLst>
              <a:ext uri="{FF2B5EF4-FFF2-40B4-BE49-F238E27FC236}">
                <a16:creationId xmlns:a16="http://schemas.microsoft.com/office/drawing/2014/main" id="{00000000-0008-0000-0100-00008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8515352" y="607982"/>
            <a:ext cx="619124" cy="563594"/>
          </a:xfrm>
          <a:prstGeom prst="rect">
            <a:avLst/>
          </a:prstGeom>
        </xdr:spPr>
      </xdr:pic>
      <xdr:pic>
        <xdr:nvPicPr>
          <xdr:cNvPr id="395" name="Рисунок 394">
            <a:extLst>
              <a:ext uri="{FF2B5EF4-FFF2-40B4-BE49-F238E27FC236}">
                <a16:creationId xmlns:a16="http://schemas.microsoft.com/office/drawing/2014/main" id="{00000000-0008-0000-0100-00008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77327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571500</xdr:colOff>
      <xdr:row>15</xdr:row>
      <xdr:rowOff>31750</xdr:rowOff>
    </xdr:from>
    <xdr:to>
      <xdr:col>20</xdr:col>
      <xdr:colOff>41274</xdr:colOff>
      <xdr:row>15</xdr:row>
      <xdr:rowOff>736600</xdr:rowOff>
    </xdr:to>
    <xdr:grpSp>
      <xdr:nvGrpSpPr>
        <xdr:cNvPr id="397" name="Группа 396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GrpSpPr>
          <a:grpSpLocks noChangeAspect="1"/>
        </xdr:cNvGrpSpPr>
      </xdr:nvGrpSpPr>
      <xdr:grpSpPr>
        <a:xfrm>
          <a:off x="8303559" y="5399368"/>
          <a:ext cx="5700244" cy="704850"/>
          <a:chOff x="3962402" y="1162051"/>
          <a:chExt cx="5724524" cy="704850"/>
        </a:xfrm>
      </xdr:grpSpPr>
      <xdr:pic>
        <xdr:nvPicPr>
          <xdr:cNvPr id="398" name="Рисунок 397">
            <a:extLst>
              <a:ext uri="{FF2B5EF4-FFF2-40B4-BE49-F238E27FC236}">
                <a16:creationId xmlns:a16="http://schemas.microsoft.com/office/drawing/2014/main" id="{00000000-0008-0000-0100-00008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62402" y="1293782"/>
            <a:ext cx="619124" cy="563594"/>
          </a:xfrm>
          <a:prstGeom prst="rect">
            <a:avLst/>
          </a:prstGeom>
        </xdr:spPr>
      </xdr:pic>
      <xdr:pic>
        <xdr:nvPicPr>
          <xdr:cNvPr id="400" name="Рисунок 399">
            <a:extLst>
              <a:ext uri="{FF2B5EF4-FFF2-40B4-BE49-F238E27FC236}">
                <a16:creationId xmlns:a16="http://schemas.microsoft.com/office/drawing/2014/main" id="{00000000-0008-0000-0100-00009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4543427" y="1162051"/>
            <a:ext cx="590548" cy="666750"/>
          </a:xfrm>
          <a:prstGeom prst="rect">
            <a:avLst/>
          </a:prstGeom>
        </xdr:spPr>
      </xdr:pic>
      <xdr:pic>
        <xdr:nvPicPr>
          <xdr:cNvPr id="401" name="Рисунок 400">
            <a:extLst>
              <a:ext uri="{FF2B5EF4-FFF2-40B4-BE49-F238E27FC236}">
                <a16:creationId xmlns:a16="http://schemas.microsoft.com/office/drawing/2014/main" id="{00000000-0008-0000-0100-00009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6781802" y="1284257"/>
            <a:ext cx="619124" cy="563594"/>
          </a:xfrm>
          <a:prstGeom prst="rect">
            <a:avLst/>
          </a:prstGeom>
        </xdr:spPr>
      </xdr:pic>
      <xdr:pic>
        <xdr:nvPicPr>
          <xdr:cNvPr id="402" name="Рисунок 401">
            <a:extLst>
              <a:ext uri="{FF2B5EF4-FFF2-40B4-BE49-F238E27FC236}">
                <a16:creationId xmlns:a16="http://schemas.microsoft.com/office/drawing/2014/main" id="{00000000-0008-0000-0100-00009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353302" y="1303307"/>
            <a:ext cx="619124" cy="563594"/>
          </a:xfrm>
          <a:prstGeom prst="rect">
            <a:avLst/>
          </a:prstGeom>
        </xdr:spPr>
      </xdr:pic>
      <xdr:pic>
        <xdr:nvPicPr>
          <xdr:cNvPr id="403" name="Рисунок 402">
            <a:extLst>
              <a:ext uri="{FF2B5EF4-FFF2-40B4-BE49-F238E27FC236}">
                <a16:creationId xmlns:a16="http://schemas.microsoft.com/office/drawing/2014/main" id="{00000000-0008-0000-0100-00009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05402" y="1284257"/>
            <a:ext cx="619124" cy="563594"/>
          </a:xfrm>
          <a:prstGeom prst="rect">
            <a:avLst/>
          </a:prstGeom>
        </xdr:spPr>
      </xdr:pic>
      <xdr:pic>
        <xdr:nvPicPr>
          <xdr:cNvPr id="404" name="Рисунок 403">
            <a:extLst>
              <a:ext uri="{FF2B5EF4-FFF2-40B4-BE49-F238E27FC236}">
                <a16:creationId xmlns:a16="http://schemas.microsoft.com/office/drawing/2014/main" id="{00000000-0008-0000-0100-00009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19827" y="1284257"/>
            <a:ext cx="619124" cy="563594"/>
          </a:xfrm>
          <a:prstGeom prst="rect">
            <a:avLst/>
          </a:prstGeom>
        </xdr:spPr>
      </xdr:pic>
      <xdr:pic>
        <xdr:nvPicPr>
          <xdr:cNvPr id="405" name="Рисунок 404">
            <a:extLst>
              <a:ext uri="{FF2B5EF4-FFF2-40B4-BE49-F238E27FC236}">
                <a16:creationId xmlns:a16="http://schemas.microsoft.com/office/drawing/2014/main" id="{00000000-0008-0000-0100-00009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505827" y="1274732"/>
            <a:ext cx="619124" cy="563594"/>
          </a:xfrm>
          <a:prstGeom prst="rect">
            <a:avLst/>
          </a:prstGeom>
        </xdr:spPr>
      </xdr:pic>
      <xdr:pic>
        <xdr:nvPicPr>
          <xdr:cNvPr id="406" name="Рисунок 405">
            <a:extLst>
              <a:ext uri="{FF2B5EF4-FFF2-40B4-BE49-F238E27FC236}">
                <a16:creationId xmlns:a16="http://schemas.microsoft.com/office/drawing/2014/main" id="{00000000-0008-0000-0100-00009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43852" y="1284257"/>
            <a:ext cx="619124" cy="563594"/>
          </a:xfrm>
          <a:prstGeom prst="rect">
            <a:avLst/>
          </a:prstGeom>
        </xdr:spPr>
      </xdr:pic>
      <xdr:pic>
        <xdr:nvPicPr>
          <xdr:cNvPr id="407" name="Рисунок 406">
            <a:extLst>
              <a:ext uri="{FF2B5EF4-FFF2-40B4-BE49-F238E27FC236}">
                <a16:creationId xmlns:a16="http://schemas.microsoft.com/office/drawing/2014/main" id="{00000000-0008-0000-0100-00009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657852" y="1293782"/>
            <a:ext cx="619124" cy="563594"/>
          </a:xfrm>
          <a:prstGeom prst="rect">
            <a:avLst/>
          </a:prstGeom>
        </xdr:spPr>
      </xdr:pic>
      <xdr:pic>
        <xdr:nvPicPr>
          <xdr:cNvPr id="408" name="Рисунок 407">
            <a:extLst>
              <a:ext uri="{FF2B5EF4-FFF2-40B4-BE49-F238E27FC236}">
                <a16:creationId xmlns:a16="http://schemas.microsoft.com/office/drawing/2014/main" id="{00000000-0008-0000-0100-00009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67802" y="12937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1269999</xdr:colOff>
      <xdr:row>66</xdr:row>
      <xdr:rowOff>158750</xdr:rowOff>
    </xdr:from>
    <xdr:to>
      <xdr:col>16</xdr:col>
      <xdr:colOff>0</xdr:colOff>
      <xdr:row>67</xdr:row>
      <xdr:rowOff>1806</xdr:rowOff>
    </xdr:to>
    <xdr:grpSp>
      <xdr:nvGrpSpPr>
        <xdr:cNvPr id="451" name="Группа 450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GrpSpPr>
          <a:grpSpLocks noChangeAspect="1"/>
        </xdr:cNvGrpSpPr>
      </xdr:nvGrpSpPr>
      <xdr:grpSpPr>
        <a:xfrm>
          <a:off x="9932146" y="24923750"/>
          <a:ext cx="4030383" cy="582644"/>
          <a:chOff x="3971924" y="598457"/>
          <a:chExt cx="4057652" cy="582644"/>
        </a:xfrm>
      </xdr:grpSpPr>
      <xdr:pic>
        <xdr:nvPicPr>
          <xdr:cNvPr id="452" name="Рисунок 451">
            <a:extLst>
              <a:ext uri="{FF2B5EF4-FFF2-40B4-BE49-F238E27FC236}">
                <a16:creationId xmlns:a16="http://schemas.microsoft.com/office/drawing/2014/main" id="{00000000-0008-0000-0100-0000C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4" y="607982"/>
            <a:ext cx="619124" cy="563594"/>
          </a:xfrm>
          <a:prstGeom prst="rect">
            <a:avLst/>
          </a:prstGeom>
        </xdr:spPr>
      </xdr:pic>
      <xdr:pic>
        <xdr:nvPicPr>
          <xdr:cNvPr id="454" name="Рисунок 453">
            <a:extLst>
              <a:ext uri="{FF2B5EF4-FFF2-40B4-BE49-F238E27FC236}">
                <a16:creationId xmlns:a16="http://schemas.microsoft.com/office/drawing/2014/main" id="{00000000-0008-0000-0100-0000C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0" y="598457"/>
            <a:ext cx="619124" cy="563594"/>
          </a:xfrm>
          <a:prstGeom prst="rect">
            <a:avLst/>
          </a:prstGeom>
        </xdr:spPr>
      </xdr:pic>
      <xdr:pic>
        <xdr:nvPicPr>
          <xdr:cNvPr id="455" name="Рисунок 454">
            <a:extLst>
              <a:ext uri="{FF2B5EF4-FFF2-40B4-BE49-F238E27FC236}">
                <a16:creationId xmlns:a16="http://schemas.microsoft.com/office/drawing/2014/main" id="{00000000-0008-0000-0100-0000C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0" y="598457"/>
            <a:ext cx="619124" cy="563594"/>
          </a:xfrm>
          <a:prstGeom prst="rect">
            <a:avLst/>
          </a:prstGeom>
        </xdr:spPr>
      </xdr:pic>
      <xdr:pic>
        <xdr:nvPicPr>
          <xdr:cNvPr id="457" name="Рисунок 456">
            <a:extLst>
              <a:ext uri="{FF2B5EF4-FFF2-40B4-BE49-F238E27FC236}">
                <a16:creationId xmlns:a16="http://schemas.microsoft.com/office/drawing/2014/main" id="{00000000-0008-0000-0100-0000C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4" y="617507"/>
            <a:ext cx="619124" cy="563594"/>
          </a:xfrm>
          <a:prstGeom prst="rect">
            <a:avLst/>
          </a:prstGeom>
        </xdr:spPr>
      </xdr:pic>
      <xdr:pic>
        <xdr:nvPicPr>
          <xdr:cNvPr id="459" name="Рисунок 458">
            <a:extLst>
              <a:ext uri="{FF2B5EF4-FFF2-40B4-BE49-F238E27FC236}">
                <a16:creationId xmlns:a16="http://schemas.microsoft.com/office/drawing/2014/main" id="{00000000-0008-0000-0100-0000C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4"/>
          </a:xfrm>
          <a:prstGeom prst="rect">
            <a:avLst/>
          </a:prstGeom>
        </xdr:spPr>
      </xdr:pic>
      <xdr:pic>
        <xdr:nvPicPr>
          <xdr:cNvPr id="461" name="Рисунок 460">
            <a:extLst>
              <a:ext uri="{FF2B5EF4-FFF2-40B4-BE49-F238E27FC236}">
                <a16:creationId xmlns:a16="http://schemas.microsoft.com/office/drawing/2014/main" id="{00000000-0008-0000-0100-0000C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1" y="598457"/>
            <a:ext cx="619124" cy="563594"/>
          </a:xfrm>
          <a:prstGeom prst="rect">
            <a:avLst/>
          </a:prstGeom>
        </xdr:spPr>
      </xdr:pic>
      <xdr:pic>
        <xdr:nvPicPr>
          <xdr:cNvPr id="464" name="Рисунок 463">
            <a:extLst>
              <a:ext uri="{FF2B5EF4-FFF2-40B4-BE49-F238E27FC236}">
                <a16:creationId xmlns:a16="http://schemas.microsoft.com/office/drawing/2014/main" id="{00000000-0008-0000-0100-0000D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10452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714375</xdr:colOff>
      <xdr:row>118</xdr:row>
      <xdr:rowOff>31750</xdr:rowOff>
    </xdr:from>
    <xdr:to>
      <xdr:col>16</xdr:col>
      <xdr:colOff>0</xdr:colOff>
      <xdr:row>119</xdr:row>
      <xdr:rowOff>1</xdr:rowOff>
    </xdr:to>
    <xdr:grpSp>
      <xdr:nvGrpSpPr>
        <xdr:cNvPr id="474" name="Группа 473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GrpSpPr>
          <a:grpSpLocks noChangeAspect="1"/>
        </xdr:cNvGrpSpPr>
      </xdr:nvGrpSpPr>
      <xdr:grpSpPr>
        <a:xfrm>
          <a:off x="9376522" y="44675985"/>
          <a:ext cx="4586007" cy="707840"/>
          <a:chOff x="3943352" y="3800475"/>
          <a:chExt cx="4619624" cy="714376"/>
        </a:xfrm>
      </xdr:grpSpPr>
      <xdr:pic>
        <xdr:nvPicPr>
          <xdr:cNvPr id="475" name="Рисунок 474">
            <a:extLst>
              <a:ext uri="{FF2B5EF4-FFF2-40B4-BE49-F238E27FC236}">
                <a16:creationId xmlns:a16="http://schemas.microsoft.com/office/drawing/2014/main" id="{00000000-0008-0000-0100-0000D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476" name="Рисунок 475">
            <a:extLst>
              <a:ext uri="{FF2B5EF4-FFF2-40B4-BE49-F238E27FC236}">
                <a16:creationId xmlns:a16="http://schemas.microsoft.com/office/drawing/2014/main" id="{00000000-0008-0000-0100-0000D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477" name="Рисунок 476">
            <a:extLst>
              <a:ext uri="{FF2B5EF4-FFF2-40B4-BE49-F238E27FC236}">
                <a16:creationId xmlns:a16="http://schemas.microsoft.com/office/drawing/2014/main" id="{00000000-0008-0000-0100-0000D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478" name="Рисунок 477">
            <a:extLst>
              <a:ext uri="{FF2B5EF4-FFF2-40B4-BE49-F238E27FC236}">
                <a16:creationId xmlns:a16="http://schemas.microsoft.com/office/drawing/2014/main" id="{00000000-0008-0000-0100-0000D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51257"/>
            <a:ext cx="619124" cy="563594"/>
          </a:xfrm>
          <a:prstGeom prst="rect">
            <a:avLst/>
          </a:prstGeom>
        </xdr:spPr>
      </xdr:pic>
      <xdr:pic>
        <xdr:nvPicPr>
          <xdr:cNvPr id="479" name="Рисунок 478">
            <a:extLst>
              <a:ext uri="{FF2B5EF4-FFF2-40B4-BE49-F238E27FC236}">
                <a16:creationId xmlns:a16="http://schemas.microsoft.com/office/drawing/2014/main" id="{00000000-0008-0000-0100-0000D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480" name="Рисунок 479">
            <a:extLst>
              <a:ext uri="{FF2B5EF4-FFF2-40B4-BE49-F238E27FC236}">
                <a16:creationId xmlns:a16="http://schemas.microsoft.com/office/drawing/2014/main" id="{00000000-0008-0000-0100-0000E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481" name="Рисунок 480">
            <a:extLst>
              <a:ext uri="{FF2B5EF4-FFF2-40B4-BE49-F238E27FC236}">
                <a16:creationId xmlns:a16="http://schemas.microsoft.com/office/drawing/2014/main" id="{00000000-0008-0000-0100-0000E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482" name="Рисунок 481">
            <a:extLst>
              <a:ext uri="{FF2B5EF4-FFF2-40B4-BE49-F238E27FC236}">
                <a16:creationId xmlns:a16="http://schemas.microsoft.com/office/drawing/2014/main" id="{00000000-0008-0000-0100-0000E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1317625</xdr:colOff>
      <xdr:row>143</xdr:row>
      <xdr:rowOff>47625</xdr:rowOff>
    </xdr:from>
    <xdr:to>
      <xdr:col>20</xdr:col>
      <xdr:colOff>38099</xdr:colOff>
      <xdr:row>144</xdr:row>
      <xdr:rowOff>6351</xdr:rowOff>
    </xdr:to>
    <xdr:grpSp>
      <xdr:nvGrpSpPr>
        <xdr:cNvPr id="483" name="Группа 482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GrpSpPr>
          <a:grpSpLocks noChangeAspect="1"/>
        </xdr:cNvGrpSpPr>
      </xdr:nvGrpSpPr>
      <xdr:grpSpPr>
        <a:xfrm>
          <a:off x="9979772" y="54216860"/>
          <a:ext cx="4020856" cy="709520"/>
          <a:chOff x="3943352" y="3800475"/>
          <a:chExt cx="4038599" cy="704851"/>
        </a:xfrm>
      </xdr:grpSpPr>
      <xdr:pic>
        <xdr:nvPicPr>
          <xdr:cNvPr id="484" name="Рисунок 483">
            <a:extLst>
              <a:ext uri="{FF2B5EF4-FFF2-40B4-BE49-F238E27FC236}">
                <a16:creationId xmlns:a16="http://schemas.microsoft.com/office/drawing/2014/main" id="{00000000-0008-0000-0100-0000E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485" name="Рисунок 484">
            <a:extLst>
              <a:ext uri="{FF2B5EF4-FFF2-40B4-BE49-F238E27FC236}">
                <a16:creationId xmlns:a16="http://schemas.microsoft.com/office/drawing/2014/main" id="{00000000-0008-0000-0100-0000E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486" name="Рисунок 485">
            <a:extLst>
              <a:ext uri="{FF2B5EF4-FFF2-40B4-BE49-F238E27FC236}">
                <a16:creationId xmlns:a16="http://schemas.microsoft.com/office/drawing/2014/main" id="{00000000-0008-0000-0100-0000E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95877" y="3941732"/>
            <a:ext cx="619124" cy="563594"/>
          </a:xfrm>
          <a:prstGeom prst="rect">
            <a:avLst/>
          </a:prstGeom>
        </xdr:spPr>
      </xdr:pic>
      <xdr:pic>
        <xdr:nvPicPr>
          <xdr:cNvPr id="487" name="Рисунок 486">
            <a:extLst>
              <a:ext uri="{FF2B5EF4-FFF2-40B4-BE49-F238E27FC236}">
                <a16:creationId xmlns:a16="http://schemas.microsoft.com/office/drawing/2014/main" id="{00000000-0008-0000-0100-0000E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22682"/>
            <a:ext cx="619124" cy="563594"/>
          </a:xfrm>
          <a:prstGeom prst="rect">
            <a:avLst/>
          </a:prstGeom>
        </xdr:spPr>
      </xdr:pic>
      <xdr:pic>
        <xdr:nvPicPr>
          <xdr:cNvPr id="488" name="Рисунок 487">
            <a:extLst>
              <a:ext uri="{FF2B5EF4-FFF2-40B4-BE49-F238E27FC236}">
                <a16:creationId xmlns:a16="http://schemas.microsoft.com/office/drawing/2014/main" id="{00000000-0008-0000-0100-0000E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91327" y="3922682"/>
            <a:ext cx="619124" cy="563594"/>
          </a:xfrm>
          <a:prstGeom prst="rect">
            <a:avLst/>
          </a:prstGeom>
        </xdr:spPr>
      </xdr:pic>
      <xdr:pic>
        <xdr:nvPicPr>
          <xdr:cNvPr id="489" name="Рисунок 488">
            <a:extLst>
              <a:ext uri="{FF2B5EF4-FFF2-40B4-BE49-F238E27FC236}">
                <a16:creationId xmlns:a16="http://schemas.microsoft.com/office/drawing/2014/main" id="{00000000-0008-0000-0100-0000E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362827" y="3932207"/>
            <a:ext cx="619124" cy="563594"/>
          </a:xfrm>
          <a:prstGeom prst="rect">
            <a:avLst/>
          </a:prstGeom>
        </xdr:spPr>
      </xdr:pic>
      <xdr:pic>
        <xdr:nvPicPr>
          <xdr:cNvPr id="490" name="Рисунок 489">
            <a:extLst>
              <a:ext uri="{FF2B5EF4-FFF2-40B4-BE49-F238E27FC236}">
                <a16:creationId xmlns:a16="http://schemas.microsoft.com/office/drawing/2014/main" id="{00000000-0008-0000-0100-0000E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38877" y="39243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698500</xdr:colOff>
      <xdr:row>131</xdr:row>
      <xdr:rowOff>142875</xdr:rowOff>
    </xdr:from>
    <xdr:to>
      <xdr:col>15</xdr:col>
      <xdr:colOff>1047750</xdr:colOff>
      <xdr:row>132</xdr:row>
      <xdr:rowOff>3176</xdr:rowOff>
    </xdr:to>
    <xdr:grpSp>
      <xdr:nvGrpSpPr>
        <xdr:cNvPr id="491" name="Группа 490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GrpSpPr>
          <a:grpSpLocks noChangeAspect="1"/>
        </xdr:cNvGrpSpPr>
      </xdr:nvGrpSpPr>
      <xdr:grpSpPr>
        <a:xfrm>
          <a:off x="9360647" y="49784934"/>
          <a:ext cx="4596279" cy="588683"/>
          <a:chOff x="3943352" y="3914775"/>
          <a:chExt cx="4619624" cy="590551"/>
        </a:xfrm>
      </xdr:grpSpPr>
      <xdr:pic>
        <xdr:nvPicPr>
          <xdr:cNvPr id="492" name="Рисунок 491">
            <a:extLst>
              <a:ext uri="{FF2B5EF4-FFF2-40B4-BE49-F238E27FC236}">
                <a16:creationId xmlns:a16="http://schemas.microsoft.com/office/drawing/2014/main" id="{00000000-0008-0000-0100-0000E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493" name="Рисунок 492">
            <a:extLst>
              <a:ext uri="{FF2B5EF4-FFF2-40B4-BE49-F238E27FC236}">
                <a16:creationId xmlns:a16="http://schemas.microsoft.com/office/drawing/2014/main" id="{00000000-0008-0000-0100-0000E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24377" y="3914775"/>
            <a:ext cx="619124" cy="581026"/>
          </a:xfrm>
          <a:prstGeom prst="rect">
            <a:avLst/>
          </a:prstGeom>
        </xdr:spPr>
      </xdr:pic>
      <xdr:pic>
        <xdr:nvPicPr>
          <xdr:cNvPr id="494" name="Рисунок 493">
            <a:extLst>
              <a:ext uri="{FF2B5EF4-FFF2-40B4-BE49-F238E27FC236}">
                <a16:creationId xmlns:a16="http://schemas.microsoft.com/office/drawing/2014/main" id="{00000000-0008-0000-0100-0000E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495" name="Рисунок 494">
            <a:extLst>
              <a:ext uri="{FF2B5EF4-FFF2-40B4-BE49-F238E27FC236}">
                <a16:creationId xmlns:a16="http://schemas.microsoft.com/office/drawing/2014/main" id="{00000000-0008-0000-0100-0000E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676902" y="3932207"/>
            <a:ext cx="619124" cy="563594"/>
          </a:xfrm>
          <a:prstGeom prst="rect">
            <a:avLst/>
          </a:prstGeom>
        </xdr:spPr>
      </xdr:pic>
      <xdr:pic>
        <xdr:nvPicPr>
          <xdr:cNvPr id="496" name="Рисунок 495">
            <a:extLst>
              <a:ext uri="{FF2B5EF4-FFF2-40B4-BE49-F238E27FC236}">
                <a16:creationId xmlns:a16="http://schemas.microsoft.com/office/drawing/2014/main" id="{00000000-0008-0000-0100-0000F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497" name="Рисунок 496">
            <a:extLst>
              <a:ext uri="{FF2B5EF4-FFF2-40B4-BE49-F238E27FC236}">
                <a16:creationId xmlns:a16="http://schemas.microsoft.com/office/drawing/2014/main" id="{00000000-0008-0000-0100-0000F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499" name="Рисунок 498">
            <a:extLst>
              <a:ext uri="{FF2B5EF4-FFF2-40B4-BE49-F238E27FC236}">
                <a16:creationId xmlns:a16="http://schemas.microsoft.com/office/drawing/2014/main" id="{00000000-0008-0000-0100-0000F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500" name="Рисунок 499">
            <a:extLst>
              <a:ext uri="{FF2B5EF4-FFF2-40B4-BE49-F238E27FC236}">
                <a16:creationId xmlns:a16="http://schemas.microsoft.com/office/drawing/2014/main" id="{00000000-0008-0000-0100-0000F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145143</xdr:colOff>
      <xdr:row>124</xdr:row>
      <xdr:rowOff>235857</xdr:rowOff>
    </xdr:from>
    <xdr:to>
      <xdr:col>16</xdr:col>
      <xdr:colOff>0</xdr:colOff>
      <xdr:row>125</xdr:row>
      <xdr:rowOff>731158</xdr:rowOff>
    </xdr:to>
    <xdr:grpSp>
      <xdr:nvGrpSpPr>
        <xdr:cNvPr id="323" name="Группа 322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GrpSpPr>
          <a:grpSpLocks noChangeAspect="1"/>
        </xdr:cNvGrpSpPr>
      </xdr:nvGrpSpPr>
      <xdr:grpSpPr>
        <a:xfrm>
          <a:off x="8807290" y="47213717"/>
          <a:ext cx="5155239" cy="739029"/>
          <a:chOff x="3886202" y="6734175"/>
          <a:chExt cx="5181599" cy="733426"/>
        </a:xfrm>
      </xdr:grpSpPr>
      <xdr:pic>
        <xdr:nvPicPr>
          <xdr:cNvPr id="324" name="Рисунок 323">
            <a:extLst>
              <a:ext uri="{FF2B5EF4-FFF2-40B4-BE49-F238E27FC236}">
                <a16:creationId xmlns:a16="http://schemas.microsoft.com/office/drawing/2014/main" id="{00000000-0008-0000-0100-00004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325" name="Рисунок 324">
            <a:extLst>
              <a:ext uri="{FF2B5EF4-FFF2-40B4-BE49-F238E27FC236}">
                <a16:creationId xmlns:a16="http://schemas.microsoft.com/office/drawing/2014/main" id="{00000000-0008-0000-0100-00004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34175"/>
            <a:ext cx="619124" cy="733426"/>
          </a:xfrm>
          <a:prstGeom prst="rect">
            <a:avLst/>
          </a:prstGeom>
        </xdr:spPr>
      </xdr:pic>
      <xdr:pic>
        <xdr:nvPicPr>
          <xdr:cNvPr id="326" name="Рисунок 325">
            <a:extLst>
              <a:ext uri="{FF2B5EF4-FFF2-40B4-BE49-F238E27FC236}">
                <a16:creationId xmlns:a16="http://schemas.microsoft.com/office/drawing/2014/main" id="{00000000-0008-0000-0100-00004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327" name="Рисунок 326">
            <a:extLst>
              <a:ext uri="{FF2B5EF4-FFF2-40B4-BE49-F238E27FC236}">
                <a16:creationId xmlns:a16="http://schemas.microsoft.com/office/drawing/2014/main" id="{00000000-0008-0000-0100-00004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329" name="Рисунок 328">
            <a:extLst>
              <a:ext uri="{FF2B5EF4-FFF2-40B4-BE49-F238E27FC236}">
                <a16:creationId xmlns:a16="http://schemas.microsoft.com/office/drawing/2014/main" id="{00000000-0008-0000-0100-00004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7" y="6894482"/>
            <a:ext cx="619124" cy="563594"/>
          </a:xfrm>
          <a:prstGeom prst="rect">
            <a:avLst/>
          </a:prstGeom>
        </xdr:spPr>
      </xdr:pic>
      <xdr:pic>
        <xdr:nvPicPr>
          <xdr:cNvPr id="330" name="Рисунок 329">
            <a:extLst>
              <a:ext uri="{FF2B5EF4-FFF2-40B4-BE49-F238E27FC236}">
                <a16:creationId xmlns:a16="http://schemas.microsoft.com/office/drawing/2014/main" id="{00000000-0008-0000-0100-00004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15202" y="6894482"/>
            <a:ext cx="619124" cy="563594"/>
          </a:xfrm>
          <a:prstGeom prst="rect">
            <a:avLst/>
          </a:prstGeom>
        </xdr:spPr>
      </xdr:pic>
      <xdr:pic>
        <xdr:nvPicPr>
          <xdr:cNvPr id="331" name="Рисунок 330">
            <a:extLst>
              <a:ext uri="{FF2B5EF4-FFF2-40B4-BE49-F238E27FC236}">
                <a16:creationId xmlns:a16="http://schemas.microsoft.com/office/drawing/2014/main" id="{00000000-0008-0000-0100-00004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886702" y="6904007"/>
            <a:ext cx="619124" cy="563594"/>
          </a:xfrm>
          <a:prstGeom prst="rect">
            <a:avLst/>
          </a:prstGeom>
        </xdr:spPr>
      </xdr:pic>
      <xdr:pic>
        <xdr:nvPicPr>
          <xdr:cNvPr id="332" name="Рисунок 331">
            <a:extLst>
              <a:ext uri="{FF2B5EF4-FFF2-40B4-BE49-F238E27FC236}">
                <a16:creationId xmlns:a16="http://schemas.microsoft.com/office/drawing/2014/main" id="{00000000-0008-0000-0100-00004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752" y="6896100"/>
            <a:ext cx="619124" cy="563594"/>
          </a:xfrm>
          <a:prstGeom prst="rect">
            <a:avLst/>
          </a:prstGeom>
        </xdr:spPr>
      </xdr:pic>
      <xdr:pic>
        <xdr:nvPicPr>
          <xdr:cNvPr id="333" name="Рисунок 332">
            <a:extLst>
              <a:ext uri="{FF2B5EF4-FFF2-40B4-BE49-F238E27FC236}">
                <a16:creationId xmlns:a16="http://schemas.microsoft.com/office/drawing/2014/main" id="{00000000-0008-0000-0100-00004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48677" y="68944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412750</xdr:colOff>
      <xdr:row>212</xdr:row>
      <xdr:rowOff>31750</xdr:rowOff>
    </xdr:from>
    <xdr:to>
      <xdr:col>20</xdr:col>
      <xdr:colOff>53974</xdr:colOff>
      <xdr:row>213</xdr:row>
      <xdr:rowOff>27019</xdr:rowOff>
    </xdr:to>
    <xdr:grpSp>
      <xdr:nvGrpSpPr>
        <xdr:cNvPr id="523" name="Группа 522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GrpSpPr>
          <a:grpSpLocks noChangeAspect="1"/>
        </xdr:cNvGrpSpPr>
      </xdr:nvGrpSpPr>
      <xdr:grpSpPr>
        <a:xfrm>
          <a:off x="10565279" y="79615926"/>
          <a:ext cx="3451224" cy="589181"/>
          <a:chOff x="3943352" y="3932207"/>
          <a:chExt cx="3476624" cy="582644"/>
        </a:xfrm>
      </xdr:grpSpPr>
      <xdr:pic>
        <xdr:nvPicPr>
          <xdr:cNvPr id="524" name="Рисунок 523">
            <a:extLst>
              <a:ext uri="{FF2B5EF4-FFF2-40B4-BE49-F238E27FC236}">
                <a16:creationId xmlns:a16="http://schemas.microsoft.com/office/drawing/2014/main" id="{00000000-0008-0000-0100-00000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525" name="Рисунок 524">
            <a:extLst>
              <a:ext uri="{FF2B5EF4-FFF2-40B4-BE49-F238E27FC236}">
                <a16:creationId xmlns:a16="http://schemas.microsoft.com/office/drawing/2014/main" id="{00000000-0008-0000-0100-00000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14852" y="3951257"/>
            <a:ext cx="619124" cy="563594"/>
          </a:xfrm>
          <a:prstGeom prst="rect">
            <a:avLst/>
          </a:prstGeom>
        </xdr:spPr>
      </xdr:pic>
      <xdr:pic>
        <xdr:nvPicPr>
          <xdr:cNvPr id="526" name="Рисунок 525">
            <a:extLst>
              <a:ext uri="{FF2B5EF4-FFF2-40B4-BE49-F238E27FC236}">
                <a16:creationId xmlns:a16="http://schemas.microsoft.com/office/drawing/2014/main" id="{00000000-0008-0000-0100-00000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14927" y="3932207"/>
            <a:ext cx="619124" cy="563594"/>
          </a:xfrm>
          <a:prstGeom prst="rect">
            <a:avLst/>
          </a:prstGeom>
        </xdr:spPr>
      </xdr:pic>
      <xdr:pic>
        <xdr:nvPicPr>
          <xdr:cNvPr id="527" name="Рисунок 526">
            <a:extLst>
              <a:ext uri="{FF2B5EF4-FFF2-40B4-BE49-F238E27FC236}">
                <a16:creationId xmlns:a16="http://schemas.microsoft.com/office/drawing/2014/main" id="{00000000-0008-0000-0100-00000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229352" y="3932207"/>
            <a:ext cx="619124" cy="563594"/>
          </a:xfrm>
          <a:prstGeom prst="rect">
            <a:avLst/>
          </a:prstGeom>
        </xdr:spPr>
      </xdr:pic>
      <xdr:pic>
        <xdr:nvPicPr>
          <xdr:cNvPr id="528" name="Рисунок 527">
            <a:extLst>
              <a:ext uri="{FF2B5EF4-FFF2-40B4-BE49-F238E27FC236}">
                <a16:creationId xmlns:a16="http://schemas.microsoft.com/office/drawing/2014/main" id="{00000000-0008-0000-0100-00001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6800852" y="3941732"/>
            <a:ext cx="619124" cy="563594"/>
          </a:xfrm>
          <a:prstGeom prst="rect">
            <a:avLst/>
          </a:prstGeom>
        </xdr:spPr>
      </xdr:pic>
      <xdr:pic>
        <xdr:nvPicPr>
          <xdr:cNvPr id="529" name="Рисунок 528">
            <a:extLst>
              <a:ext uri="{FF2B5EF4-FFF2-40B4-BE49-F238E27FC236}">
                <a16:creationId xmlns:a16="http://schemas.microsoft.com/office/drawing/2014/main" id="{00000000-0008-0000-0100-00001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1301750</xdr:colOff>
      <xdr:row>245</xdr:row>
      <xdr:rowOff>0</xdr:rowOff>
    </xdr:from>
    <xdr:to>
      <xdr:col>20</xdr:col>
      <xdr:colOff>31749</xdr:colOff>
      <xdr:row>246</xdr:row>
      <xdr:rowOff>22226</xdr:rowOff>
    </xdr:to>
    <xdr:grpSp>
      <xdr:nvGrpSpPr>
        <xdr:cNvPr id="530" name="Группа 529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GrpSpPr>
          <a:grpSpLocks noChangeAspect="1"/>
        </xdr:cNvGrpSpPr>
      </xdr:nvGrpSpPr>
      <xdr:grpSpPr>
        <a:xfrm>
          <a:off x="9963897" y="92896765"/>
          <a:ext cx="4030381" cy="750608"/>
          <a:chOff x="3867152" y="8315325"/>
          <a:chExt cx="4048124" cy="752476"/>
        </a:xfrm>
      </xdr:grpSpPr>
      <xdr:pic>
        <xdr:nvPicPr>
          <xdr:cNvPr id="531" name="Рисунок 530">
            <a:extLst>
              <a:ext uri="{FF2B5EF4-FFF2-40B4-BE49-F238E27FC236}">
                <a16:creationId xmlns:a16="http://schemas.microsoft.com/office/drawing/2014/main" id="{00000000-0008-0000-0100-00001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533" name="Рисунок 532">
            <a:extLst>
              <a:ext uri="{FF2B5EF4-FFF2-40B4-BE49-F238E27FC236}">
                <a16:creationId xmlns:a16="http://schemas.microsoft.com/office/drawing/2014/main" id="{00000000-0008-0000-0100-00001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534" name="Рисунок 533">
            <a:extLst>
              <a:ext uri="{FF2B5EF4-FFF2-40B4-BE49-F238E27FC236}">
                <a16:creationId xmlns:a16="http://schemas.microsoft.com/office/drawing/2014/main" id="{00000000-0008-0000-0100-00001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535" name="Рисунок 534">
            <a:extLst>
              <a:ext uri="{FF2B5EF4-FFF2-40B4-BE49-F238E27FC236}">
                <a16:creationId xmlns:a16="http://schemas.microsoft.com/office/drawing/2014/main" id="{00000000-0008-0000-0100-00001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536" name="Рисунок 535">
            <a:extLst>
              <a:ext uri="{FF2B5EF4-FFF2-40B4-BE49-F238E27FC236}">
                <a16:creationId xmlns:a16="http://schemas.microsoft.com/office/drawing/2014/main" id="{00000000-0008-0000-0100-00001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43702" y="8456582"/>
            <a:ext cx="619124" cy="563594"/>
          </a:xfrm>
          <a:prstGeom prst="rect">
            <a:avLst/>
          </a:prstGeom>
        </xdr:spPr>
      </xdr:pic>
      <xdr:pic>
        <xdr:nvPicPr>
          <xdr:cNvPr id="537" name="Рисунок 536">
            <a:extLst>
              <a:ext uri="{FF2B5EF4-FFF2-40B4-BE49-F238E27FC236}">
                <a16:creationId xmlns:a16="http://schemas.microsoft.com/office/drawing/2014/main" id="{00000000-0008-0000-0100-00001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296152" y="8466107"/>
            <a:ext cx="619124" cy="563594"/>
          </a:xfrm>
          <a:prstGeom prst="rect">
            <a:avLst/>
          </a:prstGeom>
        </xdr:spPr>
      </xdr:pic>
      <xdr:pic>
        <xdr:nvPicPr>
          <xdr:cNvPr id="538" name="Рисунок 537">
            <a:extLst>
              <a:ext uri="{FF2B5EF4-FFF2-40B4-BE49-F238E27FC236}">
                <a16:creationId xmlns:a16="http://schemas.microsoft.com/office/drawing/2014/main" id="{00000000-0008-0000-0100-00001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91252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333375</xdr:colOff>
      <xdr:row>237</xdr:row>
      <xdr:rowOff>15875</xdr:rowOff>
    </xdr:from>
    <xdr:to>
      <xdr:col>16</xdr:col>
      <xdr:colOff>0</xdr:colOff>
      <xdr:row>237</xdr:row>
      <xdr:rowOff>768351</xdr:rowOff>
    </xdr:to>
    <xdr:grpSp>
      <xdr:nvGrpSpPr>
        <xdr:cNvPr id="545" name="Группа 544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GrpSpPr>
          <a:grpSpLocks noChangeAspect="1"/>
        </xdr:cNvGrpSpPr>
      </xdr:nvGrpSpPr>
      <xdr:grpSpPr>
        <a:xfrm>
          <a:off x="10485904" y="90144787"/>
          <a:ext cx="3476625" cy="752476"/>
          <a:chOff x="3867152" y="8315325"/>
          <a:chExt cx="3505199" cy="752476"/>
        </a:xfrm>
      </xdr:grpSpPr>
      <xdr:pic>
        <xdr:nvPicPr>
          <xdr:cNvPr id="546" name="Рисунок 545">
            <a:extLst>
              <a:ext uri="{FF2B5EF4-FFF2-40B4-BE49-F238E27FC236}">
                <a16:creationId xmlns:a16="http://schemas.microsoft.com/office/drawing/2014/main" id="{00000000-0008-0000-0100-00002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547" name="Рисунок 546">
            <a:extLst>
              <a:ext uri="{FF2B5EF4-FFF2-40B4-BE49-F238E27FC236}">
                <a16:creationId xmlns:a16="http://schemas.microsoft.com/office/drawing/2014/main" id="{00000000-0008-0000-0100-00002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548" name="Рисунок 547">
            <a:extLst>
              <a:ext uri="{FF2B5EF4-FFF2-40B4-BE49-F238E27FC236}">
                <a16:creationId xmlns:a16="http://schemas.microsoft.com/office/drawing/2014/main" id="{00000000-0008-0000-0100-00002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38727" y="8456582"/>
            <a:ext cx="619124" cy="563594"/>
          </a:xfrm>
          <a:prstGeom prst="rect">
            <a:avLst/>
          </a:prstGeom>
        </xdr:spPr>
      </xdr:pic>
      <xdr:pic>
        <xdr:nvPicPr>
          <xdr:cNvPr id="549" name="Рисунок 548">
            <a:extLst>
              <a:ext uri="{FF2B5EF4-FFF2-40B4-BE49-F238E27FC236}">
                <a16:creationId xmlns:a16="http://schemas.microsoft.com/office/drawing/2014/main" id="{00000000-0008-0000-0100-00002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550" name="Рисунок 549">
            <a:extLst>
              <a:ext uri="{FF2B5EF4-FFF2-40B4-BE49-F238E27FC236}">
                <a16:creationId xmlns:a16="http://schemas.microsoft.com/office/drawing/2014/main" id="{00000000-0008-0000-0100-00002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753227" y="8447057"/>
            <a:ext cx="619124" cy="563594"/>
          </a:xfrm>
          <a:prstGeom prst="rect">
            <a:avLst/>
          </a:prstGeom>
        </xdr:spPr>
      </xdr:pic>
      <xdr:pic>
        <xdr:nvPicPr>
          <xdr:cNvPr id="551" name="Рисунок 550">
            <a:extLst>
              <a:ext uri="{FF2B5EF4-FFF2-40B4-BE49-F238E27FC236}">
                <a16:creationId xmlns:a16="http://schemas.microsoft.com/office/drawing/2014/main" id="{00000000-0008-0000-0100-00002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29277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587375</xdr:colOff>
      <xdr:row>31</xdr:row>
      <xdr:rowOff>31750</xdr:rowOff>
    </xdr:from>
    <xdr:to>
      <xdr:col>20</xdr:col>
      <xdr:colOff>54428</xdr:colOff>
      <xdr:row>31</xdr:row>
      <xdr:rowOff>736600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>
          <a:grpSpLocks noChangeAspect="1"/>
        </xdr:cNvGrpSpPr>
      </xdr:nvGrpSpPr>
      <xdr:grpSpPr>
        <a:xfrm>
          <a:off x="8319434" y="11159191"/>
          <a:ext cx="5697523" cy="704850"/>
          <a:chOff x="8302625" y="7826375"/>
          <a:chExt cx="5730874" cy="704850"/>
        </a:xfrm>
      </xdr:grpSpPr>
      <xdr:pic>
        <xdr:nvPicPr>
          <xdr:cNvPr id="418" name="Рисунок 417">
            <a:extLst>
              <a:ext uri="{FF2B5EF4-FFF2-40B4-BE49-F238E27FC236}">
                <a16:creationId xmlns:a16="http://schemas.microsoft.com/office/drawing/2014/main" id="{00000000-0008-0000-0100-0000A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302625" y="7948581"/>
            <a:ext cx="619124" cy="563594"/>
          </a:xfrm>
          <a:prstGeom prst="rect">
            <a:avLst/>
          </a:prstGeom>
        </xdr:spPr>
      </xdr:pic>
      <xdr:pic>
        <xdr:nvPicPr>
          <xdr:cNvPr id="420" name="Рисунок 419">
            <a:extLst>
              <a:ext uri="{FF2B5EF4-FFF2-40B4-BE49-F238E27FC236}">
                <a16:creationId xmlns:a16="http://schemas.microsoft.com/office/drawing/2014/main" id="{00000000-0008-0000-0100-0000A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8883650" y="7826375"/>
            <a:ext cx="590548" cy="666750"/>
          </a:xfrm>
          <a:prstGeom prst="rect">
            <a:avLst/>
          </a:prstGeom>
        </xdr:spPr>
      </xdr:pic>
      <xdr:pic>
        <xdr:nvPicPr>
          <xdr:cNvPr id="421" name="Рисунок 420">
            <a:extLst>
              <a:ext uri="{FF2B5EF4-FFF2-40B4-BE49-F238E27FC236}">
                <a16:creationId xmlns:a16="http://schemas.microsoft.com/office/drawing/2014/main" id="{00000000-0008-0000-0100-0000A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122025" y="7948581"/>
            <a:ext cx="619124" cy="563594"/>
          </a:xfrm>
          <a:prstGeom prst="rect">
            <a:avLst/>
          </a:prstGeom>
        </xdr:spPr>
      </xdr:pic>
      <xdr:pic>
        <xdr:nvPicPr>
          <xdr:cNvPr id="422" name="Рисунок 421">
            <a:extLst>
              <a:ext uri="{FF2B5EF4-FFF2-40B4-BE49-F238E27FC236}">
                <a16:creationId xmlns:a16="http://schemas.microsoft.com/office/drawing/2014/main" id="{00000000-0008-0000-0100-0000A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93525" y="7967631"/>
            <a:ext cx="619124" cy="563594"/>
          </a:xfrm>
          <a:prstGeom prst="rect">
            <a:avLst/>
          </a:prstGeom>
        </xdr:spPr>
      </xdr:pic>
      <xdr:pic>
        <xdr:nvPicPr>
          <xdr:cNvPr id="423" name="Рисунок 422">
            <a:extLst>
              <a:ext uri="{FF2B5EF4-FFF2-40B4-BE49-F238E27FC236}">
                <a16:creationId xmlns:a16="http://schemas.microsoft.com/office/drawing/2014/main" id="{00000000-0008-0000-0100-0000A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445625" y="7948581"/>
            <a:ext cx="619124" cy="563594"/>
          </a:xfrm>
          <a:prstGeom prst="rect">
            <a:avLst/>
          </a:prstGeom>
        </xdr:spPr>
      </xdr:pic>
      <xdr:pic>
        <xdr:nvPicPr>
          <xdr:cNvPr id="424" name="Рисунок 423">
            <a:extLst>
              <a:ext uri="{FF2B5EF4-FFF2-40B4-BE49-F238E27FC236}">
                <a16:creationId xmlns:a16="http://schemas.microsoft.com/office/drawing/2014/main" id="{00000000-0008-0000-0100-0000A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60050" y="7948581"/>
            <a:ext cx="619124" cy="563594"/>
          </a:xfrm>
          <a:prstGeom prst="rect">
            <a:avLst/>
          </a:prstGeom>
        </xdr:spPr>
      </xdr:pic>
      <xdr:pic>
        <xdr:nvPicPr>
          <xdr:cNvPr id="429" name="Рисунок 428">
            <a:extLst>
              <a:ext uri="{FF2B5EF4-FFF2-40B4-BE49-F238E27FC236}">
                <a16:creationId xmlns:a16="http://schemas.microsoft.com/office/drawing/2014/main" id="{00000000-0008-0000-0100-0000A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46050" y="7958106"/>
            <a:ext cx="619124" cy="563594"/>
          </a:xfrm>
          <a:prstGeom prst="rect">
            <a:avLst/>
          </a:prstGeom>
        </xdr:spPr>
      </xdr:pic>
      <xdr:pic>
        <xdr:nvPicPr>
          <xdr:cNvPr id="433" name="Рисунок 432">
            <a:extLst>
              <a:ext uri="{FF2B5EF4-FFF2-40B4-BE49-F238E27FC236}">
                <a16:creationId xmlns:a16="http://schemas.microsoft.com/office/drawing/2014/main" id="{00000000-0008-0000-0100-0000B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2284075" y="7948581"/>
            <a:ext cx="619124" cy="563594"/>
          </a:xfrm>
          <a:prstGeom prst="rect">
            <a:avLst/>
          </a:prstGeom>
        </xdr:spPr>
      </xdr:pic>
      <xdr:pic>
        <xdr:nvPicPr>
          <xdr:cNvPr id="436" name="Рисунок 435">
            <a:extLst>
              <a:ext uri="{FF2B5EF4-FFF2-40B4-BE49-F238E27FC236}">
                <a16:creationId xmlns:a16="http://schemas.microsoft.com/office/drawing/2014/main" id="{00000000-0008-0000-0100-0000B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998075" y="7958106"/>
            <a:ext cx="619124" cy="563594"/>
          </a:xfrm>
          <a:prstGeom prst="rect">
            <a:avLst/>
          </a:prstGeom>
        </xdr:spPr>
      </xdr:pic>
      <xdr:pic>
        <xdr:nvPicPr>
          <xdr:cNvPr id="276" name="Рисунок 275">
            <a:extLst>
              <a:ext uri="{FF2B5EF4-FFF2-40B4-BE49-F238E27FC236}">
                <a16:creationId xmlns:a16="http://schemas.microsoft.com/office/drawing/2014/main" id="{00000000-0008-0000-0100-00001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13414375" y="79375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179294</xdr:colOff>
      <xdr:row>22</xdr:row>
      <xdr:rowOff>283647</xdr:rowOff>
    </xdr:from>
    <xdr:to>
      <xdr:col>1</xdr:col>
      <xdr:colOff>1251137</xdr:colOff>
      <xdr:row>22</xdr:row>
      <xdr:rowOff>526726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69" y="6665397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571500</xdr:colOff>
      <xdr:row>22</xdr:row>
      <xdr:rowOff>158750</xdr:rowOff>
    </xdr:from>
    <xdr:to>
      <xdr:col>20</xdr:col>
      <xdr:colOff>41274</xdr:colOff>
      <xdr:row>22</xdr:row>
      <xdr:rowOff>750919</xdr:rowOff>
    </xdr:to>
    <xdr:grpSp>
      <xdr:nvGrpSpPr>
        <xdr:cNvPr id="283" name="Группа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GrpSpPr>
          <a:grpSpLocks noChangeAspect="1"/>
        </xdr:cNvGrpSpPr>
      </xdr:nvGrpSpPr>
      <xdr:grpSpPr>
        <a:xfrm>
          <a:off x="8303559" y="8182162"/>
          <a:ext cx="5700244" cy="592169"/>
          <a:chOff x="3971927" y="588932"/>
          <a:chExt cx="5724524" cy="592169"/>
        </a:xfrm>
      </xdr:grpSpPr>
      <xdr:pic>
        <xdr:nvPicPr>
          <xdr:cNvPr id="286" name="Рисунок 285">
            <a:extLst>
              <a:ext uri="{FF2B5EF4-FFF2-40B4-BE49-F238E27FC236}">
                <a16:creationId xmlns:a16="http://schemas.microsoft.com/office/drawing/2014/main" id="{00000000-0008-0000-0100-00001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287" name="Рисунок 286">
            <a:extLst>
              <a:ext uri="{FF2B5EF4-FFF2-40B4-BE49-F238E27FC236}">
                <a16:creationId xmlns:a16="http://schemas.microsoft.com/office/drawing/2014/main" id="{00000000-0008-0000-0100-00001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289" name="Рисунок 288">
            <a:extLst>
              <a:ext uri="{FF2B5EF4-FFF2-40B4-BE49-F238E27FC236}">
                <a16:creationId xmlns:a16="http://schemas.microsoft.com/office/drawing/2014/main" id="{00000000-0008-0000-0100-00002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299" name="Рисунок 298">
            <a:extLst>
              <a:ext uri="{FF2B5EF4-FFF2-40B4-BE49-F238E27FC236}">
                <a16:creationId xmlns:a16="http://schemas.microsoft.com/office/drawing/2014/main" id="{00000000-0008-0000-0100-00002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300" name="Рисунок 299">
            <a:extLst>
              <a:ext uri="{FF2B5EF4-FFF2-40B4-BE49-F238E27FC236}">
                <a16:creationId xmlns:a16="http://schemas.microsoft.com/office/drawing/2014/main" id="{00000000-0008-0000-01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598457"/>
            <a:ext cx="619124" cy="563594"/>
          </a:xfrm>
          <a:prstGeom prst="rect">
            <a:avLst/>
          </a:prstGeom>
        </xdr:spPr>
      </xdr:pic>
      <xdr:pic>
        <xdr:nvPicPr>
          <xdr:cNvPr id="302" name="Рисунок 301">
            <a:extLst>
              <a:ext uri="{FF2B5EF4-FFF2-40B4-BE49-F238E27FC236}">
                <a16:creationId xmlns:a16="http://schemas.microsoft.com/office/drawing/2014/main" id="{00000000-0008-0000-0100-00002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29427" y="598457"/>
            <a:ext cx="619124" cy="563594"/>
          </a:xfrm>
          <a:prstGeom prst="rect">
            <a:avLst/>
          </a:prstGeom>
        </xdr:spPr>
      </xdr:pic>
      <xdr:pic>
        <xdr:nvPicPr>
          <xdr:cNvPr id="304" name="Рисунок 303">
            <a:extLst>
              <a:ext uri="{FF2B5EF4-FFF2-40B4-BE49-F238E27FC236}">
                <a16:creationId xmlns:a16="http://schemas.microsoft.com/office/drawing/2014/main" id="{00000000-0008-0000-01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7391402" y="588932"/>
            <a:ext cx="619124" cy="563594"/>
          </a:xfrm>
          <a:prstGeom prst="rect">
            <a:avLst/>
          </a:prstGeom>
        </xdr:spPr>
      </xdr:pic>
      <xdr:pic>
        <xdr:nvPicPr>
          <xdr:cNvPr id="306" name="Рисунок 305">
            <a:extLst>
              <a:ext uri="{FF2B5EF4-FFF2-40B4-BE49-F238E27FC236}">
                <a16:creationId xmlns:a16="http://schemas.microsoft.com/office/drawing/2014/main" id="{00000000-0008-0000-01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53377" y="598457"/>
            <a:ext cx="619124" cy="563594"/>
          </a:xfrm>
          <a:prstGeom prst="rect">
            <a:avLst/>
          </a:prstGeom>
        </xdr:spPr>
      </xdr:pic>
      <xdr:pic>
        <xdr:nvPicPr>
          <xdr:cNvPr id="307" name="Рисунок 306">
            <a:extLst>
              <a:ext uri="{FF2B5EF4-FFF2-40B4-BE49-F238E27FC236}">
                <a16:creationId xmlns:a16="http://schemas.microsoft.com/office/drawing/2014/main" id="{00000000-0008-0000-0100-00003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8515352" y="607982"/>
            <a:ext cx="619124" cy="563594"/>
          </a:xfrm>
          <a:prstGeom prst="rect">
            <a:avLst/>
          </a:prstGeom>
        </xdr:spPr>
      </xdr:pic>
      <xdr:pic>
        <xdr:nvPicPr>
          <xdr:cNvPr id="309" name="Рисунок 308">
            <a:extLst>
              <a:ext uri="{FF2B5EF4-FFF2-40B4-BE49-F238E27FC236}">
                <a16:creationId xmlns:a16="http://schemas.microsoft.com/office/drawing/2014/main" id="{00000000-0008-0000-0100-00003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77327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682625</xdr:colOff>
      <xdr:row>23</xdr:row>
      <xdr:rowOff>492125</xdr:rowOff>
    </xdr:from>
    <xdr:to>
      <xdr:col>2</xdr:col>
      <xdr:colOff>15875</xdr:colOff>
      <xdr:row>27</xdr:row>
      <xdr:rowOff>195441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500" y="6000750"/>
          <a:ext cx="841375" cy="108444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171</xdr:row>
      <xdr:rowOff>206375</xdr:rowOff>
    </xdr:from>
    <xdr:to>
      <xdr:col>8</xdr:col>
      <xdr:colOff>412750</xdr:colOff>
      <xdr:row>171</xdr:row>
      <xdr:rowOff>650875</xdr:rowOff>
    </xdr:to>
    <xdr:sp macro="" textlink="">
      <xdr:nvSpPr>
        <xdr:cNvPr id="314" name="Скругленный прямоугольник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>
          <a:spLocks noChangeAspect="1"/>
        </xdr:cNvSpPr>
      </xdr:nvSpPr>
      <xdr:spPr>
        <a:xfrm>
          <a:off x="5556250" y="52070000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1</xdr:col>
      <xdr:colOff>200086</xdr:colOff>
      <xdr:row>51</xdr:row>
      <xdr:rowOff>287903</xdr:rowOff>
    </xdr:from>
    <xdr:ext cx="1071843" cy="243079"/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19734778"/>
          <a:ext cx="1071843" cy="243079"/>
        </a:xfrm>
        <a:prstGeom prst="rect">
          <a:avLst/>
        </a:prstGeom>
      </xdr:spPr>
    </xdr:pic>
    <xdr:clientData/>
  </xdr:oneCellAnchor>
  <xdr:twoCellAnchor>
    <xdr:from>
      <xdr:col>1</xdr:col>
      <xdr:colOff>127000</xdr:colOff>
      <xdr:row>51</xdr:row>
      <xdr:rowOff>757828</xdr:rowOff>
    </xdr:from>
    <xdr:to>
      <xdr:col>1</xdr:col>
      <xdr:colOff>1444625</xdr:colOff>
      <xdr:row>56</xdr:row>
      <xdr:rowOff>200024</xdr:rowOff>
    </xdr:to>
    <xdr:grpSp>
      <xdr:nvGrpSpPr>
        <xdr:cNvPr id="61" name="Группа 60"/>
        <xdr:cNvGrpSpPr/>
      </xdr:nvGrpSpPr>
      <xdr:grpSpPr>
        <a:xfrm>
          <a:off x="138206" y="19796622"/>
          <a:ext cx="1317625" cy="1649755"/>
          <a:chOff x="142875" y="22808203"/>
          <a:chExt cx="1317625" cy="1632946"/>
        </a:xfrm>
      </xdr:grpSpPr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 cstate="email">
            <a:extLst>
              <a:ext uri="{BEBA8EAE-BF5A-486C-A8C5-ECC9F3942E4B}">
                <a14:imgProps xmlns:a14="http://schemas.microsoft.com/office/drawing/2010/main">
                  <a14:imgLayer r:embed="rId74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2875" y="22808203"/>
            <a:ext cx="827836" cy="1632946"/>
          </a:xfrm>
          <a:prstGeom prst="rect">
            <a:avLst/>
          </a:prstGeom>
          <a:effectLst>
            <a:innerShdw blurRad="63500" dist="50800" dir="3000000">
              <a:prstClr val="black">
                <a:alpha val="21000"/>
              </a:prstClr>
            </a:innerShdw>
          </a:effectLst>
        </xdr:spPr>
      </xdr:pic>
      <xdr:pic>
        <xdr:nvPicPr>
          <xdr:cNvPr id="382" name="Рисунок 381">
            <a:extLst>
              <a:ext uri="{FF2B5EF4-FFF2-40B4-BE49-F238E27FC236}">
                <a16:creationId xmlns:a16="http://schemas.microsoft.com/office/drawing/2014/main" id="{00000000-0008-0000-0100-00007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BEBA8EAE-BF5A-486C-A8C5-ECC9F3942E4B}">
                <a14:imgProps xmlns:a14="http://schemas.microsoft.com/office/drawing/2010/main">
                  <a14:imgLayer r:embed="rId76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00125" y="23446818"/>
            <a:ext cx="460375" cy="953056"/>
          </a:xfrm>
          <a:prstGeom prst="rect">
            <a:avLst/>
          </a:prstGeom>
          <a:effectLst>
            <a:innerShdw blurRad="63500" dist="50800" dir="3000000">
              <a:prstClr val="black">
                <a:alpha val="21000"/>
              </a:prstClr>
            </a:innerShdw>
            <a:softEdge rad="31750"/>
          </a:effectLst>
        </xdr:spPr>
      </xdr:pic>
    </xdr:grpSp>
    <xdr:clientData/>
  </xdr:twoCellAnchor>
  <xdr:oneCellAnchor>
    <xdr:from>
      <xdr:col>1</xdr:col>
      <xdr:colOff>193221</xdr:colOff>
      <xdr:row>226</xdr:row>
      <xdr:rowOff>331561</xdr:rowOff>
    </xdr:from>
    <xdr:ext cx="1071843" cy="243079"/>
    <xdr:pic>
      <xdr:nvPicPr>
        <xdr:cNvPr id="374" name="Рисунок 37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96" y="90993686"/>
          <a:ext cx="1071843" cy="243079"/>
        </a:xfrm>
        <a:prstGeom prst="rect">
          <a:avLst/>
        </a:prstGeom>
      </xdr:spPr>
    </xdr:pic>
    <xdr:clientData/>
  </xdr:oneCellAnchor>
  <xdr:oneCellAnchor>
    <xdr:from>
      <xdr:col>12</xdr:col>
      <xdr:colOff>206375</xdr:colOff>
      <xdr:row>259</xdr:row>
      <xdr:rowOff>47625</xdr:rowOff>
    </xdr:from>
    <xdr:ext cx="2898774" cy="573119"/>
    <xdr:grpSp>
      <xdr:nvGrpSpPr>
        <xdr:cNvPr id="377" name="Группа 37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GrpSpPr>
          <a:grpSpLocks noChangeAspect="1"/>
        </xdr:cNvGrpSpPr>
      </xdr:nvGrpSpPr>
      <xdr:grpSpPr>
        <a:xfrm>
          <a:off x="11087287" y="97437949"/>
          <a:ext cx="2898774" cy="573119"/>
          <a:chOff x="3835402" y="8456582"/>
          <a:chExt cx="2898774" cy="573119"/>
        </a:xfrm>
      </xdr:grpSpPr>
      <xdr:pic>
        <xdr:nvPicPr>
          <xdr:cNvPr id="378" name="Рисунок 377">
            <a:extLst>
              <a:ext uri="{FF2B5EF4-FFF2-40B4-BE49-F238E27FC236}">
                <a16:creationId xmlns:a16="http://schemas.microsoft.com/office/drawing/2014/main" id="{00000000-0008-0000-0100-00007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35402" y="8466107"/>
            <a:ext cx="619124" cy="563594"/>
          </a:xfrm>
          <a:prstGeom prst="rect">
            <a:avLst/>
          </a:prstGeom>
        </xdr:spPr>
      </xdr:pic>
      <xdr:pic>
        <xdr:nvPicPr>
          <xdr:cNvPr id="379" name="Рисунок 378">
            <a:extLst>
              <a:ext uri="{FF2B5EF4-FFF2-40B4-BE49-F238E27FC236}">
                <a16:creationId xmlns:a16="http://schemas.microsoft.com/office/drawing/2014/main" id="{00000000-0008-0000-0100-00007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19602" y="8456582"/>
            <a:ext cx="619124" cy="563594"/>
          </a:xfrm>
          <a:prstGeom prst="rect">
            <a:avLst/>
          </a:prstGeom>
        </xdr:spPr>
      </xdr:pic>
      <xdr:pic>
        <xdr:nvPicPr>
          <xdr:cNvPr id="380" name="Рисунок 379">
            <a:extLst>
              <a:ext uri="{FF2B5EF4-FFF2-40B4-BE49-F238E27FC236}">
                <a16:creationId xmlns:a16="http://schemas.microsoft.com/office/drawing/2014/main" id="{00000000-0008-0000-0100-00007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562602" y="8456582"/>
            <a:ext cx="619124" cy="563594"/>
          </a:xfrm>
          <a:prstGeom prst="rect">
            <a:avLst/>
          </a:prstGeom>
        </xdr:spPr>
      </xdr:pic>
      <xdr:pic>
        <xdr:nvPicPr>
          <xdr:cNvPr id="381" name="Рисунок 380">
            <a:extLst>
              <a:ext uri="{FF2B5EF4-FFF2-40B4-BE49-F238E27FC236}">
                <a16:creationId xmlns:a16="http://schemas.microsoft.com/office/drawing/2014/main" id="{00000000-0008-0000-0100-00007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115052" y="8466107"/>
            <a:ext cx="619124" cy="563594"/>
          </a:xfrm>
          <a:prstGeom prst="rect">
            <a:avLst/>
          </a:prstGeom>
        </xdr:spPr>
      </xdr:pic>
      <xdr:pic>
        <xdr:nvPicPr>
          <xdr:cNvPr id="387" name="Рисунок 386">
            <a:extLst>
              <a:ext uri="{FF2B5EF4-FFF2-40B4-BE49-F238E27FC236}">
                <a16:creationId xmlns:a16="http://schemas.microsoft.com/office/drawing/2014/main" id="{00000000-0008-0000-0100-00008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0152" y="8458200"/>
            <a:ext cx="619124" cy="563594"/>
          </a:xfrm>
          <a:prstGeom prst="rect">
            <a:avLst/>
          </a:prstGeom>
        </xdr:spPr>
      </xdr:pic>
    </xdr:grpSp>
    <xdr:clientData/>
  </xdr:oneCellAnchor>
  <xdr:twoCellAnchor editAs="oneCell">
    <xdr:from>
      <xdr:col>1</xdr:col>
      <xdr:colOff>158750</xdr:colOff>
      <xdr:row>227</xdr:row>
      <xdr:rowOff>44450</xdr:rowOff>
    </xdr:from>
    <xdr:to>
      <xdr:col>1</xdr:col>
      <xdr:colOff>1372928</xdr:colOff>
      <xdr:row>231</xdr:row>
      <xdr:rowOff>12699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BEBA8EAE-BF5A-486C-A8C5-ECC9F3942E4B}">
              <a14:imgProps xmlns:a14="http://schemas.microsoft.com/office/drawing/2010/main">
                <a14:imgLayer r:embed="rId79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92754450"/>
          <a:ext cx="1214178" cy="1396999"/>
        </a:xfrm>
        <a:prstGeom prst="rect">
          <a:avLst/>
        </a:prstGeom>
      </xdr:spPr>
    </xdr:pic>
    <xdr:clientData/>
  </xdr:twoCellAnchor>
  <xdr:twoCellAnchor>
    <xdr:from>
      <xdr:col>11</xdr:col>
      <xdr:colOff>349250</xdr:colOff>
      <xdr:row>226</xdr:row>
      <xdr:rowOff>158749</xdr:rowOff>
    </xdr:from>
    <xdr:to>
      <xdr:col>15</xdr:col>
      <xdr:colOff>1041399</xdr:colOff>
      <xdr:row>226</xdr:row>
      <xdr:rowOff>741949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pSpPr/>
      </xdr:nvGrpSpPr>
      <xdr:grpSpPr>
        <a:xfrm>
          <a:off x="10501779" y="85121749"/>
          <a:ext cx="3448796" cy="583200"/>
          <a:chOff x="10493375" y="76184125"/>
          <a:chExt cx="3454399" cy="588994"/>
        </a:xfrm>
      </xdr:grpSpPr>
      <xdr:pic>
        <xdr:nvPicPr>
          <xdr:cNvPr id="540" name="Рисунок 539">
            <a:extLst>
              <a:ext uri="{FF2B5EF4-FFF2-40B4-BE49-F238E27FC236}">
                <a16:creationId xmlns:a16="http://schemas.microsoft.com/office/drawing/2014/main" id="{00000000-0008-0000-0100-00001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10493375" y="76209525"/>
            <a:ext cx="619124" cy="563594"/>
          </a:xfrm>
          <a:prstGeom prst="rect">
            <a:avLst/>
          </a:prstGeom>
        </xdr:spPr>
      </xdr:pic>
      <xdr:pic>
        <xdr:nvPicPr>
          <xdr:cNvPr id="542" name="Рисунок 541">
            <a:extLst>
              <a:ext uri="{FF2B5EF4-FFF2-40B4-BE49-F238E27FC236}">
                <a16:creationId xmlns:a16="http://schemas.microsoft.com/office/drawing/2014/main" id="{00000000-0008-0000-0100-00001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2776200" y="76184125"/>
            <a:ext cx="619124" cy="563594"/>
          </a:xfrm>
          <a:prstGeom prst="rect">
            <a:avLst/>
          </a:prstGeom>
        </xdr:spPr>
      </xdr:pic>
      <xdr:pic>
        <xdr:nvPicPr>
          <xdr:cNvPr id="543" name="Рисунок 542">
            <a:extLst>
              <a:ext uri="{FF2B5EF4-FFF2-40B4-BE49-F238E27FC236}">
                <a16:creationId xmlns:a16="http://schemas.microsoft.com/office/drawing/2014/main" id="{00000000-0008-0000-0100-00001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328650" y="76193650"/>
            <a:ext cx="619124" cy="563594"/>
          </a:xfrm>
          <a:prstGeom prst="rect">
            <a:avLst/>
          </a:prstGeom>
        </xdr:spPr>
      </xdr:pic>
      <xdr:pic>
        <xdr:nvPicPr>
          <xdr:cNvPr id="544" name="Рисунок 543">
            <a:extLst>
              <a:ext uri="{FF2B5EF4-FFF2-40B4-BE49-F238E27FC236}">
                <a16:creationId xmlns:a16="http://schemas.microsoft.com/office/drawing/2014/main" id="{00000000-0008-0000-0100-00002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23750" y="76185743"/>
            <a:ext cx="619124" cy="563594"/>
          </a:xfrm>
          <a:prstGeom prst="rect">
            <a:avLst/>
          </a:prstGeom>
        </xdr:spPr>
      </xdr:pic>
      <xdr:pic>
        <xdr:nvPicPr>
          <xdr:cNvPr id="419" name="Рисунок 418">
            <a:extLst>
              <a:ext uri="{FF2B5EF4-FFF2-40B4-BE49-F238E27FC236}">
                <a16:creationId xmlns:a16="http://schemas.microsoft.com/office/drawing/2014/main" id="{00000000-0008-0000-0100-0000A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068050" y="76207907"/>
            <a:ext cx="619124" cy="563594"/>
          </a:xfrm>
          <a:prstGeom prst="rect">
            <a:avLst/>
          </a:prstGeom>
        </xdr:spPr>
      </xdr:pic>
      <xdr:pic>
        <xdr:nvPicPr>
          <xdr:cNvPr id="428" name="Рисунок 427">
            <a:extLst>
              <a:ext uri="{FF2B5EF4-FFF2-40B4-BE49-F238E27FC236}">
                <a16:creationId xmlns:a16="http://schemas.microsoft.com/office/drawing/2014/main" id="{00000000-0008-0000-0100-0000A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49075" y="76207907"/>
            <a:ext cx="619124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178593</xdr:colOff>
      <xdr:row>112</xdr:row>
      <xdr:rowOff>285749</xdr:rowOff>
    </xdr:from>
    <xdr:ext cx="1071843" cy="243079"/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68" y="37877749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190500</xdr:colOff>
      <xdr:row>112</xdr:row>
      <xdr:rowOff>809626</xdr:rowOff>
    </xdr:from>
    <xdr:to>
      <xdr:col>1</xdr:col>
      <xdr:colOff>1250986</xdr:colOff>
      <xdr:row>117</xdr:row>
      <xdr:rowOff>254002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34782126"/>
          <a:ext cx="1060486" cy="1682750"/>
        </a:xfrm>
        <a:prstGeom prst="rect">
          <a:avLst/>
        </a:prstGeom>
      </xdr:spPr>
    </xdr:pic>
    <xdr:clientData/>
  </xdr:twoCellAnchor>
  <xdr:twoCellAnchor>
    <xdr:from>
      <xdr:col>10</xdr:col>
      <xdr:colOff>127000</xdr:colOff>
      <xdr:row>112</xdr:row>
      <xdr:rowOff>31750</xdr:rowOff>
    </xdr:from>
    <xdr:to>
      <xdr:col>15</xdr:col>
      <xdr:colOff>1047750</xdr:colOff>
      <xdr:row>112</xdr:row>
      <xdr:rowOff>774701</xdr:rowOff>
    </xdr:to>
    <xdr:grpSp>
      <xdr:nvGrpSpPr>
        <xdr:cNvPr id="553" name="Группа 552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GrpSpPr/>
      </xdr:nvGrpSpPr>
      <xdr:grpSpPr>
        <a:xfrm>
          <a:off x="8789147" y="42177074"/>
          <a:ext cx="5167779" cy="733426"/>
          <a:chOff x="9553577" y="3457575"/>
          <a:chExt cx="5181599" cy="742951"/>
        </a:xfrm>
      </xdr:grpSpPr>
      <xdr:pic>
        <xdr:nvPicPr>
          <xdr:cNvPr id="554" name="Рисунок 553">
            <a:extLst>
              <a:ext uri="{FF2B5EF4-FFF2-40B4-BE49-F238E27FC236}">
                <a16:creationId xmlns:a16="http://schemas.microsoft.com/office/drawing/2014/main" id="{00000000-0008-0000-0100-00002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553577" y="3636932"/>
            <a:ext cx="619124" cy="563594"/>
          </a:xfrm>
          <a:prstGeom prst="rect">
            <a:avLst/>
          </a:prstGeom>
        </xdr:spPr>
      </xdr:pic>
      <xdr:pic>
        <xdr:nvPicPr>
          <xdr:cNvPr id="555" name="Рисунок 554">
            <a:extLst>
              <a:ext uri="{FF2B5EF4-FFF2-40B4-BE49-F238E27FC236}">
                <a16:creationId xmlns:a16="http://schemas.microsoft.com/office/drawing/2014/main" id="{00000000-0008-0000-0100-00002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696577" y="3609975"/>
            <a:ext cx="619124" cy="581026"/>
          </a:xfrm>
          <a:prstGeom prst="rect">
            <a:avLst/>
          </a:prstGeom>
        </xdr:spPr>
      </xdr:pic>
      <xdr:pic>
        <xdr:nvPicPr>
          <xdr:cNvPr id="556" name="Рисунок 555">
            <a:extLst>
              <a:ext uri="{FF2B5EF4-FFF2-40B4-BE49-F238E27FC236}">
                <a16:creationId xmlns:a16="http://schemas.microsoft.com/office/drawing/2014/main" id="{00000000-0008-0000-0100-00002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268077" y="3627407"/>
            <a:ext cx="619124" cy="563594"/>
          </a:xfrm>
          <a:prstGeom prst="rect">
            <a:avLst/>
          </a:prstGeom>
        </xdr:spPr>
      </xdr:pic>
      <xdr:pic>
        <xdr:nvPicPr>
          <xdr:cNvPr id="557" name="Рисунок 556">
            <a:extLst>
              <a:ext uri="{FF2B5EF4-FFF2-40B4-BE49-F238E27FC236}">
                <a16:creationId xmlns:a16="http://schemas.microsoft.com/office/drawing/2014/main" id="{00000000-0008-0000-0100-00002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3544552" y="3617882"/>
            <a:ext cx="619124" cy="563594"/>
          </a:xfrm>
          <a:prstGeom prst="rect">
            <a:avLst/>
          </a:prstGeom>
        </xdr:spPr>
      </xdr:pic>
      <xdr:pic>
        <xdr:nvPicPr>
          <xdr:cNvPr id="558" name="Рисунок 557">
            <a:extLst>
              <a:ext uri="{FF2B5EF4-FFF2-40B4-BE49-F238E27FC236}">
                <a16:creationId xmlns:a16="http://schemas.microsoft.com/office/drawing/2014/main" id="{00000000-0008-0000-0100-00002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14116052" y="3627407"/>
            <a:ext cx="619124" cy="563594"/>
          </a:xfrm>
          <a:prstGeom prst="rect">
            <a:avLst/>
          </a:prstGeom>
        </xdr:spPr>
      </xdr:pic>
      <xdr:pic>
        <xdr:nvPicPr>
          <xdr:cNvPr id="559" name="Рисунок 558">
            <a:extLst>
              <a:ext uri="{FF2B5EF4-FFF2-40B4-BE49-F238E27FC236}">
                <a16:creationId xmlns:a16="http://schemas.microsoft.com/office/drawing/2014/main" id="{00000000-0008-0000-0100-00002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10144125" y="3457575"/>
            <a:ext cx="622299" cy="714375"/>
          </a:xfrm>
          <a:prstGeom prst="rect">
            <a:avLst/>
          </a:prstGeom>
        </xdr:spPr>
      </xdr:pic>
      <xdr:pic>
        <xdr:nvPicPr>
          <xdr:cNvPr id="560" name="Рисунок 559">
            <a:extLst>
              <a:ext uri="{FF2B5EF4-FFF2-40B4-BE49-F238E27FC236}">
                <a16:creationId xmlns:a16="http://schemas.microsoft.com/office/drawing/2014/main" id="{00000000-0008-0000-0100-00003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849102" y="3617882"/>
            <a:ext cx="619124" cy="563594"/>
          </a:xfrm>
          <a:prstGeom prst="rect">
            <a:avLst/>
          </a:prstGeom>
        </xdr:spPr>
      </xdr:pic>
      <xdr:pic>
        <xdr:nvPicPr>
          <xdr:cNvPr id="561" name="Рисунок 560">
            <a:extLst>
              <a:ext uri="{FF2B5EF4-FFF2-40B4-BE49-F238E27FC236}">
                <a16:creationId xmlns:a16="http://schemas.microsoft.com/office/drawing/2014/main" id="{00000000-0008-0000-0100-00003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420602" y="3608357"/>
            <a:ext cx="619124" cy="563594"/>
          </a:xfrm>
          <a:prstGeom prst="rect">
            <a:avLst/>
          </a:prstGeom>
        </xdr:spPr>
      </xdr:pic>
      <xdr:pic>
        <xdr:nvPicPr>
          <xdr:cNvPr id="562" name="Рисунок 561">
            <a:extLst>
              <a:ext uri="{FF2B5EF4-FFF2-40B4-BE49-F238E27FC236}">
                <a16:creationId xmlns:a16="http://schemas.microsoft.com/office/drawing/2014/main" id="{00000000-0008-0000-0100-00003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73052" y="3629026"/>
            <a:ext cx="619124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200086</xdr:colOff>
      <xdr:row>75</xdr:row>
      <xdr:rowOff>287903</xdr:rowOff>
    </xdr:from>
    <xdr:ext cx="1071843" cy="243079"/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22290653"/>
          <a:ext cx="1071843" cy="243079"/>
        </a:xfrm>
        <a:prstGeom prst="rect">
          <a:avLst/>
        </a:prstGeom>
      </xdr:spPr>
    </xdr:pic>
    <xdr:clientData/>
  </xdr:oneCellAnchor>
  <xdr:twoCellAnchor>
    <xdr:from>
      <xdr:col>1</xdr:col>
      <xdr:colOff>43088</xdr:colOff>
      <xdr:row>75</xdr:row>
      <xdr:rowOff>745672</xdr:rowOff>
    </xdr:from>
    <xdr:to>
      <xdr:col>1</xdr:col>
      <xdr:colOff>1367321</xdr:colOff>
      <xdr:row>81</xdr:row>
      <xdr:rowOff>203653</xdr:rowOff>
    </xdr:to>
    <xdr:grpSp>
      <xdr:nvGrpSpPr>
        <xdr:cNvPr id="194" name="Группа 193"/>
        <xdr:cNvGrpSpPr/>
      </xdr:nvGrpSpPr>
      <xdr:grpSpPr>
        <a:xfrm>
          <a:off x="54294" y="28737966"/>
          <a:ext cx="1324233" cy="1934481"/>
          <a:chOff x="58963" y="28590422"/>
          <a:chExt cx="1324233" cy="1918606"/>
        </a:xfrm>
      </xdr:grpSpPr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 cstate="email">
            <a:extLst>
              <a:ext uri="{BEBA8EAE-BF5A-486C-A8C5-ECC9F3942E4B}">
                <a14:imgProps xmlns:a14="http://schemas.microsoft.com/office/drawing/2010/main">
                  <a14:imgLayer r:embed="rId84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963" y="28590422"/>
            <a:ext cx="1002195" cy="1918606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5" cstate="email">
            <a:extLst>
              <a:ext uri="{BEBA8EAE-BF5A-486C-A8C5-ECC9F3942E4B}">
                <a14:imgProps xmlns:a14="http://schemas.microsoft.com/office/drawing/2010/main">
                  <a14:imgLayer r:embed="rId86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09625" y="29810571"/>
            <a:ext cx="573571" cy="68530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136525</xdr:colOff>
      <xdr:row>58</xdr:row>
      <xdr:rowOff>794400</xdr:rowOff>
    </xdr:from>
    <xdr:to>
      <xdr:col>1</xdr:col>
      <xdr:colOff>1303666</xdr:colOff>
      <xdr:row>64</xdr:row>
      <xdr:rowOff>231774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446275"/>
          <a:ext cx="1167141" cy="1945625"/>
        </a:xfrm>
        <a:prstGeom prst="rect">
          <a:avLst/>
        </a:prstGeom>
      </xdr:spPr>
    </xdr:pic>
    <xdr:clientData/>
  </xdr:twoCellAnchor>
  <xdr:oneCellAnchor>
    <xdr:from>
      <xdr:col>1</xdr:col>
      <xdr:colOff>178654</xdr:colOff>
      <xdr:row>37</xdr:row>
      <xdr:rowOff>294254</xdr:rowOff>
    </xdr:from>
    <xdr:ext cx="1071843" cy="243079"/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29" y="16137504"/>
          <a:ext cx="1071843" cy="243079"/>
        </a:xfrm>
        <a:prstGeom prst="rect">
          <a:avLst/>
        </a:prstGeom>
      </xdr:spPr>
    </xdr:pic>
    <xdr:clientData/>
  </xdr:oneCellAnchor>
  <xdr:twoCellAnchor>
    <xdr:from>
      <xdr:col>10</xdr:col>
      <xdr:colOff>714376</xdr:colOff>
      <xdr:row>37</xdr:row>
      <xdr:rowOff>31750</xdr:rowOff>
    </xdr:from>
    <xdr:to>
      <xdr:col>16</xdr:col>
      <xdr:colOff>0</xdr:colOff>
      <xdr:row>37</xdr:row>
      <xdr:rowOff>789019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>
          <a:off x="9376523" y="13736544"/>
          <a:ext cx="4586006" cy="757269"/>
          <a:chOff x="9366251" y="11604625"/>
          <a:chExt cx="4603750" cy="757269"/>
        </a:xfrm>
      </xdr:grpSpPr>
      <xdr:grpSp>
        <xdr:nvGrpSpPr>
          <xdr:cNvPr id="430" name="Группа 429">
            <a:extLst>
              <a:ext uri="{FF2B5EF4-FFF2-40B4-BE49-F238E27FC236}">
                <a16:creationId xmlns:a16="http://schemas.microsoft.com/office/drawing/2014/main" id="{00000000-0008-0000-0100-0000AE010000}"/>
              </a:ext>
            </a:extLst>
          </xdr:cNvPr>
          <xdr:cNvGrpSpPr>
            <a:grpSpLocks noChangeAspect="1"/>
          </xdr:cNvGrpSpPr>
        </xdr:nvGrpSpPr>
        <xdr:grpSpPr>
          <a:xfrm>
            <a:off x="9366251" y="11779250"/>
            <a:ext cx="4603750" cy="582644"/>
            <a:chOff x="3414995" y="598457"/>
            <a:chExt cx="4614581" cy="582644"/>
          </a:xfrm>
        </xdr:grpSpPr>
        <xdr:pic>
          <xdr:nvPicPr>
            <xdr:cNvPr id="437" name="Рисунок 436">
              <a:extLst>
                <a:ext uri="{FF2B5EF4-FFF2-40B4-BE49-F238E27FC236}">
                  <a16:creationId xmlns:a16="http://schemas.microsoft.com/office/drawing/2014/main" id="{00000000-0008-0000-0100-0000B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414995" y="607982"/>
              <a:ext cx="619124" cy="563594"/>
            </a:xfrm>
            <a:prstGeom prst="rect">
              <a:avLst/>
            </a:prstGeom>
          </xdr:spPr>
        </xdr:pic>
        <xdr:pic>
          <xdr:nvPicPr>
            <xdr:cNvPr id="446" name="Рисунок 445">
              <a:extLst>
                <a:ext uri="{FF2B5EF4-FFF2-40B4-BE49-F238E27FC236}">
                  <a16:creationId xmlns:a16="http://schemas.microsoft.com/office/drawing/2014/main" id="{00000000-0008-0000-0100-0000B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505"/>
            <a:stretch/>
          </xdr:blipFill>
          <xdr:spPr>
            <a:xfrm>
              <a:off x="4552952" y="598457"/>
              <a:ext cx="619124" cy="563594"/>
            </a:xfrm>
            <a:prstGeom prst="rect">
              <a:avLst/>
            </a:prstGeom>
          </xdr:spPr>
        </xdr:pic>
        <xdr:pic>
          <xdr:nvPicPr>
            <xdr:cNvPr id="448" name="Рисунок 447">
              <a:extLst>
                <a:ext uri="{FF2B5EF4-FFF2-40B4-BE49-F238E27FC236}">
                  <a16:creationId xmlns:a16="http://schemas.microsoft.com/office/drawing/2014/main" id="{00000000-0008-0000-0100-0000C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124452" y="598457"/>
              <a:ext cx="619124" cy="563594"/>
            </a:xfrm>
            <a:prstGeom prst="rect">
              <a:avLst/>
            </a:prstGeom>
          </xdr:spPr>
        </xdr:pic>
        <xdr:pic>
          <xdr:nvPicPr>
            <xdr:cNvPr id="449" name="Рисунок 448">
              <a:extLst>
                <a:ext uri="{FF2B5EF4-FFF2-40B4-BE49-F238E27FC236}">
                  <a16:creationId xmlns:a16="http://schemas.microsoft.com/office/drawing/2014/main" id="{00000000-0008-0000-0100-0000C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86427" y="617507"/>
              <a:ext cx="619124" cy="563594"/>
            </a:xfrm>
            <a:prstGeom prst="rect">
              <a:avLst/>
            </a:prstGeom>
          </xdr:spPr>
        </xdr:pic>
        <xdr:pic>
          <xdr:nvPicPr>
            <xdr:cNvPr id="450" name="Рисунок 449">
              <a:extLst>
                <a:ext uri="{FF2B5EF4-FFF2-40B4-BE49-F238E27FC236}">
                  <a16:creationId xmlns:a16="http://schemas.microsoft.com/office/drawing/2014/main" id="{00000000-0008-0000-0100-0000C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76977" y="598457"/>
              <a:ext cx="619124" cy="563594"/>
            </a:xfrm>
            <a:prstGeom prst="rect">
              <a:avLst/>
            </a:prstGeom>
          </xdr:spPr>
        </xdr:pic>
        <xdr:pic>
          <xdr:nvPicPr>
            <xdr:cNvPr id="453" name="Рисунок 452">
              <a:extLst>
                <a:ext uri="{FF2B5EF4-FFF2-40B4-BE49-F238E27FC236}">
                  <a16:creationId xmlns:a16="http://schemas.microsoft.com/office/drawing/2014/main" id="{00000000-0008-0000-0100-0000C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838952" y="598457"/>
              <a:ext cx="619124" cy="563594"/>
            </a:xfrm>
            <a:prstGeom prst="rect">
              <a:avLst/>
            </a:prstGeom>
          </xdr:spPr>
        </xdr:pic>
        <xdr:pic>
          <xdr:nvPicPr>
            <xdr:cNvPr id="456" name="Рисунок 455">
              <a:extLst>
                <a:ext uri="{FF2B5EF4-FFF2-40B4-BE49-F238E27FC236}">
                  <a16:creationId xmlns:a16="http://schemas.microsoft.com/office/drawing/2014/main" id="{00000000-0008-0000-0100-0000C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7410452" y="60798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62" name="Рисунок 461">
            <a:extLst>
              <a:ext uri="{FF2B5EF4-FFF2-40B4-BE49-F238E27FC236}">
                <a16:creationId xmlns:a16="http://schemas.microsoft.com/office/drawing/2014/main" id="{00000000-0008-0000-0100-0000C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9953625" y="11604625"/>
            <a:ext cx="621536" cy="7143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77714</xdr:colOff>
      <xdr:row>91</xdr:row>
      <xdr:rowOff>277954</xdr:rowOff>
    </xdr:from>
    <xdr:to>
      <xdr:col>1</xdr:col>
      <xdr:colOff>1368247</xdr:colOff>
      <xdr:row>91</xdr:row>
      <xdr:rowOff>485771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64" y="24585754"/>
          <a:ext cx="1290533" cy="207817"/>
        </a:xfrm>
        <a:prstGeom prst="rect">
          <a:avLst/>
        </a:prstGeom>
      </xdr:spPr>
    </xdr:pic>
    <xdr:clientData/>
  </xdr:twoCellAnchor>
  <xdr:twoCellAnchor>
    <xdr:from>
      <xdr:col>1</xdr:col>
      <xdr:colOff>38961</xdr:colOff>
      <xdr:row>91</xdr:row>
      <xdr:rowOff>555625</xdr:rowOff>
    </xdr:from>
    <xdr:to>
      <xdr:col>1</xdr:col>
      <xdr:colOff>1476374</xdr:colOff>
      <xdr:row>97</xdr:row>
      <xdr:rowOff>387284</xdr:rowOff>
    </xdr:to>
    <xdr:grpSp>
      <xdr:nvGrpSpPr>
        <xdr:cNvPr id="195" name="Группа 194"/>
        <xdr:cNvGrpSpPr/>
      </xdr:nvGrpSpPr>
      <xdr:grpSpPr>
        <a:xfrm>
          <a:off x="50167" y="34341360"/>
          <a:ext cx="1437413" cy="2028012"/>
          <a:chOff x="54836" y="34131250"/>
          <a:chExt cx="1437413" cy="2006534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0088" r="9895"/>
          <a:stretch/>
        </xdr:blipFill>
        <xdr:spPr>
          <a:xfrm>
            <a:off x="54836" y="34131250"/>
            <a:ext cx="961164" cy="2006534"/>
          </a:xfrm>
          <a:prstGeom prst="rect">
            <a:avLst/>
          </a:prstGeom>
        </xdr:spPr>
      </xdr:pic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9" cstate="screen">
            <a:extLst>
              <a:ext uri="{BEBA8EAE-BF5A-486C-A8C5-ECC9F3942E4B}">
                <a14:imgProps xmlns:a14="http://schemas.microsoft.com/office/drawing/2010/main">
                  <a14:imgLayer r:embed="rId90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9173" y="35067874"/>
            <a:ext cx="863076" cy="50482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67469</xdr:colOff>
      <xdr:row>98</xdr:row>
      <xdr:rowOff>323056</xdr:rowOff>
    </xdr:from>
    <xdr:ext cx="1337469" cy="133898"/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9" y="39108856"/>
          <a:ext cx="1337469" cy="133898"/>
        </a:xfrm>
        <a:prstGeom prst="rect">
          <a:avLst/>
        </a:prstGeom>
      </xdr:spPr>
    </xdr:pic>
    <xdr:clientData/>
  </xdr:oneCellAnchor>
  <xdr:oneCellAnchor>
    <xdr:from>
      <xdr:col>3</xdr:col>
      <xdr:colOff>244189</xdr:colOff>
      <xdr:row>98</xdr:row>
      <xdr:rowOff>193675</xdr:rowOff>
    </xdr:from>
    <xdr:ext cx="1463675" cy="444500"/>
    <xdr:sp macro="" textlink="">
      <xdr:nvSpPr>
        <xdr:cNvPr id="440" name="Скругленный прямоугольник 439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>
          <a:spLocks noChangeAspect="1"/>
        </xdr:cNvSpPr>
      </xdr:nvSpPr>
      <xdr:spPr>
        <a:xfrm>
          <a:off x="4073239" y="38979475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twoCellAnchor>
    <xdr:from>
      <xdr:col>1</xdr:col>
      <xdr:colOff>133350</xdr:colOff>
      <xdr:row>98</xdr:row>
      <xdr:rowOff>546573</xdr:rowOff>
    </xdr:from>
    <xdr:to>
      <xdr:col>1</xdr:col>
      <xdr:colOff>1447800</xdr:colOff>
      <xdr:row>103</xdr:row>
      <xdr:rowOff>228601</xdr:rowOff>
    </xdr:to>
    <xdr:grpSp>
      <xdr:nvGrpSpPr>
        <xdr:cNvPr id="196" name="Группа 195"/>
        <xdr:cNvGrpSpPr/>
      </xdr:nvGrpSpPr>
      <xdr:grpSpPr>
        <a:xfrm>
          <a:off x="144556" y="36920867"/>
          <a:ext cx="1314450" cy="1968028"/>
          <a:chOff x="149225" y="36693948"/>
          <a:chExt cx="1314450" cy="1952153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 cstate="email">
            <a:extLst>
              <a:ext uri="{BEBA8EAE-BF5A-486C-A8C5-ECC9F3942E4B}">
                <a14:imgProps xmlns:a14="http://schemas.microsoft.com/office/drawing/2010/main">
                  <a14:imgLayer r:embed="rId92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2414" y="36693948"/>
            <a:ext cx="863111" cy="1518654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9225" y="38164353"/>
            <a:ext cx="1314450" cy="481748"/>
          </a:xfrm>
          <a:prstGeom prst="rect">
            <a:avLst/>
          </a:prstGeom>
          <a:effectLst>
            <a:softEdge rad="12700"/>
          </a:effectLst>
        </xdr:spPr>
      </xdr:pic>
    </xdr:grpSp>
    <xdr:clientData/>
  </xdr:twoCellAnchor>
  <xdr:twoCellAnchor>
    <xdr:from>
      <xdr:col>1</xdr:col>
      <xdr:colOff>819150</xdr:colOff>
      <xdr:row>91</xdr:row>
      <xdr:rowOff>600075</xdr:rowOff>
    </xdr:from>
    <xdr:to>
      <xdr:col>1</xdr:col>
      <xdr:colOff>1454150</xdr:colOff>
      <xdr:row>93</xdr:row>
      <xdr:rowOff>206375</xdr:rowOff>
    </xdr:to>
    <xdr:grpSp>
      <xdr:nvGrpSpPr>
        <xdr:cNvPr id="442" name="Группа 441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830356" y="34385810"/>
          <a:ext cx="635000" cy="637241"/>
          <a:chOff x="6302375" y="2206625"/>
          <a:chExt cx="635000" cy="635000"/>
        </a:xfrm>
      </xdr:grpSpPr>
      <xdr:sp macro="" textlink="">
        <xdr:nvSpPr>
          <xdr:cNvPr id="443" name="Овал 442">
            <a:extLst>
              <a:ext uri="{FF2B5EF4-FFF2-40B4-BE49-F238E27FC236}">
                <a16:creationId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44" name="TextBox 443">
            <a:extLst>
              <a:ext uri="{FF2B5EF4-FFF2-40B4-BE49-F238E27FC236}">
                <a16:creationId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787400</xdr:colOff>
      <xdr:row>98</xdr:row>
      <xdr:rowOff>619125</xdr:rowOff>
    </xdr:from>
    <xdr:to>
      <xdr:col>1</xdr:col>
      <xdr:colOff>1422400</xdr:colOff>
      <xdr:row>99</xdr:row>
      <xdr:rowOff>412750</xdr:rowOff>
    </xdr:to>
    <xdr:grpSp>
      <xdr:nvGrpSpPr>
        <xdr:cNvPr id="565" name="Группа 564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GrpSpPr/>
      </xdr:nvGrpSpPr>
      <xdr:grpSpPr>
        <a:xfrm>
          <a:off x="798606" y="36993419"/>
          <a:ext cx="635000" cy="634066"/>
          <a:chOff x="6302375" y="2206625"/>
          <a:chExt cx="635000" cy="635000"/>
        </a:xfrm>
      </xdr:grpSpPr>
      <xdr:sp macro="" textlink="">
        <xdr:nvSpPr>
          <xdr:cNvPr id="566" name="Овал 565">
            <a:extLst>
              <a:ext uri="{FF2B5EF4-FFF2-40B4-BE49-F238E27FC236}">
                <a16:creationId xmlns:a16="http://schemas.microsoft.com/office/drawing/2014/main" id="{00000000-0008-0000-0100-000036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67" name="TextBox 566">
            <a:extLst>
              <a:ext uri="{FF2B5EF4-FFF2-40B4-BE49-F238E27FC236}">
                <a16:creationId xmlns:a16="http://schemas.microsoft.com/office/drawing/2014/main" id="{00000000-0008-0000-0100-000037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95250</xdr:colOff>
      <xdr:row>251</xdr:row>
      <xdr:rowOff>317500</xdr:rowOff>
    </xdr:from>
    <xdr:to>
      <xdr:col>1</xdr:col>
      <xdr:colOff>1385783</xdr:colOff>
      <xdr:row>251</xdr:row>
      <xdr:rowOff>525317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94916625"/>
          <a:ext cx="1290533" cy="20781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252</xdr:row>
      <xdr:rowOff>238125</xdr:rowOff>
    </xdr:from>
    <xdr:to>
      <xdr:col>1</xdr:col>
      <xdr:colOff>1204586</xdr:colOff>
      <xdr:row>257</xdr:row>
      <xdr:rowOff>142875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625" y="99647375"/>
          <a:ext cx="1045836" cy="109537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219</xdr:row>
      <xdr:rowOff>79375</xdr:rowOff>
    </xdr:from>
    <xdr:to>
      <xdr:col>1</xdr:col>
      <xdr:colOff>9525</xdr:colOff>
      <xdr:row>220</xdr:row>
      <xdr:rowOff>142875</xdr:rowOff>
    </xdr:to>
    <xdr:grpSp>
      <xdr:nvGrpSpPr>
        <xdr:cNvPr id="564" name="Группа 56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GrpSpPr/>
      </xdr:nvGrpSpPr>
      <xdr:grpSpPr>
        <a:xfrm>
          <a:off x="20731" y="82633110"/>
          <a:ext cx="0" cy="791883"/>
          <a:chOff x="6302375" y="2206625"/>
          <a:chExt cx="635000" cy="635000"/>
        </a:xfrm>
      </xdr:grpSpPr>
      <xdr:sp macro="" textlink="">
        <xdr:nvSpPr>
          <xdr:cNvPr id="568" name="Овал 567">
            <a:extLst>
              <a:ext uri="{FF2B5EF4-FFF2-40B4-BE49-F238E27FC236}">
                <a16:creationId xmlns:a16="http://schemas.microsoft.com/office/drawing/2014/main" id="{00000000-0008-0000-0100-000038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72" name="TextBox 571">
            <a:extLst>
              <a:ext uri="{FF2B5EF4-FFF2-40B4-BE49-F238E27FC236}">
                <a16:creationId xmlns:a16="http://schemas.microsoft.com/office/drawing/2014/main" id="{00000000-0008-0000-0100-00003C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127000</xdr:colOff>
      <xdr:row>15</xdr:row>
      <xdr:rowOff>564585</xdr:rowOff>
    </xdr:from>
    <xdr:to>
      <xdr:col>1</xdr:col>
      <xdr:colOff>723572</xdr:colOff>
      <xdr:row>16</xdr:row>
      <xdr:rowOff>555626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14693335"/>
          <a:ext cx="596572" cy="768916"/>
        </a:xfrm>
        <a:prstGeom prst="rect">
          <a:avLst/>
        </a:prstGeom>
      </xdr:spPr>
    </xdr:pic>
    <xdr:clientData/>
  </xdr:twoCellAnchor>
  <xdr:twoCellAnchor>
    <xdr:from>
      <xdr:col>1</xdr:col>
      <xdr:colOff>749300</xdr:colOff>
      <xdr:row>15</xdr:row>
      <xdr:rowOff>596900</xdr:rowOff>
    </xdr:from>
    <xdr:to>
      <xdr:col>1</xdr:col>
      <xdr:colOff>1384300</xdr:colOff>
      <xdr:row>16</xdr:row>
      <xdr:rowOff>390525</xdr:rowOff>
    </xdr:to>
    <xdr:grpSp>
      <xdr:nvGrpSpPr>
        <xdr:cNvPr id="517" name="Группа 516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GrpSpPr/>
      </xdr:nvGrpSpPr>
      <xdr:grpSpPr>
        <a:xfrm>
          <a:off x="760506" y="5964518"/>
          <a:ext cx="635000" cy="566831"/>
          <a:chOff x="6302375" y="2206625"/>
          <a:chExt cx="635000" cy="635000"/>
        </a:xfrm>
      </xdr:grpSpPr>
      <xdr:sp macro="" textlink="">
        <xdr:nvSpPr>
          <xdr:cNvPr id="518" name="Овал 517">
            <a:extLst>
              <a:ext uri="{FF2B5EF4-FFF2-40B4-BE49-F238E27FC236}">
                <a16:creationId xmlns:a16="http://schemas.microsoft.com/office/drawing/2014/main" id="{00000000-0008-0000-0100-000006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19" name="TextBox 518">
            <a:extLst>
              <a:ext uri="{FF2B5EF4-FFF2-40B4-BE49-F238E27FC236}">
                <a16:creationId xmlns:a16="http://schemas.microsoft.com/office/drawing/2014/main" id="{00000000-0008-0000-0100-000007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57150</xdr:colOff>
      <xdr:row>31</xdr:row>
      <xdr:rowOff>574110</xdr:rowOff>
    </xdr:from>
    <xdr:to>
      <xdr:col>1</xdr:col>
      <xdr:colOff>653722</xdr:colOff>
      <xdr:row>32</xdr:row>
      <xdr:rowOff>501650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25" y="17258735"/>
          <a:ext cx="596572" cy="768916"/>
        </a:xfrm>
        <a:prstGeom prst="rect">
          <a:avLst/>
        </a:prstGeom>
      </xdr:spPr>
    </xdr:pic>
    <xdr:clientData/>
  </xdr:twoCellAnchor>
  <xdr:twoCellAnchor>
    <xdr:from>
      <xdr:col>1</xdr:col>
      <xdr:colOff>711200</xdr:colOff>
      <xdr:row>31</xdr:row>
      <xdr:rowOff>606425</xdr:rowOff>
    </xdr:from>
    <xdr:to>
      <xdr:col>1</xdr:col>
      <xdr:colOff>1346200</xdr:colOff>
      <xdr:row>32</xdr:row>
      <xdr:rowOff>400050</xdr:rowOff>
    </xdr:to>
    <xdr:grpSp>
      <xdr:nvGrpSpPr>
        <xdr:cNvPr id="521" name="Группа 520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GrpSpPr/>
      </xdr:nvGrpSpPr>
      <xdr:grpSpPr>
        <a:xfrm>
          <a:off x="722406" y="11733866"/>
          <a:ext cx="635000" cy="634066"/>
          <a:chOff x="6302375" y="2206625"/>
          <a:chExt cx="635000" cy="635000"/>
        </a:xfrm>
      </xdr:grpSpPr>
      <xdr:sp macro="" textlink="">
        <xdr:nvSpPr>
          <xdr:cNvPr id="552" name="Овал 551">
            <a:extLst>
              <a:ext uri="{FF2B5EF4-FFF2-40B4-BE49-F238E27FC236}">
                <a16:creationId xmlns:a16="http://schemas.microsoft.com/office/drawing/2014/main" id="{00000000-0008-0000-0100-000028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73" name="TextBox 572">
            <a:extLst>
              <a:ext uri="{FF2B5EF4-FFF2-40B4-BE49-F238E27FC236}">
                <a16:creationId xmlns:a16="http://schemas.microsoft.com/office/drawing/2014/main" id="{00000000-0008-0000-0100-00003D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6</xdr:col>
      <xdr:colOff>857250</xdr:colOff>
      <xdr:row>22</xdr:row>
      <xdr:rowOff>142875</xdr:rowOff>
    </xdr:from>
    <xdr:to>
      <xdr:col>9</xdr:col>
      <xdr:colOff>238124</xdr:colOff>
      <xdr:row>22</xdr:row>
      <xdr:rowOff>741356</xdr:rowOff>
    </xdr:to>
    <xdr:pic>
      <xdr:nvPicPr>
        <xdr:cNvPr id="439" name="Рисунок 438" descr="https://store.elari.net/promo/smartbot/img/orig.png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875" y="5556250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15875</xdr:colOff>
      <xdr:row>15</xdr:row>
      <xdr:rowOff>127000</xdr:rowOff>
    </xdr:from>
    <xdr:to>
      <xdr:col>9</xdr:col>
      <xdr:colOff>301624</xdr:colOff>
      <xdr:row>15</xdr:row>
      <xdr:rowOff>725481</xdr:rowOff>
    </xdr:to>
    <xdr:pic>
      <xdr:nvPicPr>
        <xdr:cNvPr id="441" name="Рисунок 440" descr="https://store.elari.net/promo/smartbot/img/orig.png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9375" y="11699875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889000</xdr:colOff>
      <xdr:row>31</xdr:row>
      <xdr:rowOff>127000</xdr:rowOff>
    </xdr:from>
    <xdr:to>
      <xdr:col>9</xdr:col>
      <xdr:colOff>269874</xdr:colOff>
      <xdr:row>31</xdr:row>
      <xdr:rowOff>725481</xdr:rowOff>
    </xdr:to>
    <xdr:pic>
      <xdr:nvPicPr>
        <xdr:cNvPr id="574" name="Рисунок 573" descr="https://store.elari.net/promo/smartbot/img/orig.png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7625" y="14255750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200086</xdr:colOff>
      <xdr:row>43</xdr:row>
      <xdr:rowOff>287903</xdr:rowOff>
    </xdr:from>
    <xdr:ext cx="1071843" cy="243079"/>
    <xdr:pic>
      <xdr:nvPicPr>
        <xdr:cNvPr id="515" name="Рисунок 514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26354653"/>
          <a:ext cx="1071843" cy="243079"/>
        </a:xfrm>
        <a:prstGeom prst="rect">
          <a:avLst/>
        </a:prstGeom>
      </xdr:spPr>
    </xdr:pic>
    <xdr:clientData/>
  </xdr:oneCellAnchor>
  <xdr:twoCellAnchor>
    <xdr:from>
      <xdr:col>1</xdr:col>
      <xdr:colOff>796925</xdr:colOff>
      <xdr:row>43</xdr:row>
      <xdr:rowOff>682625</xdr:rowOff>
    </xdr:from>
    <xdr:to>
      <xdr:col>1</xdr:col>
      <xdr:colOff>1431925</xdr:colOff>
      <xdr:row>44</xdr:row>
      <xdr:rowOff>476250</xdr:rowOff>
    </xdr:to>
    <xdr:grpSp>
      <xdr:nvGrpSpPr>
        <xdr:cNvPr id="593" name="Группа 592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GrpSpPr/>
      </xdr:nvGrpSpPr>
      <xdr:grpSpPr>
        <a:xfrm>
          <a:off x="808131" y="16964772"/>
          <a:ext cx="635000" cy="634066"/>
          <a:chOff x="6302375" y="2206625"/>
          <a:chExt cx="635000" cy="635000"/>
        </a:xfrm>
      </xdr:grpSpPr>
      <xdr:sp macro="" textlink="">
        <xdr:nvSpPr>
          <xdr:cNvPr id="594" name="Овал 593">
            <a:extLst>
              <a:ext uri="{FF2B5EF4-FFF2-40B4-BE49-F238E27FC236}">
                <a16:creationId xmlns:a16="http://schemas.microsoft.com/office/drawing/2014/main" id="{00000000-0008-0000-0100-000052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95" name="TextBox 594">
            <a:extLst>
              <a:ext uri="{FF2B5EF4-FFF2-40B4-BE49-F238E27FC236}">
                <a16:creationId xmlns:a16="http://schemas.microsoft.com/office/drawing/2014/main" id="{00000000-0008-0000-0100-000053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984251</xdr:colOff>
      <xdr:row>45</xdr:row>
      <xdr:rowOff>31751</xdr:rowOff>
    </xdr:from>
    <xdr:to>
      <xdr:col>1</xdr:col>
      <xdr:colOff>1451463</xdr:colOff>
      <xdr:row>48</xdr:row>
      <xdr:rowOff>190501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1012" t="73823" r="41652" b="7301"/>
        <a:stretch/>
      </xdr:blipFill>
      <xdr:spPr>
        <a:xfrm>
          <a:off x="1000126" y="23241001"/>
          <a:ext cx="467212" cy="1016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10</xdr:col>
      <xdr:colOff>730250</xdr:colOff>
      <xdr:row>75</xdr:row>
      <xdr:rowOff>15875</xdr:rowOff>
    </xdr:from>
    <xdr:to>
      <xdr:col>15</xdr:col>
      <xdr:colOff>1054099</xdr:colOff>
      <xdr:row>75</xdr:row>
      <xdr:rowOff>741394</xdr:rowOff>
    </xdr:to>
    <xdr:grpSp>
      <xdr:nvGrpSpPr>
        <xdr:cNvPr id="45" name="Группа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/>
      </xdr:nvGrpSpPr>
      <xdr:grpSpPr>
        <a:xfrm>
          <a:off x="9392397" y="28008169"/>
          <a:ext cx="4570878" cy="725519"/>
          <a:chOff x="9382125" y="30337125"/>
          <a:chExt cx="4578349" cy="725519"/>
        </a:xfrm>
      </xdr:grpSpPr>
      <xdr:grpSp>
        <xdr:nvGrpSpPr>
          <xdr:cNvPr id="33" name="Группа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GrpSpPr/>
        </xdr:nvGrpSpPr>
        <xdr:grpSpPr>
          <a:xfrm>
            <a:off x="9382125" y="30475206"/>
            <a:ext cx="4578349" cy="587438"/>
            <a:chOff x="9382125" y="25569831"/>
            <a:chExt cx="4578349" cy="587438"/>
          </a:xfrm>
        </xdr:grpSpPr>
        <xdr:pic>
          <xdr:nvPicPr>
            <xdr:cNvPr id="458" name="Рисунок 457">
              <a:extLst>
                <a:ext uri="{FF2B5EF4-FFF2-40B4-BE49-F238E27FC236}">
                  <a16:creationId xmlns:a16="http://schemas.microsoft.com/office/drawing/2014/main" id="{00000000-0008-0000-0100-0000C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505"/>
            <a:stretch/>
          </xdr:blipFill>
          <xdr:spPr>
            <a:xfrm>
              <a:off x="10501536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460" name="Рисунок 459">
              <a:extLst>
                <a:ext uri="{FF2B5EF4-FFF2-40B4-BE49-F238E27FC236}">
                  <a16:creationId xmlns:a16="http://schemas.microsoft.com/office/drawing/2014/main" id="{00000000-0008-0000-0100-0000C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11071694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539" name="Рисунок 538">
              <a:extLst>
                <a:ext uri="{FF2B5EF4-FFF2-40B4-BE49-F238E27FC236}">
                  <a16:creationId xmlns:a16="http://schemas.microsoft.com/office/drawing/2014/main" id="{00000000-0008-0000-0100-00001B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32349" y="25593675"/>
              <a:ext cx="617671" cy="563594"/>
            </a:xfrm>
            <a:prstGeom prst="rect">
              <a:avLst/>
            </a:prstGeom>
          </xdr:spPr>
        </xdr:pic>
        <xdr:pic>
          <xdr:nvPicPr>
            <xdr:cNvPr id="541" name="Рисунок 540">
              <a:extLst>
                <a:ext uri="{FF2B5EF4-FFF2-40B4-BE49-F238E27FC236}">
                  <a16:creationId xmlns:a16="http://schemas.microsoft.com/office/drawing/2014/main" id="{00000000-0008-0000-0100-00001D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231018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563" name="Рисунок 562">
              <a:extLst>
                <a:ext uri="{FF2B5EF4-FFF2-40B4-BE49-F238E27FC236}">
                  <a16:creationId xmlns:a16="http://schemas.microsoft.com/office/drawing/2014/main" id="{00000000-0008-0000-0100-00003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12782170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569" name="Рисунок 568">
              <a:extLst>
                <a:ext uri="{FF2B5EF4-FFF2-40B4-BE49-F238E27FC236}">
                  <a16:creationId xmlns:a16="http://schemas.microsoft.com/office/drawing/2014/main" id="{00000000-0008-0000-0100-000039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382125" y="25569831"/>
              <a:ext cx="619124" cy="563594"/>
            </a:xfrm>
            <a:prstGeom prst="rect">
              <a:avLst/>
            </a:prstGeom>
          </xdr:spPr>
        </xdr:pic>
        <xdr:pic>
          <xdr:nvPicPr>
            <xdr:cNvPr id="579" name="Рисунок 578">
              <a:extLst>
                <a:ext uri="{FF2B5EF4-FFF2-40B4-BE49-F238E27FC236}">
                  <a16:creationId xmlns:a16="http://schemas.microsoft.com/office/drawing/2014/main" id="{00000000-0008-0000-0100-00004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13350875" y="25574625"/>
              <a:ext cx="609599" cy="563594"/>
            </a:xfrm>
            <a:prstGeom prst="rect">
              <a:avLst/>
            </a:prstGeom>
          </xdr:spPr>
        </xdr:pic>
      </xdr:grpSp>
      <xdr:pic>
        <xdr:nvPicPr>
          <xdr:cNvPr id="598" name="Рисунок 597">
            <a:extLst>
              <a:ext uri="{FF2B5EF4-FFF2-40B4-BE49-F238E27FC236}">
                <a16:creationId xmlns:a16="http://schemas.microsoft.com/office/drawing/2014/main" id="{00000000-0008-0000-0100-00005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937750" y="30337125"/>
            <a:ext cx="616997" cy="695326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682625</xdr:colOff>
      <xdr:row>43</xdr:row>
      <xdr:rowOff>47625</xdr:rowOff>
    </xdr:from>
    <xdr:to>
      <xdr:col>15</xdr:col>
      <xdr:colOff>1006474</xdr:colOff>
      <xdr:row>43</xdr:row>
      <xdr:rowOff>762000</xdr:rowOff>
    </xdr:to>
    <xdr:grpSp>
      <xdr:nvGrpSpPr>
        <xdr:cNvPr id="48" name="Группа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pSpPr/>
      </xdr:nvGrpSpPr>
      <xdr:grpSpPr>
        <a:xfrm>
          <a:off x="9344772" y="16329772"/>
          <a:ext cx="4570878" cy="714375"/>
          <a:chOff x="9286875" y="21844000"/>
          <a:chExt cx="4578349" cy="714375"/>
        </a:xfrm>
      </xdr:grpSpPr>
      <xdr:pic>
        <xdr:nvPicPr>
          <xdr:cNvPr id="585" name="Рисунок 584">
            <a:extLst>
              <a:ext uri="{FF2B5EF4-FFF2-40B4-BE49-F238E27FC236}">
                <a16:creationId xmlns:a16="http://schemas.microsoft.com/office/drawing/2014/main" id="{00000000-0008-0000-0100-00004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10406286" y="21971000"/>
            <a:ext cx="617671" cy="563594"/>
          </a:xfrm>
          <a:prstGeom prst="rect">
            <a:avLst/>
          </a:prstGeom>
        </xdr:spPr>
      </xdr:pic>
      <xdr:pic>
        <xdr:nvPicPr>
          <xdr:cNvPr id="586" name="Рисунок 585">
            <a:extLst>
              <a:ext uri="{FF2B5EF4-FFF2-40B4-BE49-F238E27FC236}">
                <a16:creationId xmlns:a16="http://schemas.microsoft.com/office/drawing/2014/main" id="{00000000-0008-0000-0100-00004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0976444" y="21971000"/>
            <a:ext cx="617671" cy="563594"/>
          </a:xfrm>
          <a:prstGeom prst="rect">
            <a:avLst/>
          </a:prstGeom>
        </xdr:spPr>
      </xdr:pic>
      <xdr:pic>
        <xdr:nvPicPr>
          <xdr:cNvPr id="587" name="Рисунок 586">
            <a:extLst>
              <a:ext uri="{FF2B5EF4-FFF2-40B4-BE49-F238E27FC236}">
                <a16:creationId xmlns:a16="http://schemas.microsoft.com/office/drawing/2014/main" id="{00000000-0008-0000-0100-00004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537099" y="21990050"/>
            <a:ext cx="617671" cy="563594"/>
          </a:xfrm>
          <a:prstGeom prst="rect">
            <a:avLst/>
          </a:prstGeom>
        </xdr:spPr>
      </xdr:pic>
      <xdr:pic>
        <xdr:nvPicPr>
          <xdr:cNvPr id="589" name="Рисунок 588">
            <a:extLst>
              <a:ext uri="{FF2B5EF4-FFF2-40B4-BE49-F238E27FC236}">
                <a16:creationId xmlns:a16="http://schemas.microsoft.com/office/drawing/2014/main" id="{00000000-0008-0000-0100-00004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2686920" y="21971000"/>
            <a:ext cx="617671" cy="563594"/>
          </a:xfrm>
          <a:prstGeom prst="rect">
            <a:avLst/>
          </a:prstGeom>
        </xdr:spPr>
      </xdr:pic>
      <xdr:pic>
        <xdr:nvPicPr>
          <xdr:cNvPr id="590" name="Рисунок 589">
            <a:extLst>
              <a:ext uri="{FF2B5EF4-FFF2-40B4-BE49-F238E27FC236}">
                <a16:creationId xmlns:a16="http://schemas.microsoft.com/office/drawing/2014/main" id="{00000000-0008-0000-0100-00004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86875" y="21966206"/>
            <a:ext cx="619124" cy="563594"/>
          </a:xfrm>
          <a:prstGeom prst="rect">
            <a:avLst/>
          </a:prstGeom>
        </xdr:spPr>
      </xdr:pic>
      <xdr:pic>
        <xdr:nvPicPr>
          <xdr:cNvPr id="592" name="Рисунок 591">
            <a:extLst>
              <a:ext uri="{FF2B5EF4-FFF2-40B4-BE49-F238E27FC236}">
                <a16:creationId xmlns:a16="http://schemas.microsoft.com/office/drawing/2014/main" id="{00000000-0008-0000-0100-00005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13255625" y="21971000"/>
            <a:ext cx="609599" cy="563594"/>
          </a:xfrm>
          <a:prstGeom prst="rect">
            <a:avLst/>
          </a:prstGeom>
        </xdr:spPr>
      </xdr:pic>
      <xdr:pic>
        <xdr:nvPicPr>
          <xdr:cNvPr id="597" name="Рисунок 596">
            <a:extLst>
              <a:ext uri="{FF2B5EF4-FFF2-40B4-BE49-F238E27FC236}">
                <a16:creationId xmlns:a16="http://schemas.microsoft.com/office/drawing/2014/main" id="{00000000-0008-0000-0100-00005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9858375" y="21844000"/>
            <a:ext cx="621536" cy="714375"/>
          </a:xfrm>
          <a:prstGeom prst="rect">
            <a:avLst/>
          </a:prstGeom>
        </xdr:spPr>
      </xdr:pic>
      <xdr:pic>
        <xdr:nvPicPr>
          <xdr:cNvPr id="600" name="Рисунок 599">
            <a:extLst>
              <a:ext uri="{FF2B5EF4-FFF2-40B4-BE49-F238E27FC236}">
                <a16:creationId xmlns:a16="http://schemas.microsoft.com/office/drawing/2014/main" id="{00000000-0008-0000-0100-00005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122144" y="21980525"/>
            <a:ext cx="615979" cy="56359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708019</xdr:colOff>
      <xdr:row>51</xdr:row>
      <xdr:rowOff>41275</xdr:rowOff>
    </xdr:from>
    <xdr:to>
      <xdr:col>15</xdr:col>
      <xdr:colOff>1047750</xdr:colOff>
      <xdr:row>51</xdr:row>
      <xdr:rowOff>741394</xdr:rowOff>
    </xdr:to>
    <xdr:grpSp>
      <xdr:nvGrpSpPr>
        <xdr:cNvPr id="46" name="Группа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pSpPr/>
      </xdr:nvGrpSpPr>
      <xdr:grpSpPr>
        <a:xfrm>
          <a:off x="9370166" y="19080069"/>
          <a:ext cx="4586760" cy="700119"/>
          <a:chOff x="9359894" y="19281775"/>
          <a:chExt cx="4594231" cy="700119"/>
        </a:xfrm>
      </xdr:grpSpPr>
      <xdr:grpSp>
        <xdr:nvGrpSpPr>
          <xdr:cNvPr id="8" name="Группа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GrpSpPr/>
        </xdr:nvGrpSpPr>
        <xdr:grpSpPr>
          <a:xfrm>
            <a:off x="9359894" y="19281775"/>
            <a:ext cx="4594231" cy="700119"/>
            <a:chOff x="9359894" y="19281775"/>
            <a:chExt cx="4594231" cy="700119"/>
          </a:xfrm>
        </xdr:grpSpPr>
        <xdr:pic>
          <xdr:nvPicPr>
            <xdr:cNvPr id="389" name="Рисунок 388">
              <a:extLst>
                <a:ext uri="{FF2B5EF4-FFF2-40B4-BE49-F238E27FC236}">
                  <a16:creationId xmlns:a16="http://schemas.microsoft.com/office/drawing/2014/main" id="{00000000-0008-0000-0100-00008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359894" y="19418300"/>
              <a:ext cx="615979" cy="563594"/>
            </a:xfrm>
            <a:prstGeom prst="rect">
              <a:avLst/>
            </a:prstGeom>
          </xdr:spPr>
        </xdr:pic>
        <xdr:pic>
          <xdr:nvPicPr>
            <xdr:cNvPr id="390" name="Рисунок 389">
              <a:extLst>
                <a:ext uri="{FF2B5EF4-FFF2-40B4-BE49-F238E27FC236}">
                  <a16:creationId xmlns:a16="http://schemas.microsoft.com/office/drawing/2014/main" id="{00000000-0008-0000-0100-00008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505"/>
            <a:stretch/>
          </xdr:blipFill>
          <xdr:spPr>
            <a:xfrm>
              <a:off x="10509468" y="19392900"/>
              <a:ext cx="615979" cy="563594"/>
            </a:xfrm>
            <a:prstGeom prst="rect">
              <a:avLst/>
            </a:prstGeom>
          </xdr:spPr>
        </xdr:pic>
        <xdr:pic>
          <xdr:nvPicPr>
            <xdr:cNvPr id="392" name="Рисунок 391">
              <a:extLst>
                <a:ext uri="{FF2B5EF4-FFF2-40B4-BE49-F238E27FC236}">
                  <a16:creationId xmlns:a16="http://schemas.microsoft.com/office/drawing/2014/main" id="{00000000-0008-0000-0100-00008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11078069" y="19392900"/>
              <a:ext cx="615979" cy="563594"/>
            </a:xfrm>
            <a:prstGeom prst="rect">
              <a:avLst/>
            </a:prstGeom>
          </xdr:spPr>
        </xdr:pic>
        <xdr:pic>
          <xdr:nvPicPr>
            <xdr:cNvPr id="394" name="Рисунок 393">
              <a:extLst>
                <a:ext uri="{FF2B5EF4-FFF2-40B4-BE49-F238E27FC236}">
                  <a16:creationId xmlns:a16="http://schemas.microsoft.com/office/drawing/2014/main" id="{00000000-0008-0000-0100-00008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210428" y="19392900"/>
              <a:ext cx="615979" cy="563594"/>
            </a:xfrm>
            <a:prstGeom prst="rect">
              <a:avLst/>
            </a:prstGeom>
          </xdr:spPr>
        </xdr:pic>
        <xdr:pic>
          <xdr:nvPicPr>
            <xdr:cNvPr id="409" name="Рисунок 408">
              <a:extLst>
                <a:ext uri="{FF2B5EF4-FFF2-40B4-BE49-F238E27FC236}">
                  <a16:creationId xmlns:a16="http://schemas.microsoft.com/office/drawing/2014/main" id="{00000000-0008-0000-0100-00009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12769549" y="19392900"/>
              <a:ext cx="615979" cy="563594"/>
            </a:xfrm>
            <a:prstGeom prst="rect">
              <a:avLst/>
            </a:prstGeom>
          </xdr:spPr>
        </xdr:pic>
        <xdr:pic>
          <xdr:nvPicPr>
            <xdr:cNvPr id="410" name="Рисунок 409">
              <a:extLst>
                <a:ext uri="{FF2B5EF4-FFF2-40B4-BE49-F238E27FC236}">
                  <a16:creationId xmlns:a16="http://schemas.microsoft.com/office/drawing/2014/main" id="{00000000-0008-0000-0100-00009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13338146" y="19402425"/>
              <a:ext cx="615979" cy="563594"/>
            </a:xfrm>
            <a:prstGeom prst="rect">
              <a:avLst/>
            </a:prstGeom>
          </xdr:spPr>
        </xdr:pic>
        <xdr:pic>
          <xdr:nvPicPr>
            <xdr:cNvPr id="383" name="Рисунок 382">
              <a:extLst>
                <a:ext uri="{FF2B5EF4-FFF2-40B4-BE49-F238E27FC236}">
                  <a16:creationId xmlns:a16="http://schemas.microsoft.com/office/drawing/2014/main" id="{00000000-0008-0000-0100-00007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915519" y="19281775"/>
              <a:ext cx="616997" cy="695326"/>
            </a:xfrm>
            <a:prstGeom prst="rect">
              <a:avLst/>
            </a:prstGeom>
          </xdr:spPr>
        </xdr:pic>
      </xdr:grpSp>
      <xdr:pic>
        <xdr:nvPicPr>
          <xdr:cNvPr id="602" name="Рисунок 601">
            <a:extLst>
              <a:ext uri="{FF2B5EF4-FFF2-40B4-BE49-F238E27FC236}">
                <a16:creationId xmlns:a16="http://schemas.microsoft.com/office/drawing/2014/main" id="{00000000-0008-0000-0100-00005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45900" y="19392900"/>
            <a:ext cx="619124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179294</xdr:colOff>
      <xdr:row>5</xdr:row>
      <xdr:rowOff>283647</xdr:rowOff>
    </xdr:from>
    <xdr:ext cx="1071843" cy="243079"/>
    <xdr:pic>
      <xdr:nvPicPr>
        <xdr:cNvPr id="570" name="Рисунок 569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69" y="7824272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793749</xdr:colOff>
      <xdr:row>10</xdr:row>
      <xdr:rowOff>244999</xdr:rowOff>
    </xdr:from>
    <xdr:ext cx="601737" cy="675751"/>
    <xdr:pic>
      <xdr:nvPicPr>
        <xdr:cNvPr id="575" name="Рисунок 574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24" y="4578874"/>
          <a:ext cx="601737" cy="675751"/>
        </a:xfrm>
        <a:prstGeom prst="rect">
          <a:avLst/>
        </a:prstGeom>
      </xdr:spPr>
    </xdr:pic>
    <xdr:clientData/>
  </xdr:oneCellAnchor>
  <xdr:twoCellAnchor>
    <xdr:from>
      <xdr:col>10</xdr:col>
      <xdr:colOff>168275</xdr:colOff>
      <xdr:row>5</xdr:row>
      <xdr:rowOff>120650</xdr:rowOff>
    </xdr:from>
    <xdr:to>
      <xdr:col>15</xdr:col>
      <xdr:colOff>1057275</xdr:colOff>
      <xdr:row>5</xdr:row>
      <xdr:rowOff>712819</xdr:rowOff>
    </xdr:to>
    <xdr:grpSp>
      <xdr:nvGrpSpPr>
        <xdr:cNvPr id="601" name="Группа 600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GrpSpPr/>
      </xdr:nvGrpSpPr>
      <xdr:grpSpPr>
        <a:xfrm>
          <a:off x="8830422" y="2148915"/>
          <a:ext cx="5136029" cy="592169"/>
          <a:chOff x="8270836" y="2270125"/>
          <a:chExt cx="5156121" cy="592169"/>
        </a:xfrm>
      </xdr:grpSpPr>
      <xdr:pic>
        <xdr:nvPicPr>
          <xdr:cNvPr id="603" name="Рисунок 602">
            <a:extLst>
              <a:ext uri="{FF2B5EF4-FFF2-40B4-BE49-F238E27FC236}">
                <a16:creationId xmlns:a16="http://schemas.microsoft.com/office/drawing/2014/main" id="{00000000-0008-0000-0100-00005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270836" y="2289175"/>
            <a:ext cx="619124" cy="563594"/>
          </a:xfrm>
          <a:prstGeom prst="rect">
            <a:avLst/>
          </a:prstGeom>
        </xdr:spPr>
      </xdr:pic>
      <xdr:pic>
        <xdr:nvPicPr>
          <xdr:cNvPr id="604" name="Рисунок 603">
            <a:extLst>
              <a:ext uri="{FF2B5EF4-FFF2-40B4-BE49-F238E27FC236}">
                <a16:creationId xmlns:a16="http://schemas.microsoft.com/office/drawing/2014/main" id="{00000000-0008-0000-0100-00005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8867775" y="2279650"/>
            <a:ext cx="619124" cy="563594"/>
          </a:xfrm>
          <a:prstGeom prst="rect">
            <a:avLst/>
          </a:prstGeom>
        </xdr:spPr>
      </xdr:pic>
      <xdr:pic>
        <xdr:nvPicPr>
          <xdr:cNvPr id="605" name="Рисунок 604">
            <a:extLst>
              <a:ext uri="{FF2B5EF4-FFF2-40B4-BE49-F238E27FC236}">
                <a16:creationId xmlns:a16="http://schemas.microsoft.com/office/drawing/2014/main" id="{00000000-0008-0000-0100-00005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9439275" y="2279650"/>
            <a:ext cx="619124" cy="563594"/>
          </a:xfrm>
          <a:prstGeom prst="rect">
            <a:avLst/>
          </a:prstGeom>
        </xdr:spPr>
      </xdr:pic>
      <xdr:pic>
        <xdr:nvPicPr>
          <xdr:cNvPr id="606" name="Рисунок 605">
            <a:extLst>
              <a:ext uri="{FF2B5EF4-FFF2-40B4-BE49-F238E27FC236}">
                <a16:creationId xmlns:a16="http://schemas.microsoft.com/office/drawing/2014/main" id="{00000000-0008-0000-0100-00005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001250" y="2298700"/>
            <a:ext cx="619124" cy="563594"/>
          </a:xfrm>
          <a:prstGeom prst="rect">
            <a:avLst/>
          </a:prstGeom>
        </xdr:spPr>
      </xdr:pic>
      <xdr:pic>
        <xdr:nvPicPr>
          <xdr:cNvPr id="607" name="Рисунок 606">
            <a:extLst>
              <a:ext uri="{FF2B5EF4-FFF2-40B4-BE49-F238E27FC236}">
                <a16:creationId xmlns:a16="http://schemas.microsoft.com/office/drawing/2014/main" id="{00000000-0008-0000-0100-00005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0572750" y="2279650"/>
            <a:ext cx="619124" cy="563594"/>
          </a:xfrm>
          <a:prstGeom prst="rect">
            <a:avLst/>
          </a:prstGeom>
        </xdr:spPr>
      </xdr:pic>
      <xdr:pic>
        <xdr:nvPicPr>
          <xdr:cNvPr id="608" name="Рисунок 607">
            <a:extLst>
              <a:ext uri="{FF2B5EF4-FFF2-40B4-BE49-F238E27FC236}">
                <a16:creationId xmlns:a16="http://schemas.microsoft.com/office/drawing/2014/main" id="{00000000-0008-0000-0100-00006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1134725" y="2270125"/>
            <a:ext cx="619124" cy="563594"/>
          </a:xfrm>
          <a:prstGeom prst="rect">
            <a:avLst/>
          </a:prstGeom>
        </xdr:spPr>
      </xdr:pic>
      <xdr:pic>
        <xdr:nvPicPr>
          <xdr:cNvPr id="609" name="Рисунок 608">
            <a:extLst>
              <a:ext uri="{FF2B5EF4-FFF2-40B4-BE49-F238E27FC236}">
                <a16:creationId xmlns:a16="http://schemas.microsoft.com/office/drawing/2014/main" id="{00000000-0008-0000-0100-00006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696700" y="2279650"/>
            <a:ext cx="619124" cy="563594"/>
          </a:xfrm>
          <a:prstGeom prst="rect">
            <a:avLst/>
          </a:prstGeom>
        </xdr:spPr>
      </xdr:pic>
      <xdr:pic>
        <xdr:nvPicPr>
          <xdr:cNvPr id="610" name="Рисунок 609">
            <a:extLst>
              <a:ext uri="{FF2B5EF4-FFF2-40B4-BE49-F238E27FC236}">
                <a16:creationId xmlns:a16="http://schemas.microsoft.com/office/drawing/2014/main" id="{00000000-0008-0000-0100-00006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12258675" y="2289175"/>
            <a:ext cx="619124" cy="563594"/>
          </a:xfrm>
          <a:prstGeom prst="rect">
            <a:avLst/>
          </a:prstGeom>
        </xdr:spPr>
      </xdr:pic>
      <xdr:pic>
        <xdr:nvPicPr>
          <xdr:cNvPr id="611" name="Рисунок 610">
            <a:extLst>
              <a:ext uri="{FF2B5EF4-FFF2-40B4-BE49-F238E27FC236}">
                <a16:creationId xmlns:a16="http://schemas.microsoft.com/office/drawing/2014/main" id="{00000000-0008-0000-0100-00006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95250" y="2270125"/>
            <a:ext cx="631707" cy="584345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857250</xdr:colOff>
      <xdr:row>5</xdr:row>
      <xdr:rowOff>111125</xdr:rowOff>
    </xdr:from>
    <xdr:to>
      <xdr:col>9</xdr:col>
      <xdr:colOff>238124</xdr:colOff>
      <xdr:row>5</xdr:row>
      <xdr:rowOff>709606</xdr:rowOff>
    </xdr:to>
    <xdr:pic>
      <xdr:nvPicPr>
        <xdr:cNvPr id="613" name="Рисунок 612" descr="https://store.elari.net/promo/smartbot/img/orig.png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875" y="2222500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5</xdr:row>
      <xdr:rowOff>541049</xdr:rowOff>
    </xdr:from>
    <xdr:to>
      <xdr:col>1</xdr:col>
      <xdr:colOff>1253526</xdr:colOff>
      <xdr:row>11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2652424"/>
          <a:ext cx="1110651" cy="1871951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174624</xdr:colOff>
      <xdr:row>10</xdr:row>
      <xdr:rowOff>149927</xdr:rowOff>
    </xdr:from>
    <xdr:to>
      <xdr:col>1</xdr:col>
      <xdr:colOff>809625</xdr:colOff>
      <xdr:row>13</xdr:row>
      <xdr:rowOff>158749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99" y="4483802"/>
          <a:ext cx="635001" cy="818447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199</xdr:row>
      <xdr:rowOff>272143</xdr:rowOff>
    </xdr:from>
    <xdr:ext cx="1071843" cy="243079"/>
    <xdr:pic>
      <xdr:nvPicPr>
        <xdr:cNvPr id="516" name="Рисунок 515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76869018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142874</xdr:colOff>
      <xdr:row>199</xdr:row>
      <xdr:rowOff>710808</xdr:rowOff>
    </xdr:from>
    <xdr:to>
      <xdr:col>1</xdr:col>
      <xdr:colOff>823261</xdr:colOff>
      <xdr:row>201</xdr:row>
      <xdr:rowOff>381001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49" y="76164683"/>
          <a:ext cx="680387" cy="1083067"/>
        </a:xfrm>
        <a:prstGeom prst="rect">
          <a:avLst/>
        </a:prstGeom>
      </xdr:spPr>
    </xdr:pic>
    <xdr:clientData/>
  </xdr:twoCellAnchor>
  <xdr:twoCellAnchor editAs="oneCell">
    <xdr:from>
      <xdr:col>1</xdr:col>
      <xdr:colOff>688746</xdr:colOff>
      <xdr:row>200</xdr:row>
      <xdr:rowOff>127000</xdr:rowOff>
    </xdr:from>
    <xdr:to>
      <xdr:col>1</xdr:col>
      <xdr:colOff>1291997</xdr:colOff>
      <xdr:row>201</xdr:row>
      <xdr:rowOff>873124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0" b="100000" l="0" r="10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621" y="76422250"/>
          <a:ext cx="603251" cy="1317625"/>
        </a:xfrm>
        <a:prstGeom prst="rect">
          <a:avLst/>
        </a:prstGeom>
      </xdr:spPr>
    </xdr:pic>
    <xdr:clientData/>
  </xdr:twoCellAnchor>
  <xdr:twoCellAnchor>
    <xdr:from>
      <xdr:col>6</xdr:col>
      <xdr:colOff>174624</xdr:colOff>
      <xdr:row>199</xdr:row>
      <xdr:rowOff>158749</xdr:rowOff>
    </xdr:from>
    <xdr:to>
      <xdr:col>6</xdr:col>
      <xdr:colOff>761999</xdr:colOff>
      <xdr:row>199</xdr:row>
      <xdr:rowOff>778756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7139"/>
        <a:stretch/>
      </xdr:blipFill>
      <xdr:spPr>
        <a:xfrm>
          <a:off x="5683249" y="75612624"/>
          <a:ext cx="587375" cy="620007"/>
        </a:xfrm>
        <a:prstGeom prst="rect">
          <a:avLst/>
        </a:prstGeom>
      </xdr:spPr>
    </xdr:pic>
    <xdr:clientData/>
  </xdr:twoCellAnchor>
  <xdr:twoCellAnchor>
    <xdr:from>
      <xdr:col>6</xdr:col>
      <xdr:colOff>761999</xdr:colOff>
      <xdr:row>199</xdr:row>
      <xdr:rowOff>152400</xdr:rowOff>
    </xdr:from>
    <xdr:to>
      <xdr:col>8</xdr:col>
      <xdr:colOff>158750</xdr:colOff>
      <xdr:row>199</xdr:row>
      <xdr:rowOff>746125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5447"/>
        <a:stretch/>
      </xdr:blipFill>
      <xdr:spPr>
        <a:xfrm>
          <a:off x="6270624" y="75606275"/>
          <a:ext cx="635001" cy="593725"/>
        </a:xfrm>
        <a:prstGeom prst="rect">
          <a:avLst/>
        </a:prstGeom>
      </xdr:spPr>
    </xdr:pic>
    <xdr:clientData/>
  </xdr:twoCellAnchor>
  <xdr:twoCellAnchor>
    <xdr:from>
      <xdr:col>8</xdr:col>
      <xdr:colOff>730250</xdr:colOff>
      <xdr:row>199</xdr:row>
      <xdr:rowOff>161925</xdr:rowOff>
    </xdr:from>
    <xdr:to>
      <xdr:col>9</xdr:col>
      <xdr:colOff>365125</xdr:colOff>
      <xdr:row>199</xdr:row>
      <xdr:rowOff>746125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755"/>
        <a:stretch/>
      </xdr:blipFill>
      <xdr:spPr>
        <a:xfrm>
          <a:off x="7477125" y="75615800"/>
          <a:ext cx="603250" cy="584200"/>
        </a:xfrm>
        <a:prstGeom prst="rect">
          <a:avLst/>
        </a:prstGeom>
      </xdr:spPr>
    </xdr:pic>
    <xdr:clientData/>
  </xdr:twoCellAnchor>
  <xdr:twoCellAnchor>
    <xdr:from>
      <xdr:col>11</xdr:col>
      <xdr:colOff>253999</xdr:colOff>
      <xdr:row>199</xdr:row>
      <xdr:rowOff>155575</xdr:rowOff>
    </xdr:from>
    <xdr:to>
      <xdr:col>12</xdr:col>
      <xdr:colOff>127000</xdr:colOff>
      <xdr:row>199</xdr:row>
      <xdr:rowOff>730250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064"/>
        <a:stretch/>
      </xdr:blipFill>
      <xdr:spPr>
        <a:xfrm>
          <a:off x="10398124" y="75609450"/>
          <a:ext cx="603251" cy="574675"/>
        </a:xfrm>
        <a:prstGeom prst="rect">
          <a:avLst/>
        </a:prstGeom>
      </xdr:spPr>
    </xdr:pic>
    <xdr:clientData/>
  </xdr:twoCellAnchor>
  <xdr:twoCellAnchor>
    <xdr:from>
      <xdr:col>8</xdr:col>
      <xdr:colOff>111124</xdr:colOff>
      <xdr:row>199</xdr:row>
      <xdr:rowOff>165100</xdr:rowOff>
    </xdr:from>
    <xdr:to>
      <xdr:col>8</xdr:col>
      <xdr:colOff>746125</xdr:colOff>
      <xdr:row>199</xdr:row>
      <xdr:rowOff>746125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191"/>
        <a:stretch/>
      </xdr:blipFill>
      <xdr:spPr>
        <a:xfrm>
          <a:off x="6857999" y="75618975"/>
          <a:ext cx="635001" cy="581025"/>
        </a:xfrm>
        <a:prstGeom prst="rect">
          <a:avLst/>
        </a:prstGeom>
      </xdr:spPr>
    </xdr:pic>
    <xdr:clientData/>
  </xdr:twoCellAnchor>
  <xdr:twoCellAnchor>
    <xdr:from>
      <xdr:col>12</xdr:col>
      <xdr:colOff>111125</xdr:colOff>
      <xdr:row>199</xdr:row>
      <xdr:rowOff>127000</xdr:rowOff>
    </xdr:from>
    <xdr:to>
      <xdr:col>12</xdr:col>
      <xdr:colOff>730249</xdr:colOff>
      <xdr:row>199</xdr:row>
      <xdr:rowOff>690594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5500" y="75580875"/>
          <a:ext cx="619124" cy="563594"/>
        </a:xfrm>
        <a:prstGeom prst="rect">
          <a:avLst/>
        </a:prstGeom>
      </xdr:spPr>
    </xdr:pic>
    <xdr:clientData/>
  </xdr:twoCellAnchor>
  <xdr:twoCellAnchor>
    <xdr:from>
      <xdr:col>9</xdr:col>
      <xdr:colOff>904874</xdr:colOff>
      <xdr:row>199</xdr:row>
      <xdr:rowOff>0</xdr:rowOff>
    </xdr:from>
    <xdr:to>
      <xdr:col>10</xdr:col>
      <xdr:colOff>619124</xdr:colOff>
      <xdr:row>199</xdr:row>
      <xdr:rowOff>802909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0124" y="75453875"/>
          <a:ext cx="650875" cy="802909"/>
        </a:xfrm>
        <a:prstGeom prst="rect">
          <a:avLst/>
        </a:prstGeom>
      </xdr:spPr>
    </xdr:pic>
    <xdr:clientData/>
  </xdr:twoCellAnchor>
  <xdr:twoCellAnchor>
    <xdr:from>
      <xdr:col>10</xdr:col>
      <xdr:colOff>586008</xdr:colOff>
      <xdr:row>199</xdr:row>
      <xdr:rowOff>162406</xdr:rowOff>
    </xdr:from>
    <xdr:to>
      <xdr:col>10</xdr:col>
      <xdr:colOff>1206500</xdr:colOff>
      <xdr:row>199</xdr:row>
      <xdr:rowOff>756134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4596"/>
        <a:stretch/>
      </xdr:blipFill>
      <xdr:spPr>
        <a:xfrm>
          <a:off x="9237883" y="75616281"/>
          <a:ext cx="620492" cy="593728"/>
        </a:xfrm>
        <a:prstGeom prst="rect">
          <a:avLst/>
        </a:prstGeom>
      </xdr:spPr>
    </xdr:pic>
    <xdr:clientData/>
  </xdr:twoCellAnchor>
  <xdr:twoCellAnchor>
    <xdr:from>
      <xdr:col>10</xdr:col>
      <xdr:colOff>1181269</xdr:colOff>
      <xdr:row>199</xdr:row>
      <xdr:rowOff>160335</xdr:rowOff>
    </xdr:from>
    <xdr:to>
      <xdr:col>11</xdr:col>
      <xdr:colOff>301625</xdr:colOff>
      <xdr:row>199</xdr:row>
      <xdr:rowOff>742519</xdr:rowOff>
    </xdr:to>
    <xdr:pic>
      <xdr:nvPicPr>
        <xdr:cNvPr id="618" name="Рисунок 617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 b="-4594"/>
        <a:stretch/>
      </xdr:blipFill>
      <xdr:spPr>
        <a:xfrm>
          <a:off x="9833144" y="75614210"/>
          <a:ext cx="612606" cy="582184"/>
        </a:xfrm>
        <a:prstGeom prst="rect">
          <a:avLst/>
        </a:prstGeom>
      </xdr:spPr>
    </xdr:pic>
    <xdr:clientData/>
  </xdr:twoCellAnchor>
  <xdr:twoCellAnchor>
    <xdr:from>
      <xdr:col>9</xdr:col>
      <xdr:colOff>349250</xdr:colOff>
      <xdr:row>199</xdr:row>
      <xdr:rowOff>165101</xdr:rowOff>
    </xdr:from>
    <xdr:to>
      <xdr:col>10</xdr:col>
      <xdr:colOff>0</xdr:colOff>
      <xdr:row>199</xdr:row>
      <xdr:rowOff>730251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 b="-372"/>
        <a:stretch/>
      </xdr:blipFill>
      <xdr:spPr>
        <a:xfrm>
          <a:off x="8064500" y="75618976"/>
          <a:ext cx="587375" cy="565150"/>
        </a:xfrm>
        <a:prstGeom prst="rect">
          <a:avLst/>
        </a:prstGeom>
      </xdr:spPr>
    </xdr:pic>
    <xdr:clientData/>
  </xdr:twoCellAnchor>
  <xdr:twoCellAnchor>
    <xdr:from>
      <xdr:col>15</xdr:col>
      <xdr:colOff>428625</xdr:colOff>
      <xdr:row>199</xdr:row>
      <xdr:rowOff>165100</xdr:rowOff>
    </xdr:from>
    <xdr:to>
      <xdr:col>15</xdr:col>
      <xdr:colOff>1000125</xdr:colOff>
      <xdr:row>199</xdr:row>
      <xdr:rowOff>730250</xdr:rowOff>
    </xdr:to>
    <xdr:pic>
      <xdr:nvPicPr>
        <xdr:cNvPr id="620" name="Рисунок 619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72"/>
        <a:stretch/>
      </xdr:blipFill>
      <xdr:spPr>
        <a:xfrm>
          <a:off x="13335000" y="75618975"/>
          <a:ext cx="571500" cy="565150"/>
        </a:xfrm>
        <a:prstGeom prst="rect">
          <a:avLst/>
        </a:prstGeom>
      </xdr:spPr>
    </xdr:pic>
    <xdr:clientData/>
  </xdr:twoCellAnchor>
  <xdr:twoCellAnchor>
    <xdr:from>
      <xdr:col>14</xdr:col>
      <xdr:colOff>936625</xdr:colOff>
      <xdr:row>199</xdr:row>
      <xdr:rowOff>142875</xdr:rowOff>
    </xdr:from>
    <xdr:to>
      <xdr:col>15</xdr:col>
      <xdr:colOff>428625</xdr:colOff>
      <xdr:row>199</xdr:row>
      <xdr:rowOff>730250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818" b="-1502"/>
        <a:stretch/>
      </xdr:blipFill>
      <xdr:spPr>
        <a:xfrm>
          <a:off x="12715875" y="75596750"/>
          <a:ext cx="619125" cy="587375"/>
        </a:xfrm>
        <a:prstGeom prst="rect">
          <a:avLst/>
        </a:prstGeom>
      </xdr:spPr>
    </xdr:pic>
    <xdr:clientData/>
  </xdr:twoCellAnchor>
  <xdr:twoCellAnchor>
    <xdr:from>
      <xdr:col>14</xdr:col>
      <xdr:colOff>358775</xdr:colOff>
      <xdr:row>199</xdr:row>
      <xdr:rowOff>142874</xdr:rowOff>
    </xdr:from>
    <xdr:to>
      <xdr:col>14</xdr:col>
      <xdr:colOff>986585</xdr:colOff>
      <xdr:row>199</xdr:row>
      <xdr:rowOff>714375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38025" y="75596749"/>
          <a:ext cx="627810" cy="571501"/>
        </a:xfrm>
        <a:prstGeom prst="rect">
          <a:avLst/>
        </a:prstGeom>
      </xdr:spPr>
    </xdr:pic>
    <xdr:clientData/>
  </xdr:twoCellAnchor>
  <xdr:twoCellAnchor>
    <xdr:from>
      <xdr:col>12</xdr:col>
      <xdr:colOff>650875</xdr:colOff>
      <xdr:row>199</xdr:row>
      <xdr:rowOff>142874</xdr:rowOff>
    </xdr:from>
    <xdr:to>
      <xdr:col>14</xdr:col>
      <xdr:colOff>373810</xdr:colOff>
      <xdr:row>199</xdr:row>
      <xdr:rowOff>714375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25250" y="75596749"/>
          <a:ext cx="627810" cy="571501"/>
        </a:xfrm>
        <a:prstGeom prst="rect">
          <a:avLst/>
        </a:prstGeom>
      </xdr:spPr>
    </xdr:pic>
    <xdr:clientData/>
  </xdr:twoCellAnchor>
  <xdr:twoCellAnchor editAs="oneCell">
    <xdr:from>
      <xdr:col>2</xdr:col>
      <xdr:colOff>1254125</xdr:colOff>
      <xdr:row>199</xdr:row>
      <xdr:rowOff>127000</xdr:rowOff>
    </xdr:from>
    <xdr:to>
      <xdr:col>2</xdr:col>
      <xdr:colOff>1889125</xdr:colOff>
      <xdr:row>199</xdr:row>
      <xdr:rowOff>762000</xdr:rowOff>
    </xdr:to>
    <xdr:grpSp>
      <xdr:nvGrpSpPr>
        <xdr:cNvPr id="576" name="Группа 575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GrpSpPr>
          <a:grpSpLocks noChangeAspect="1"/>
        </xdr:cNvGrpSpPr>
      </xdr:nvGrpSpPr>
      <xdr:grpSpPr>
        <a:xfrm>
          <a:off x="2778125" y="73973765"/>
          <a:ext cx="635000" cy="635000"/>
          <a:chOff x="6302375" y="2206625"/>
          <a:chExt cx="635000" cy="635000"/>
        </a:xfrm>
      </xdr:grpSpPr>
      <xdr:sp macro="" textlink="">
        <xdr:nvSpPr>
          <xdr:cNvPr id="577" name="Овал 576">
            <a:extLst>
              <a:ext uri="{FF2B5EF4-FFF2-40B4-BE49-F238E27FC236}">
                <a16:creationId xmlns:a16="http://schemas.microsoft.com/office/drawing/2014/main" id="{00000000-0008-0000-0100-000041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78" name="TextBox 577">
            <a:extLst>
              <a:ext uri="{FF2B5EF4-FFF2-40B4-BE49-F238E27FC236}">
                <a16:creationId xmlns:a16="http://schemas.microsoft.com/office/drawing/2014/main" id="{00000000-0008-0000-0100-000042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195943</xdr:colOff>
      <xdr:row>234</xdr:row>
      <xdr:rowOff>236764</xdr:rowOff>
    </xdr:from>
    <xdr:ext cx="1071843" cy="243079"/>
    <xdr:pic>
      <xdr:nvPicPr>
        <xdr:cNvPr id="580" name="Рисунок 579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18" y="87025389"/>
          <a:ext cx="1071843" cy="243079"/>
        </a:xfrm>
        <a:prstGeom prst="rect">
          <a:avLst/>
        </a:prstGeom>
      </xdr:spPr>
    </xdr:pic>
    <xdr:clientData/>
  </xdr:oneCellAnchor>
  <xdr:twoCellAnchor>
    <xdr:from>
      <xdr:col>10</xdr:col>
      <xdr:colOff>1183826</xdr:colOff>
      <xdr:row>233</xdr:row>
      <xdr:rowOff>263525</xdr:rowOff>
    </xdr:from>
    <xdr:to>
      <xdr:col>15</xdr:col>
      <xdr:colOff>966108</xdr:colOff>
      <xdr:row>234</xdr:row>
      <xdr:rowOff>732443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9845973" y="88016790"/>
          <a:ext cx="4029311" cy="731696"/>
          <a:chOff x="9937750" y="85909150"/>
          <a:chExt cx="4048124" cy="752476"/>
        </a:xfrm>
      </xdr:grpSpPr>
      <xdr:grpSp>
        <xdr:nvGrpSpPr>
          <xdr:cNvPr id="629" name="Группа 628">
            <a:extLst>
              <a:ext uri="{FF2B5EF4-FFF2-40B4-BE49-F238E27FC236}">
                <a16:creationId xmlns:a16="http://schemas.microsoft.com/office/drawing/2014/main" id="{00000000-0008-0000-0100-000075020000}"/>
              </a:ext>
            </a:extLst>
          </xdr:cNvPr>
          <xdr:cNvGrpSpPr>
            <a:grpSpLocks noChangeAspect="1"/>
          </xdr:cNvGrpSpPr>
        </xdr:nvGrpSpPr>
        <xdr:grpSpPr>
          <a:xfrm>
            <a:off x="10512425" y="85909150"/>
            <a:ext cx="2914649" cy="752476"/>
            <a:chOff x="4448177" y="8315325"/>
            <a:chExt cx="2914649" cy="752476"/>
          </a:xfrm>
        </xdr:grpSpPr>
        <xdr:pic>
          <xdr:nvPicPr>
            <xdr:cNvPr id="631" name="Рисунок 630">
              <a:extLst>
                <a:ext uri="{FF2B5EF4-FFF2-40B4-BE49-F238E27FC236}">
                  <a16:creationId xmlns:a16="http://schemas.microsoft.com/office/drawing/2014/main" id="{00000000-0008-0000-0100-00007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632" name="Рисунок 631">
              <a:extLst>
                <a:ext uri="{FF2B5EF4-FFF2-40B4-BE49-F238E27FC236}">
                  <a16:creationId xmlns:a16="http://schemas.microsoft.com/office/drawing/2014/main" id="{00000000-0008-0000-0100-000078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1967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634" name="Рисунок 633">
              <a:extLst>
                <a:ext uri="{FF2B5EF4-FFF2-40B4-BE49-F238E27FC236}">
                  <a16:creationId xmlns:a16="http://schemas.microsoft.com/office/drawing/2014/main" id="{00000000-0008-0000-0100-00007A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74370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636" name="Рисунок 635">
              <a:extLst>
                <a:ext uri="{FF2B5EF4-FFF2-40B4-BE49-F238E27FC236}">
                  <a16:creationId xmlns:a16="http://schemas.microsoft.com/office/drawing/2014/main" id="{00000000-0008-0000-0100-00007C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91252" y="845820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637" name="Рисунок 636">
            <a:extLst>
              <a:ext uri="{FF2B5EF4-FFF2-40B4-BE49-F238E27FC236}">
                <a16:creationId xmlns:a16="http://schemas.microsoft.com/office/drawing/2014/main" id="{00000000-0008-0000-0100-00007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937750" y="86042500"/>
            <a:ext cx="616881" cy="563594"/>
          </a:xfrm>
          <a:prstGeom prst="rect">
            <a:avLst/>
          </a:prstGeom>
        </xdr:spPr>
      </xdr:pic>
      <xdr:pic>
        <xdr:nvPicPr>
          <xdr:cNvPr id="638" name="Рисунок 637">
            <a:extLst>
              <a:ext uri="{FF2B5EF4-FFF2-40B4-BE49-F238E27FC236}">
                <a16:creationId xmlns:a16="http://schemas.microsoft.com/office/drawing/2014/main" id="{00000000-0008-0000-0100-00007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366750" y="86042500"/>
            <a:ext cx="619124" cy="563594"/>
          </a:xfrm>
          <a:prstGeom prst="rect">
            <a:avLst/>
          </a:prstGeom>
        </xdr:spPr>
      </xdr:pic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699876" y="86058375"/>
            <a:ext cx="539750" cy="54167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736599</xdr:colOff>
      <xdr:row>234</xdr:row>
      <xdr:rowOff>555625</xdr:rowOff>
    </xdr:from>
    <xdr:to>
      <xdr:col>1</xdr:col>
      <xdr:colOff>1476374</xdr:colOff>
      <xdr:row>235</xdr:row>
      <xdr:rowOff>539750</xdr:rowOff>
    </xdr:to>
    <xdr:grpSp>
      <xdr:nvGrpSpPr>
        <xdr:cNvPr id="639" name="Группа 638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GrpSpPr/>
      </xdr:nvGrpSpPr>
      <xdr:grpSpPr>
        <a:xfrm>
          <a:off x="747805" y="88600243"/>
          <a:ext cx="739775" cy="690095"/>
          <a:chOff x="6302375" y="2206625"/>
          <a:chExt cx="635000" cy="635000"/>
        </a:xfrm>
      </xdr:grpSpPr>
      <xdr:sp macro="" textlink="">
        <xdr:nvSpPr>
          <xdr:cNvPr id="640" name="Овал 639">
            <a:extLst>
              <a:ext uri="{FF2B5EF4-FFF2-40B4-BE49-F238E27FC236}">
                <a16:creationId xmlns:a16="http://schemas.microsoft.com/office/drawing/2014/main" id="{00000000-0008-0000-0100-000080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41" name="TextBox 640">
            <a:extLst>
              <a:ext uri="{FF2B5EF4-FFF2-40B4-BE49-F238E27FC236}">
                <a16:creationId xmlns:a16="http://schemas.microsoft.com/office/drawing/2014/main" id="{00000000-0008-0000-0100-000081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195943</xdr:colOff>
      <xdr:row>203</xdr:row>
      <xdr:rowOff>236764</xdr:rowOff>
    </xdr:from>
    <xdr:ext cx="1071843" cy="243079"/>
    <xdr:pic>
      <xdr:nvPicPr>
        <xdr:cNvPr id="582" name="Рисунок 581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18" y="96756764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195943</xdr:colOff>
      <xdr:row>218</xdr:row>
      <xdr:rowOff>236764</xdr:rowOff>
    </xdr:from>
    <xdr:ext cx="1071843" cy="243079"/>
    <xdr:pic>
      <xdr:nvPicPr>
        <xdr:cNvPr id="642" name="Рисунок 641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18" y="95566139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219</xdr:row>
      <xdr:rowOff>333375</xdr:rowOff>
    </xdr:from>
    <xdr:to>
      <xdr:col>1</xdr:col>
      <xdr:colOff>1476375</xdr:colOff>
      <xdr:row>224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186125"/>
          <a:ext cx="1476375" cy="1476375"/>
        </a:xfrm>
        <a:prstGeom prst="rect">
          <a:avLst/>
        </a:prstGeom>
      </xdr:spPr>
    </xdr:pic>
    <xdr:clientData/>
  </xdr:twoCellAnchor>
  <xdr:twoCellAnchor>
    <xdr:from>
      <xdr:col>1</xdr:col>
      <xdr:colOff>835024</xdr:colOff>
      <xdr:row>204</xdr:row>
      <xdr:rowOff>63500</xdr:rowOff>
    </xdr:from>
    <xdr:to>
      <xdr:col>2</xdr:col>
      <xdr:colOff>0</xdr:colOff>
      <xdr:row>205</xdr:row>
      <xdr:rowOff>136526</xdr:rowOff>
    </xdr:to>
    <xdr:grpSp>
      <xdr:nvGrpSpPr>
        <xdr:cNvPr id="651" name="Группа 650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GrpSpPr/>
      </xdr:nvGrpSpPr>
      <xdr:grpSpPr>
        <a:xfrm>
          <a:off x="846230" y="77395294"/>
          <a:ext cx="677770" cy="644526"/>
          <a:chOff x="6302375" y="2206625"/>
          <a:chExt cx="635000" cy="635000"/>
        </a:xfrm>
      </xdr:grpSpPr>
      <xdr:sp macro="" textlink="">
        <xdr:nvSpPr>
          <xdr:cNvPr id="652" name="Овал 651">
            <a:extLst>
              <a:ext uri="{FF2B5EF4-FFF2-40B4-BE49-F238E27FC236}">
                <a16:creationId xmlns:a16="http://schemas.microsoft.com/office/drawing/2014/main" id="{00000000-0008-0000-0100-00008C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53" name="TextBox 652">
            <a:extLst>
              <a:ext uri="{FF2B5EF4-FFF2-40B4-BE49-F238E27FC236}">
                <a16:creationId xmlns:a16="http://schemas.microsoft.com/office/drawing/2014/main" id="{00000000-0008-0000-0100-00008D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0</xdr:colOff>
      <xdr:row>204</xdr:row>
      <xdr:rowOff>317500</xdr:rowOff>
    </xdr:from>
    <xdr:to>
      <xdr:col>1</xdr:col>
      <xdr:colOff>1444625</xdr:colOff>
      <xdr:row>209</xdr:row>
      <xdr:rowOff>63500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438375"/>
          <a:ext cx="1460500" cy="14605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87672</xdr:colOff>
      <xdr:row>235</xdr:row>
      <xdr:rowOff>68036</xdr:rowOff>
    </xdr:from>
    <xdr:to>
      <xdr:col>1</xdr:col>
      <xdr:colOff>857249</xdr:colOff>
      <xdr:row>236</xdr:row>
      <xdr:rowOff>576036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279" y="88079036"/>
          <a:ext cx="769577" cy="1283607"/>
        </a:xfrm>
        <a:prstGeom prst="rect">
          <a:avLst/>
        </a:prstGeom>
      </xdr:spPr>
    </xdr:pic>
    <xdr:clientData/>
  </xdr:twoCellAnchor>
  <xdr:twoCellAnchor>
    <xdr:from>
      <xdr:col>10</xdr:col>
      <xdr:colOff>1167092</xdr:colOff>
      <xdr:row>217</xdr:row>
      <xdr:rowOff>246528</xdr:rowOff>
    </xdr:from>
    <xdr:to>
      <xdr:col>15</xdr:col>
      <xdr:colOff>1048056</xdr:colOff>
      <xdr:row>218</xdr:row>
      <xdr:rowOff>608778</xdr:rowOff>
    </xdr:to>
    <xdr:grpSp>
      <xdr:nvGrpSpPr>
        <xdr:cNvPr id="57" name="Группа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9829239" y="81791734"/>
          <a:ext cx="4127993" cy="653603"/>
          <a:chOff x="9712698" y="91585676"/>
          <a:chExt cx="4018428" cy="665817"/>
        </a:xfrm>
      </xdr:grpSpPr>
      <xdr:pic>
        <xdr:nvPicPr>
          <xdr:cNvPr id="645" name="Рисунок 644">
            <a:extLst>
              <a:ext uri="{FF2B5EF4-FFF2-40B4-BE49-F238E27FC236}">
                <a16:creationId xmlns:a16="http://schemas.microsoft.com/office/drawing/2014/main" id="{00000000-0008-0000-0100-00008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712698" y="91685097"/>
            <a:ext cx="616881" cy="563594"/>
          </a:xfrm>
          <a:prstGeom prst="rect">
            <a:avLst/>
          </a:prstGeom>
        </xdr:spPr>
      </xdr:pic>
      <xdr:pic>
        <xdr:nvPicPr>
          <xdr:cNvPr id="647" name="Рисунок 646">
            <a:extLst>
              <a:ext uri="{FF2B5EF4-FFF2-40B4-BE49-F238E27FC236}">
                <a16:creationId xmlns:a16="http://schemas.microsoft.com/office/drawing/2014/main" id="{00000000-0008-0000-0100-00008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998749" y="91675572"/>
            <a:ext cx="616881" cy="563594"/>
          </a:xfrm>
          <a:prstGeom prst="rect">
            <a:avLst/>
          </a:prstGeom>
        </xdr:spPr>
      </xdr:pic>
      <xdr:pic>
        <xdr:nvPicPr>
          <xdr:cNvPr id="648" name="Рисунок 647">
            <a:extLst>
              <a:ext uri="{FF2B5EF4-FFF2-40B4-BE49-F238E27FC236}">
                <a16:creationId xmlns:a16="http://schemas.microsoft.com/office/drawing/2014/main" id="{00000000-0008-0000-0100-00008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2557705" y="91675573"/>
            <a:ext cx="616881" cy="563594"/>
          </a:xfrm>
          <a:prstGeom prst="rect">
            <a:avLst/>
          </a:prstGeom>
        </xdr:spPr>
      </xdr:pic>
      <xdr:pic>
        <xdr:nvPicPr>
          <xdr:cNvPr id="650" name="Рисунок 649">
            <a:extLst>
              <a:ext uri="{FF2B5EF4-FFF2-40B4-BE49-F238E27FC236}">
                <a16:creationId xmlns:a16="http://schemas.microsoft.com/office/drawing/2014/main" id="{00000000-0008-0000-0100-00008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435756" y="91677191"/>
            <a:ext cx="616881" cy="563594"/>
          </a:xfrm>
          <a:prstGeom prst="rect">
            <a:avLst/>
          </a:prstGeom>
        </xdr:spPr>
      </xdr:pic>
      <xdr:pic>
        <xdr:nvPicPr>
          <xdr:cNvPr id="655" name="Рисунок 654">
            <a:extLst>
              <a:ext uri="{FF2B5EF4-FFF2-40B4-BE49-F238E27FC236}">
                <a16:creationId xmlns:a16="http://schemas.microsoft.com/office/drawing/2014/main" id="{00000000-0008-0000-0100-00008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112002" y="91677564"/>
            <a:ext cx="619124" cy="563594"/>
          </a:xfrm>
          <a:prstGeom prst="rect">
            <a:avLst/>
          </a:prstGeom>
        </xdr:spPr>
      </xdr:pic>
      <xdr:pic>
        <xdr:nvPicPr>
          <xdr:cNvPr id="657" name="Рисунок 656">
            <a:extLst>
              <a:ext uri="{FF2B5EF4-FFF2-40B4-BE49-F238E27FC236}">
                <a16:creationId xmlns:a16="http://schemas.microsoft.com/office/drawing/2014/main" id="{00000000-0008-0000-0100-00009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0843745" y="91684848"/>
            <a:ext cx="619124" cy="563594"/>
          </a:xfrm>
          <a:prstGeom prst="rect">
            <a:avLst/>
          </a:prstGeom>
        </xdr:spPr>
      </xdr:pic>
      <xdr:pic>
        <xdr:nvPicPr>
          <xdr:cNvPr id="660" name="Рисунок 659">
            <a:extLst>
              <a:ext uri="{FF2B5EF4-FFF2-40B4-BE49-F238E27FC236}">
                <a16:creationId xmlns:a16="http://schemas.microsoft.com/office/drawing/2014/main" id="{00000000-0008-0000-0100-00009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10287933" y="91585676"/>
            <a:ext cx="590548" cy="66581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993321</xdr:colOff>
      <xdr:row>203</xdr:row>
      <xdr:rowOff>36605</xdr:rowOff>
    </xdr:from>
    <xdr:to>
      <xdr:col>16</xdr:col>
      <xdr:colOff>0</xdr:colOff>
      <xdr:row>203</xdr:row>
      <xdr:rowOff>619805</xdr:rowOff>
    </xdr:to>
    <xdr:grpSp>
      <xdr:nvGrpSpPr>
        <xdr:cNvPr id="56" name="Группа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pSpPr/>
      </xdr:nvGrpSpPr>
      <xdr:grpSpPr>
        <a:xfrm>
          <a:off x="9655468" y="76740870"/>
          <a:ext cx="4307061" cy="583200"/>
          <a:chOff x="9634257" y="88410863"/>
          <a:chExt cx="4600014" cy="677771"/>
        </a:xfrm>
      </xdr:grpSpPr>
      <xdr:pic>
        <xdr:nvPicPr>
          <xdr:cNvPr id="625" name="Рисунок 624">
            <a:extLst>
              <a:ext uri="{FF2B5EF4-FFF2-40B4-BE49-F238E27FC236}">
                <a16:creationId xmlns:a16="http://schemas.microsoft.com/office/drawing/2014/main" id="{00000000-0008-0000-0100-00007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634257" y="88525040"/>
            <a:ext cx="616881" cy="563594"/>
          </a:xfrm>
          <a:prstGeom prst="rect">
            <a:avLst/>
          </a:prstGeom>
        </xdr:spPr>
      </xdr:pic>
      <xdr:pic>
        <xdr:nvPicPr>
          <xdr:cNvPr id="627" name="Рисунок 626">
            <a:extLst>
              <a:ext uri="{FF2B5EF4-FFF2-40B4-BE49-F238E27FC236}">
                <a16:creationId xmlns:a16="http://schemas.microsoft.com/office/drawing/2014/main" id="{00000000-0008-0000-0100-00007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519823" y="88513648"/>
            <a:ext cx="616881" cy="563594"/>
          </a:xfrm>
          <a:prstGeom prst="rect">
            <a:avLst/>
          </a:prstGeom>
        </xdr:spPr>
      </xdr:pic>
      <xdr:pic>
        <xdr:nvPicPr>
          <xdr:cNvPr id="628" name="Рисунок 627">
            <a:extLst>
              <a:ext uri="{FF2B5EF4-FFF2-40B4-BE49-F238E27FC236}">
                <a16:creationId xmlns:a16="http://schemas.microsoft.com/office/drawing/2014/main" id="{00000000-0008-0000-0100-00007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3061969" y="88515515"/>
            <a:ext cx="616881" cy="563594"/>
          </a:xfrm>
          <a:prstGeom prst="rect">
            <a:avLst/>
          </a:prstGeom>
        </xdr:spPr>
      </xdr:pic>
      <xdr:pic>
        <xdr:nvPicPr>
          <xdr:cNvPr id="654" name="Рисунок 653">
            <a:extLst>
              <a:ext uri="{FF2B5EF4-FFF2-40B4-BE49-F238E27FC236}">
                <a16:creationId xmlns:a16="http://schemas.microsoft.com/office/drawing/2014/main" id="{00000000-0008-0000-0100-00008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625419" y="88519187"/>
            <a:ext cx="608852" cy="563594"/>
          </a:xfrm>
          <a:prstGeom prst="rect">
            <a:avLst/>
          </a:prstGeom>
        </xdr:spPr>
      </xdr:pic>
      <xdr:pic>
        <xdr:nvPicPr>
          <xdr:cNvPr id="656" name="Рисунок 655">
            <a:extLst>
              <a:ext uri="{FF2B5EF4-FFF2-40B4-BE49-F238E27FC236}">
                <a16:creationId xmlns:a16="http://schemas.microsoft.com/office/drawing/2014/main" id="{00000000-0008-0000-0100-00009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926793" y="88512464"/>
            <a:ext cx="619124" cy="563594"/>
          </a:xfrm>
          <a:prstGeom prst="rect">
            <a:avLst/>
          </a:prstGeom>
        </xdr:spPr>
      </xdr:pic>
      <xdr:pic>
        <xdr:nvPicPr>
          <xdr:cNvPr id="661" name="Рисунок 660">
            <a:extLst>
              <a:ext uri="{FF2B5EF4-FFF2-40B4-BE49-F238E27FC236}">
                <a16:creationId xmlns:a16="http://schemas.microsoft.com/office/drawing/2014/main" id="{00000000-0008-0000-0100-00009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775389" y="88522736"/>
            <a:ext cx="619124" cy="563594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390779" y="88540478"/>
            <a:ext cx="539750" cy="539750"/>
          </a:xfrm>
          <a:prstGeom prst="rect">
            <a:avLst/>
          </a:prstGeom>
        </xdr:spPr>
      </xdr:pic>
      <xdr:pic>
        <xdr:nvPicPr>
          <xdr:cNvPr id="662" name="Рисунок 661">
            <a:extLst>
              <a:ext uri="{FF2B5EF4-FFF2-40B4-BE49-F238E27FC236}">
                <a16:creationId xmlns:a16="http://schemas.microsoft.com/office/drawing/2014/main" id="{00000000-0008-0000-0100-00009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10219952" y="88410863"/>
            <a:ext cx="590548" cy="66675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158750</xdr:colOff>
      <xdr:row>135</xdr:row>
      <xdr:rowOff>31750</xdr:rowOff>
    </xdr:from>
    <xdr:to>
      <xdr:col>15</xdr:col>
      <xdr:colOff>1054099</xdr:colOff>
      <xdr:row>135</xdr:row>
      <xdr:rowOff>746126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8820897" y="51556397"/>
          <a:ext cx="5142378" cy="714376"/>
          <a:chOff x="8810625" y="39195375"/>
          <a:chExt cx="5149849" cy="714376"/>
        </a:xfrm>
      </xdr:grpSpPr>
      <xdr:grpSp>
        <xdr:nvGrpSpPr>
          <xdr:cNvPr id="465" name="Группа 464">
            <a:extLst>
              <a:ext uri="{FF2B5EF4-FFF2-40B4-BE49-F238E27FC236}">
                <a16:creationId xmlns:a16="http://schemas.microsoft.com/office/drawing/2014/main" id="{00000000-0008-0000-0100-0000D1010000}"/>
              </a:ext>
            </a:extLst>
          </xdr:cNvPr>
          <xdr:cNvGrpSpPr>
            <a:grpSpLocks noChangeAspect="1"/>
          </xdr:cNvGrpSpPr>
        </xdr:nvGrpSpPr>
        <xdr:grpSpPr>
          <a:xfrm>
            <a:off x="8810625" y="39195375"/>
            <a:ext cx="5149849" cy="714376"/>
            <a:chOff x="3401741" y="3800475"/>
            <a:chExt cx="5177164" cy="714376"/>
          </a:xfrm>
        </xdr:grpSpPr>
        <xdr:pic>
          <xdr:nvPicPr>
            <xdr:cNvPr id="466" name="Рисунок 465">
              <a:extLst>
                <a:ext uri="{FF2B5EF4-FFF2-40B4-BE49-F238E27FC236}">
                  <a16:creationId xmlns:a16="http://schemas.microsoft.com/office/drawing/2014/main" id="{00000000-0008-0000-0100-0000D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401741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467" name="Рисунок 466">
              <a:extLst>
                <a:ext uri="{FF2B5EF4-FFF2-40B4-BE49-F238E27FC236}">
                  <a16:creationId xmlns:a16="http://schemas.microsoft.com/office/drawing/2014/main" id="{00000000-0008-0000-0100-0000D3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63716" y="3800475"/>
              <a:ext cx="619124" cy="695326"/>
            </a:xfrm>
            <a:prstGeom prst="rect">
              <a:avLst/>
            </a:prstGeom>
          </xdr:spPr>
        </xdr:pic>
        <xdr:pic>
          <xdr:nvPicPr>
            <xdr:cNvPr id="468" name="Рисунок 467">
              <a:extLst>
                <a:ext uri="{FF2B5EF4-FFF2-40B4-BE49-F238E27FC236}">
                  <a16:creationId xmlns:a16="http://schemas.microsoft.com/office/drawing/2014/main" id="{00000000-0008-0000-0100-0000D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554266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469" name="Рисунок 468">
              <a:extLst>
                <a:ext uri="{FF2B5EF4-FFF2-40B4-BE49-F238E27FC236}">
                  <a16:creationId xmlns:a16="http://schemas.microsoft.com/office/drawing/2014/main" id="{00000000-0008-0000-0100-0000D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116241" y="3951257"/>
              <a:ext cx="619124" cy="563594"/>
            </a:xfrm>
            <a:prstGeom prst="rect">
              <a:avLst/>
            </a:prstGeom>
          </xdr:spPr>
        </xdr:pic>
        <xdr:pic>
          <xdr:nvPicPr>
            <xdr:cNvPr id="470" name="Рисунок 469">
              <a:extLst>
                <a:ext uri="{FF2B5EF4-FFF2-40B4-BE49-F238E27FC236}">
                  <a16:creationId xmlns:a16="http://schemas.microsoft.com/office/drawing/2014/main" id="{00000000-0008-0000-0100-0000D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16316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471" name="Рисунок 470">
              <a:extLst>
                <a:ext uri="{FF2B5EF4-FFF2-40B4-BE49-F238E27FC236}">
                  <a16:creationId xmlns:a16="http://schemas.microsoft.com/office/drawing/2014/main" id="{00000000-0008-0000-0100-0000D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830741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472" name="Рисунок 471">
              <a:extLst>
                <a:ext uri="{FF2B5EF4-FFF2-40B4-BE49-F238E27FC236}">
                  <a16:creationId xmlns:a16="http://schemas.microsoft.com/office/drawing/2014/main" id="{00000000-0008-0000-0100-0000D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7959781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473" name="Рисунок 472">
              <a:extLst>
                <a:ext uri="{FF2B5EF4-FFF2-40B4-BE49-F238E27FC236}">
                  <a16:creationId xmlns:a16="http://schemas.microsoft.com/office/drawing/2014/main" id="{00000000-0008-0000-0100-0000D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78291" y="3933825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1" name="Рисунок 410">
            <a:extLst>
              <a:ext uri="{FF2B5EF4-FFF2-40B4-BE49-F238E27FC236}">
                <a16:creationId xmlns:a16="http://schemas.microsoft.com/office/drawing/2014/main" id="{00000000-0008-0000-0100-00009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39354125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0</xdr:colOff>
      <xdr:row>156</xdr:row>
      <xdr:rowOff>47625</xdr:rowOff>
    </xdr:from>
    <xdr:to>
      <xdr:col>16</xdr:col>
      <xdr:colOff>0</xdr:colOff>
      <xdr:row>157</xdr:row>
      <xdr:rowOff>692151</xdr:rowOff>
    </xdr:to>
    <xdr:grpSp>
      <xdr:nvGrpSpPr>
        <xdr:cNvPr id="54" name="Группа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7732059" y="59214684"/>
          <a:ext cx="6230470" cy="734173"/>
          <a:chOff x="8302625" y="53975000"/>
          <a:chExt cx="6264274" cy="752476"/>
        </a:xfrm>
      </xdr:grpSpPr>
      <xdr:grpSp>
        <xdr:nvGrpSpPr>
          <xdr:cNvPr id="344" name="Группа 343">
            <a:extLst>
              <a:ext uri="{FF2B5EF4-FFF2-40B4-BE49-F238E27FC236}">
                <a16:creationId xmlns:a16="http://schemas.microsoft.com/office/drawing/2014/main" id="{00000000-0008-0000-0100-000058010000}"/>
              </a:ext>
            </a:extLst>
          </xdr:cNvPr>
          <xdr:cNvGrpSpPr>
            <a:grpSpLocks noChangeAspect="1"/>
          </xdr:cNvGrpSpPr>
        </xdr:nvGrpSpPr>
        <xdr:grpSpPr>
          <a:xfrm>
            <a:off x="8302625" y="53975000"/>
            <a:ext cx="6264274" cy="752476"/>
            <a:chOff x="3867152" y="8315325"/>
            <a:chExt cx="6264274" cy="752476"/>
          </a:xfrm>
        </xdr:grpSpPr>
        <xdr:pic>
          <xdr:nvPicPr>
            <xdr:cNvPr id="345" name="Рисунок 344">
              <a:extLst>
                <a:ext uri="{FF2B5EF4-FFF2-40B4-BE49-F238E27FC236}">
                  <a16:creationId xmlns:a16="http://schemas.microsoft.com/office/drawing/2014/main" id="{00000000-0008-0000-0100-00005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346" name="Рисунок 345">
              <a:extLst>
                <a:ext uri="{FF2B5EF4-FFF2-40B4-BE49-F238E27FC236}">
                  <a16:creationId xmlns:a16="http://schemas.microsoft.com/office/drawing/2014/main" id="{00000000-0008-0000-0100-00005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347" name="Рисунок 346">
              <a:extLst>
                <a:ext uri="{FF2B5EF4-FFF2-40B4-BE49-F238E27FC236}">
                  <a16:creationId xmlns:a16="http://schemas.microsoft.com/office/drawing/2014/main" id="{00000000-0008-0000-0100-00005B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1967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48" name="Рисунок 347">
              <a:extLst>
                <a:ext uri="{FF2B5EF4-FFF2-40B4-BE49-F238E27FC236}">
                  <a16:creationId xmlns:a16="http://schemas.microsoft.com/office/drawing/2014/main" id="{00000000-0008-0000-0100-00005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60070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49" name="Рисунок 348">
              <a:extLst>
                <a:ext uri="{FF2B5EF4-FFF2-40B4-BE49-F238E27FC236}">
                  <a16:creationId xmlns:a16="http://schemas.microsoft.com/office/drawing/2014/main" id="{00000000-0008-0000-0100-00005D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50" name="Рисунок 349">
              <a:extLst>
                <a:ext uri="{FF2B5EF4-FFF2-40B4-BE49-F238E27FC236}">
                  <a16:creationId xmlns:a16="http://schemas.microsoft.com/office/drawing/2014/main" id="{00000000-0008-0000-0100-00005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729615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51" name="Рисунок 350">
              <a:extLst>
                <a:ext uri="{FF2B5EF4-FFF2-40B4-BE49-F238E27FC236}">
                  <a16:creationId xmlns:a16="http://schemas.microsoft.com/office/drawing/2014/main" id="{00000000-0008-0000-0100-00005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940802" y="8447057"/>
              <a:ext cx="619124" cy="563594"/>
            </a:xfrm>
            <a:prstGeom prst="rect">
              <a:avLst/>
            </a:prstGeom>
          </xdr:spPr>
        </xdr:pic>
        <xdr:pic>
          <xdr:nvPicPr>
            <xdr:cNvPr id="352" name="Рисунок 351">
              <a:extLst>
                <a:ext uri="{FF2B5EF4-FFF2-40B4-BE49-F238E27FC236}">
                  <a16:creationId xmlns:a16="http://schemas.microsoft.com/office/drawing/2014/main" id="{00000000-0008-0000-0100-00006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43702" y="8458200"/>
              <a:ext cx="619124" cy="563594"/>
            </a:xfrm>
            <a:prstGeom prst="rect">
              <a:avLst/>
            </a:prstGeom>
          </xdr:spPr>
        </xdr:pic>
        <xdr:pic>
          <xdr:nvPicPr>
            <xdr:cNvPr id="353" name="Рисунок 352">
              <a:extLst>
                <a:ext uri="{FF2B5EF4-FFF2-40B4-BE49-F238E27FC236}">
                  <a16:creationId xmlns:a16="http://schemas.microsoft.com/office/drawing/2014/main" id="{00000000-0008-0000-0100-00006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51230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54" name="Рисунок 353">
              <a:extLst>
                <a:ext uri="{FF2B5EF4-FFF2-40B4-BE49-F238E27FC236}">
                  <a16:creationId xmlns:a16="http://schemas.microsoft.com/office/drawing/2014/main" id="{00000000-0008-0000-0100-00006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848602" y="8448675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3" name="Рисунок 412">
            <a:extLst>
              <a:ext uri="{FF2B5EF4-FFF2-40B4-BE49-F238E27FC236}">
                <a16:creationId xmlns:a16="http://schemas.microsoft.com/office/drawing/2014/main" id="{00000000-0008-0000-0100-00009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52400" y="54143275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508000</xdr:colOff>
      <xdr:row>150</xdr:row>
      <xdr:rowOff>31750</xdr:rowOff>
    </xdr:from>
    <xdr:to>
      <xdr:col>16</xdr:col>
      <xdr:colOff>0</xdr:colOff>
      <xdr:row>150</xdr:row>
      <xdr:rowOff>784226</xdr:rowOff>
    </xdr:to>
    <xdr:grpSp>
      <xdr:nvGrpSpPr>
        <xdr:cNvPr id="58" name="Группа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pSpPr/>
      </xdr:nvGrpSpPr>
      <xdr:grpSpPr>
        <a:xfrm>
          <a:off x="8240059" y="56666279"/>
          <a:ext cx="5722470" cy="752476"/>
          <a:chOff x="8874125" y="51419125"/>
          <a:chExt cx="5753099" cy="752476"/>
        </a:xfrm>
      </xdr:grpSpPr>
      <xdr:grpSp>
        <xdr:nvGrpSpPr>
          <xdr:cNvPr id="334" name="Группа 333">
            <a:extLst>
              <a:ext uri="{FF2B5EF4-FFF2-40B4-BE49-F238E27FC236}">
                <a16:creationId xmlns:a16="http://schemas.microsoft.com/office/drawing/2014/main" id="{00000000-0008-0000-0100-00004E010000}"/>
              </a:ext>
            </a:extLst>
          </xdr:cNvPr>
          <xdr:cNvGrpSpPr>
            <a:grpSpLocks noChangeAspect="1"/>
          </xdr:cNvGrpSpPr>
        </xdr:nvGrpSpPr>
        <xdr:grpSpPr>
          <a:xfrm>
            <a:off x="8874125" y="51419125"/>
            <a:ext cx="5753099" cy="752476"/>
            <a:chOff x="3886202" y="6715125"/>
            <a:chExt cx="5753099" cy="752476"/>
          </a:xfrm>
        </xdr:grpSpPr>
        <xdr:pic>
          <xdr:nvPicPr>
            <xdr:cNvPr id="335" name="Рисунок 334">
              <a:extLst>
                <a:ext uri="{FF2B5EF4-FFF2-40B4-BE49-F238E27FC236}">
                  <a16:creationId xmlns:a16="http://schemas.microsoft.com/office/drawing/2014/main" id="{00000000-0008-0000-0100-00004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86202" y="6904007"/>
              <a:ext cx="619124" cy="563594"/>
            </a:xfrm>
            <a:prstGeom prst="rect">
              <a:avLst/>
            </a:prstGeom>
          </xdr:spPr>
        </xdr:pic>
        <xdr:pic>
          <xdr:nvPicPr>
            <xdr:cNvPr id="336" name="Рисунок 335">
              <a:extLst>
                <a:ext uri="{FF2B5EF4-FFF2-40B4-BE49-F238E27FC236}">
                  <a16:creationId xmlns:a16="http://schemas.microsoft.com/office/drawing/2014/main" id="{00000000-0008-0000-0100-00005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67227" y="6715125"/>
              <a:ext cx="619124" cy="752476"/>
            </a:xfrm>
            <a:prstGeom prst="rect">
              <a:avLst/>
            </a:prstGeom>
          </xdr:spPr>
        </xdr:pic>
        <xdr:pic>
          <xdr:nvPicPr>
            <xdr:cNvPr id="337" name="Рисунок 336">
              <a:extLst>
                <a:ext uri="{FF2B5EF4-FFF2-40B4-BE49-F238E27FC236}">
                  <a16:creationId xmlns:a16="http://schemas.microsoft.com/office/drawing/2014/main" id="{00000000-0008-0000-0100-00005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38727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38" name="Рисунок 337">
              <a:extLst>
                <a:ext uri="{FF2B5EF4-FFF2-40B4-BE49-F238E27FC236}">
                  <a16:creationId xmlns:a16="http://schemas.microsoft.com/office/drawing/2014/main" id="{00000000-0008-0000-0100-00005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0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19752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39" name="Рисунок 338">
              <a:extLst>
                <a:ext uri="{FF2B5EF4-FFF2-40B4-BE49-F238E27FC236}">
                  <a16:creationId xmlns:a16="http://schemas.microsoft.com/office/drawing/2014/main" id="{00000000-0008-0000-0100-000053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00777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40" name="Рисунок 339">
              <a:extLst>
                <a:ext uri="{FF2B5EF4-FFF2-40B4-BE49-F238E27FC236}">
                  <a16:creationId xmlns:a16="http://schemas.microsoft.com/office/drawing/2014/main" id="{00000000-0008-0000-0100-00005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7315202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41" name="Рисунок 340">
              <a:extLst>
                <a:ext uri="{FF2B5EF4-FFF2-40B4-BE49-F238E27FC236}">
                  <a16:creationId xmlns:a16="http://schemas.microsoft.com/office/drawing/2014/main" id="{00000000-0008-0000-0100-00005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442327" y="6884957"/>
              <a:ext cx="619124" cy="563594"/>
            </a:xfrm>
            <a:prstGeom prst="rect">
              <a:avLst/>
            </a:prstGeom>
          </xdr:spPr>
        </xdr:pic>
        <xdr:pic>
          <xdr:nvPicPr>
            <xdr:cNvPr id="342" name="Рисунок 341">
              <a:extLst>
                <a:ext uri="{FF2B5EF4-FFF2-40B4-BE49-F238E27FC236}">
                  <a16:creationId xmlns:a16="http://schemas.microsoft.com/office/drawing/2014/main" id="{00000000-0008-0000-0100-00005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62752" y="6896100"/>
              <a:ext cx="619124" cy="563594"/>
            </a:xfrm>
            <a:prstGeom prst="rect">
              <a:avLst/>
            </a:prstGeom>
          </xdr:spPr>
        </xdr:pic>
        <xdr:pic>
          <xdr:nvPicPr>
            <xdr:cNvPr id="343" name="Рисунок 342">
              <a:extLst>
                <a:ext uri="{FF2B5EF4-FFF2-40B4-BE49-F238E27FC236}">
                  <a16:creationId xmlns:a16="http://schemas.microsoft.com/office/drawing/2014/main" id="{00000000-0008-0000-0100-00005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020177" y="689448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5" name="Рисунок 414">
            <a:extLst>
              <a:ext uri="{FF2B5EF4-FFF2-40B4-BE49-F238E27FC236}">
                <a16:creationId xmlns:a16="http://schemas.microsoft.com/office/drawing/2014/main" id="{00000000-0008-0000-0100-00009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93675" y="51628675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428625</xdr:colOff>
      <xdr:row>171</xdr:row>
      <xdr:rowOff>15875</xdr:rowOff>
    </xdr:from>
    <xdr:to>
      <xdr:col>15</xdr:col>
      <xdr:colOff>968375</xdr:colOff>
      <xdr:row>171</xdr:row>
      <xdr:rowOff>768351</xdr:rowOff>
    </xdr:to>
    <xdr:grpSp>
      <xdr:nvGrpSpPr>
        <xdr:cNvPr id="53" name="Группа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pSpPr/>
      </xdr:nvGrpSpPr>
      <xdr:grpSpPr>
        <a:xfrm>
          <a:off x="8160684" y="64416081"/>
          <a:ext cx="5716867" cy="742951"/>
          <a:chOff x="8810625" y="56784875"/>
          <a:chExt cx="5730879" cy="752476"/>
        </a:xfrm>
      </xdr:grpSpPr>
      <xdr:grpSp>
        <xdr:nvGrpSpPr>
          <xdr:cNvPr id="503" name="Группа 502">
            <a:extLst>
              <a:ext uri="{FF2B5EF4-FFF2-40B4-BE49-F238E27FC236}">
                <a16:creationId xmlns:a16="http://schemas.microsoft.com/office/drawing/2014/main" id="{00000000-0008-0000-0100-0000F7010000}"/>
              </a:ext>
            </a:extLst>
          </xdr:cNvPr>
          <xdr:cNvGrpSpPr>
            <a:grpSpLocks noChangeAspect="1"/>
          </xdr:cNvGrpSpPr>
        </xdr:nvGrpSpPr>
        <xdr:grpSpPr>
          <a:xfrm>
            <a:off x="8810625" y="56784875"/>
            <a:ext cx="5730879" cy="752476"/>
            <a:chOff x="3867152" y="8315325"/>
            <a:chExt cx="5744982" cy="752476"/>
          </a:xfrm>
        </xdr:grpSpPr>
        <xdr:pic>
          <xdr:nvPicPr>
            <xdr:cNvPr id="504" name="Рисунок 503">
              <a:extLst>
                <a:ext uri="{FF2B5EF4-FFF2-40B4-BE49-F238E27FC236}">
                  <a16:creationId xmlns:a16="http://schemas.microsoft.com/office/drawing/2014/main" id="{00000000-0008-0000-0100-0000F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505" name="Рисунок 504">
              <a:extLst>
                <a:ext uri="{FF2B5EF4-FFF2-40B4-BE49-F238E27FC236}">
                  <a16:creationId xmlns:a16="http://schemas.microsoft.com/office/drawing/2014/main" id="{00000000-0008-0000-0100-0000F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506" name="Рисунок 505">
              <a:extLst>
                <a:ext uri="{FF2B5EF4-FFF2-40B4-BE49-F238E27FC236}">
                  <a16:creationId xmlns:a16="http://schemas.microsoft.com/office/drawing/2014/main" id="{00000000-0008-0000-0100-0000F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1967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07" name="Рисунок 506">
              <a:extLst>
                <a:ext uri="{FF2B5EF4-FFF2-40B4-BE49-F238E27FC236}">
                  <a16:creationId xmlns:a16="http://schemas.microsoft.com/office/drawing/2014/main" id="{00000000-0008-0000-0100-0000FB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0070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08" name="Рисунок 507">
              <a:extLst>
                <a:ext uri="{FF2B5EF4-FFF2-40B4-BE49-F238E27FC236}">
                  <a16:creationId xmlns:a16="http://schemas.microsoft.com/office/drawing/2014/main" id="{00000000-0008-0000-0100-0000F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09" name="Рисунок 508">
              <a:extLst>
                <a:ext uri="{FF2B5EF4-FFF2-40B4-BE49-F238E27FC236}">
                  <a16:creationId xmlns:a16="http://schemas.microsoft.com/office/drawing/2014/main" id="{00000000-0008-0000-0100-0000FD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729615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10" name="Рисунок 509">
              <a:extLst>
                <a:ext uri="{FF2B5EF4-FFF2-40B4-BE49-F238E27FC236}">
                  <a16:creationId xmlns:a16="http://schemas.microsoft.com/office/drawing/2014/main" id="{00000000-0008-0000-0100-0000F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421504" y="8447057"/>
              <a:ext cx="619124" cy="563594"/>
            </a:xfrm>
            <a:prstGeom prst="rect">
              <a:avLst/>
            </a:prstGeom>
          </xdr:spPr>
        </xdr:pic>
        <xdr:pic>
          <xdr:nvPicPr>
            <xdr:cNvPr id="511" name="Рисунок 510">
              <a:extLst>
                <a:ext uri="{FF2B5EF4-FFF2-40B4-BE49-F238E27FC236}">
                  <a16:creationId xmlns:a16="http://schemas.microsoft.com/office/drawing/2014/main" id="{00000000-0008-0000-0100-0000F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43702" y="8458200"/>
              <a:ext cx="619124" cy="563594"/>
            </a:xfrm>
            <a:prstGeom prst="rect">
              <a:avLst/>
            </a:prstGeom>
          </xdr:spPr>
        </xdr:pic>
        <xdr:pic>
          <xdr:nvPicPr>
            <xdr:cNvPr id="512" name="Рисунок 511">
              <a:extLst>
                <a:ext uri="{FF2B5EF4-FFF2-40B4-BE49-F238E27FC236}">
                  <a16:creationId xmlns:a16="http://schemas.microsoft.com/office/drawing/2014/main" id="{00000000-0008-0000-0100-000000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993010" y="845658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6" name="Рисунок 415">
            <a:extLst>
              <a:ext uri="{FF2B5EF4-FFF2-40B4-BE49-F238E27FC236}">
                <a16:creationId xmlns:a16="http://schemas.microsoft.com/office/drawing/2014/main" id="{00000000-0008-0000-0100-0000A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4300" y="56946800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682625</xdr:colOff>
      <xdr:row>165</xdr:row>
      <xdr:rowOff>127000</xdr:rowOff>
    </xdr:from>
    <xdr:to>
      <xdr:col>15</xdr:col>
      <xdr:colOff>1022349</xdr:colOff>
      <xdr:row>165</xdr:row>
      <xdr:rowOff>709644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9344772" y="62140353"/>
          <a:ext cx="4586753" cy="582644"/>
          <a:chOff x="9461500" y="61166375"/>
          <a:chExt cx="4603749" cy="582644"/>
        </a:xfrm>
      </xdr:grpSpPr>
      <xdr:grpSp>
        <xdr:nvGrpSpPr>
          <xdr:cNvPr id="355" name="Группа 354">
            <a:extLst>
              <a:ext uri="{FF2B5EF4-FFF2-40B4-BE49-F238E27FC236}">
                <a16:creationId xmlns:a16="http://schemas.microsoft.com/office/drawing/2014/main" id="{00000000-0008-0000-0100-000063010000}"/>
              </a:ext>
            </a:extLst>
          </xdr:cNvPr>
          <xdr:cNvGrpSpPr>
            <a:grpSpLocks noChangeAspect="1"/>
          </xdr:cNvGrpSpPr>
        </xdr:nvGrpSpPr>
        <xdr:grpSpPr>
          <a:xfrm>
            <a:off x="9461500" y="61166375"/>
            <a:ext cx="4603749" cy="582644"/>
            <a:chOff x="3355977" y="9342407"/>
            <a:chExt cx="4603749" cy="582644"/>
          </a:xfrm>
        </xdr:grpSpPr>
        <xdr:pic>
          <xdr:nvPicPr>
            <xdr:cNvPr id="356" name="Рисунок 355">
              <a:extLst>
                <a:ext uri="{FF2B5EF4-FFF2-40B4-BE49-F238E27FC236}">
                  <a16:creationId xmlns:a16="http://schemas.microsoft.com/office/drawing/2014/main" id="{00000000-0008-0000-0100-00006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355977" y="9361457"/>
              <a:ext cx="619124" cy="563594"/>
            </a:xfrm>
            <a:prstGeom prst="rect">
              <a:avLst/>
            </a:prstGeom>
          </xdr:spPr>
        </xdr:pic>
        <xdr:pic>
          <xdr:nvPicPr>
            <xdr:cNvPr id="357" name="Рисунок 356">
              <a:extLst>
                <a:ext uri="{FF2B5EF4-FFF2-40B4-BE49-F238E27FC236}">
                  <a16:creationId xmlns:a16="http://schemas.microsoft.com/office/drawing/2014/main" id="{00000000-0008-0000-0100-00006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37002" y="9361457"/>
              <a:ext cx="619124" cy="563594"/>
            </a:xfrm>
            <a:prstGeom prst="rect">
              <a:avLst/>
            </a:prstGeom>
          </xdr:spPr>
        </xdr:pic>
        <xdr:pic>
          <xdr:nvPicPr>
            <xdr:cNvPr id="358" name="Рисунок 357">
              <a:extLst>
                <a:ext uri="{FF2B5EF4-FFF2-40B4-BE49-F238E27FC236}">
                  <a16:creationId xmlns:a16="http://schemas.microsoft.com/office/drawing/2014/main" id="{00000000-0008-0000-0100-00006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518027" y="9351932"/>
              <a:ext cx="619124" cy="563594"/>
            </a:xfrm>
            <a:prstGeom prst="rect">
              <a:avLst/>
            </a:prstGeom>
          </xdr:spPr>
        </xdr:pic>
        <xdr:pic>
          <xdr:nvPicPr>
            <xdr:cNvPr id="359" name="Рисунок 358">
              <a:extLst>
                <a:ext uri="{FF2B5EF4-FFF2-40B4-BE49-F238E27FC236}">
                  <a16:creationId xmlns:a16="http://schemas.microsoft.com/office/drawing/2014/main" id="{00000000-0008-0000-0100-00006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99052" y="9351932"/>
              <a:ext cx="619124" cy="563594"/>
            </a:xfrm>
            <a:prstGeom prst="rect">
              <a:avLst/>
            </a:prstGeom>
          </xdr:spPr>
        </xdr:pic>
        <xdr:pic>
          <xdr:nvPicPr>
            <xdr:cNvPr id="360" name="Рисунок 359">
              <a:extLst>
                <a:ext uri="{FF2B5EF4-FFF2-40B4-BE49-F238E27FC236}">
                  <a16:creationId xmlns:a16="http://schemas.microsoft.com/office/drawing/2014/main" id="{00000000-0008-0000-0100-00006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213477" y="9351932"/>
              <a:ext cx="619124" cy="563594"/>
            </a:xfrm>
            <a:prstGeom prst="rect">
              <a:avLst/>
            </a:prstGeom>
          </xdr:spPr>
        </xdr:pic>
        <xdr:pic>
          <xdr:nvPicPr>
            <xdr:cNvPr id="501" name="Рисунок 500">
              <a:extLst>
                <a:ext uri="{FF2B5EF4-FFF2-40B4-BE49-F238E27FC236}">
                  <a16:creationId xmlns:a16="http://schemas.microsoft.com/office/drawing/2014/main" id="{00000000-0008-0000-0100-0000F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7340602" y="9342407"/>
              <a:ext cx="619124" cy="563594"/>
            </a:xfrm>
            <a:prstGeom prst="rect">
              <a:avLst/>
            </a:prstGeom>
          </xdr:spPr>
        </xdr:pic>
        <xdr:pic>
          <xdr:nvPicPr>
            <xdr:cNvPr id="502" name="Рисунок 501">
              <a:extLst>
                <a:ext uri="{FF2B5EF4-FFF2-40B4-BE49-F238E27FC236}">
                  <a16:creationId xmlns:a16="http://schemas.microsoft.com/office/drawing/2014/main" id="{00000000-0008-0000-0100-0000F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61027" y="935355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7" name="Рисунок 416">
            <a:extLst>
              <a:ext uri="{FF2B5EF4-FFF2-40B4-BE49-F238E27FC236}">
                <a16:creationId xmlns:a16="http://schemas.microsoft.com/office/drawing/2014/main" id="{00000000-0008-0000-0100-0000A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19075" y="61194950"/>
            <a:ext cx="549274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63500</xdr:colOff>
      <xdr:row>212</xdr:row>
      <xdr:rowOff>111125</xdr:rowOff>
    </xdr:from>
    <xdr:to>
      <xdr:col>6</xdr:col>
      <xdr:colOff>206375</xdr:colOff>
      <xdr:row>212</xdr:row>
      <xdr:rowOff>555625</xdr:rowOff>
    </xdr:to>
    <xdr:sp macro="" textlink="">
      <xdr:nvSpPr>
        <xdr:cNvPr id="431" name="Скругленный прямоугольник 430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>
          <a:spLocks noChangeAspect="1"/>
        </xdr:cNvSpPr>
      </xdr:nvSpPr>
      <xdr:spPr>
        <a:xfrm>
          <a:off x="4111625" y="8062912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4</xdr:col>
      <xdr:colOff>63500</xdr:colOff>
      <xdr:row>251</xdr:row>
      <xdr:rowOff>142875</xdr:rowOff>
    </xdr:from>
    <xdr:to>
      <xdr:col>6</xdr:col>
      <xdr:colOff>323564</xdr:colOff>
      <xdr:row>251</xdr:row>
      <xdr:rowOff>587375</xdr:rowOff>
    </xdr:to>
    <xdr:sp macro="" textlink="">
      <xdr:nvSpPr>
        <xdr:cNvPr id="432" name="Скругленный прямоугольник 431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>
          <a:spLocks noChangeAspect="1"/>
        </xdr:cNvSpPr>
      </xdr:nvSpPr>
      <xdr:spPr>
        <a:xfrm>
          <a:off x="4111625" y="98901250"/>
          <a:ext cx="17205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>
    <xdr:from>
      <xdr:col>0</xdr:col>
      <xdr:colOff>0</xdr:colOff>
      <xdr:row>37</xdr:row>
      <xdr:rowOff>539750</xdr:rowOff>
    </xdr:from>
    <xdr:to>
      <xdr:col>1</xdr:col>
      <xdr:colOff>1415482</xdr:colOff>
      <xdr:row>42</xdr:row>
      <xdr:rowOff>141552</xdr:rowOff>
    </xdr:to>
    <xdr:grpSp>
      <xdr:nvGrpSpPr>
        <xdr:cNvPr id="60" name="Группа 59"/>
        <xdr:cNvGrpSpPr/>
      </xdr:nvGrpSpPr>
      <xdr:grpSpPr>
        <a:xfrm>
          <a:off x="0" y="14244544"/>
          <a:ext cx="1426688" cy="1887802"/>
          <a:chOff x="0" y="14224000"/>
          <a:chExt cx="1431357" cy="1871927"/>
        </a:xfrm>
      </xdr:grpSpPr>
      <xdr:pic>
        <xdr:nvPicPr>
          <xdr:cNvPr id="393" name="Рисунок 392">
            <a:extLst>
              <a:ext uri="{FF2B5EF4-FFF2-40B4-BE49-F238E27FC236}">
                <a16:creationId xmlns:a16="http://schemas.microsoft.com/office/drawing/2014/main" id="{00000000-0008-0000-0100-00008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73125" y="15382875"/>
            <a:ext cx="558232" cy="615789"/>
          </a:xfrm>
          <a:prstGeom prst="rect">
            <a:avLst/>
          </a:prstGeom>
        </xdr:spPr>
      </xdr:pic>
      <xdr:pic>
        <xdr:nvPicPr>
          <xdr:cNvPr id="434" name="Рисунок 433">
            <a:extLst>
              <a:ext uri="{FF2B5EF4-FFF2-40B4-BE49-F238E27FC236}">
                <a16:creationId xmlns:a16="http://schemas.microsoft.com/office/drawing/2014/main" id="{00000000-0008-0000-0100-0000B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5" cstate="email">
            <a:extLst>
              <a:ext uri="{BEBA8EAE-BF5A-486C-A8C5-ECC9F3942E4B}">
                <a14:imgProps xmlns:a14="http://schemas.microsoft.com/office/drawing/2010/main">
                  <a14:imgLayer r:embed="rId136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4224000"/>
            <a:ext cx="1090376" cy="1871927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31750</xdr:colOff>
      <xdr:row>251</xdr:row>
      <xdr:rowOff>31750</xdr:rowOff>
    </xdr:from>
    <xdr:to>
      <xdr:col>15</xdr:col>
      <xdr:colOff>689201</xdr:colOff>
      <xdr:row>251</xdr:row>
      <xdr:rowOff>611219</xdr:rowOff>
    </xdr:to>
    <xdr:grpSp>
      <xdr:nvGrpSpPr>
        <xdr:cNvPr id="18" name="Группа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11820338" y="95068838"/>
          <a:ext cx="1778039" cy="579469"/>
          <a:chOff x="11811000" y="96504125"/>
          <a:chExt cx="1784576" cy="579469"/>
        </a:xfrm>
      </xdr:grpSpPr>
      <xdr:pic>
        <xdr:nvPicPr>
          <xdr:cNvPr id="581" name="Рисунок 580">
            <a:extLst>
              <a:ext uri="{FF2B5EF4-FFF2-40B4-BE49-F238E27FC236}">
                <a16:creationId xmlns:a16="http://schemas.microsoft.com/office/drawing/2014/main" id="{00000000-0008-0000-0100-00004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398375" y="96504125"/>
            <a:ext cx="619124" cy="563594"/>
          </a:xfrm>
          <a:prstGeom prst="rect">
            <a:avLst/>
          </a:prstGeom>
        </xdr:spPr>
      </xdr:pic>
      <xdr:pic>
        <xdr:nvPicPr>
          <xdr:cNvPr id="583" name="Рисунок 582">
            <a:extLst>
              <a:ext uri="{FF2B5EF4-FFF2-40B4-BE49-F238E27FC236}">
                <a16:creationId xmlns:a16="http://schemas.microsoft.com/office/drawing/2014/main" id="{00000000-0008-0000-0100-00004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2938126" y="96535875"/>
            <a:ext cx="657450" cy="517574"/>
          </a:xfrm>
          <a:prstGeom prst="rect">
            <a:avLst/>
          </a:prstGeom>
        </xdr:spPr>
      </xdr:pic>
      <xdr:pic>
        <xdr:nvPicPr>
          <xdr:cNvPr id="624" name="Рисунок 623">
            <a:extLst>
              <a:ext uri="{FF2B5EF4-FFF2-40B4-BE49-F238E27FC236}">
                <a16:creationId xmlns:a16="http://schemas.microsoft.com/office/drawing/2014/main" id="{00000000-0008-0000-0100-00007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811000" y="965200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47625</xdr:colOff>
      <xdr:row>251</xdr:row>
      <xdr:rowOff>158750</xdr:rowOff>
    </xdr:from>
    <xdr:to>
      <xdr:col>14</xdr:col>
      <xdr:colOff>33618</xdr:colOff>
      <xdr:row>251</xdr:row>
      <xdr:rowOff>537290</xdr:rowOff>
    </xdr:to>
    <xdr:pic>
      <xdr:nvPicPr>
        <xdr:cNvPr id="626" name="Рисунок 625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2000" y="96631125"/>
          <a:ext cx="890868" cy="378540"/>
        </a:xfrm>
        <a:prstGeom prst="rect">
          <a:avLst/>
        </a:prstGeom>
      </xdr:spPr>
    </xdr:pic>
    <xdr:clientData/>
  </xdr:twoCellAnchor>
  <xdr:twoCellAnchor>
    <xdr:from>
      <xdr:col>12</xdr:col>
      <xdr:colOff>731620</xdr:colOff>
      <xdr:row>98</xdr:row>
      <xdr:rowOff>130769</xdr:rowOff>
    </xdr:from>
    <xdr:to>
      <xdr:col>15</xdr:col>
      <xdr:colOff>809625</xdr:colOff>
      <xdr:row>98</xdr:row>
      <xdr:rowOff>668842</xdr:rowOff>
    </xdr:to>
    <xdr:grpSp>
      <xdr:nvGrpSpPr>
        <xdr:cNvPr id="630" name="Группа 629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GrpSpPr>
          <a:grpSpLocks noChangeAspect="1"/>
        </xdr:cNvGrpSpPr>
      </xdr:nvGrpSpPr>
      <xdr:grpSpPr>
        <a:xfrm>
          <a:off x="11612532" y="36505063"/>
          <a:ext cx="2106269" cy="538073"/>
          <a:chOff x="3124199" y="3981426"/>
          <a:chExt cx="1213637" cy="309490"/>
        </a:xfrm>
      </xdr:grpSpPr>
      <xdr:pic>
        <xdr:nvPicPr>
          <xdr:cNvPr id="633" name="Рисунок 632">
            <a:extLst>
              <a:ext uri="{FF2B5EF4-FFF2-40B4-BE49-F238E27FC236}">
                <a16:creationId xmlns:a16="http://schemas.microsoft.com/office/drawing/2014/main" id="{00000000-0008-0000-0100-00007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3724276" y="3990975"/>
            <a:ext cx="318282" cy="290417"/>
          </a:xfrm>
          <a:prstGeom prst="rect">
            <a:avLst/>
          </a:prstGeom>
        </xdr:spPr>
      </xdr:pic>
      <xdr:pic>
        <xdr:nvPicPr>
          <xdr:cNvPr id="635" name="Рисунок 634">
            <a:extLst>
              <a:ext uri="{FF2B5EF4-FFF2-40B4-BE49-F238E27FC236}">
                <a16:creationId xmlns:a16="http://schemas.microsoft.com/office/drawing/2014/main" id="{00000000-0008-0000-0100-00007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124199" y="4000499"/>
            <a:ext cx="318282" cy="290417"/>
          </a:xfrm>
          <a:prstGeom prst="rect">
            <a:avLst/>
          </a:prstGeom>
        </xdr:spPr>
      </xdr:pic>
      <xdr:pic>
        <xdr:nvPicPr>
          <xdr:cNvPr id="643" name="Рисунок 642">
            <a:extLst>
              <a:ext uri="{FF2B5EF4-FFF2-40B4-BE49-F238E27FC236}">
                <a16:creationId xmlns:a16="http://schemas.microsoft.com/office/drawing/2014/main" id="{00000000-0008-0000-0100-00008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429001" y="3981426"/>
            <a:ext cx="318282" cy="290417"/>
          </a:xfrm>
          <a:prstGeom prst="rect">
            <a:avLst/>
          </a:prstGeom>
        </xdr:spPr>
      </xdr:pic>
      <xdr:pic>
        <xdr:nvPicPr>
          <xdr:cNvPr id="644" name="Рисунок 643">
            <a:extLst>
              <a:ext uri="{FF2B5EF4-FFF2-40B4-BE49-F238E27FC236}">
                <a16:creationId xmlns:a16="http://schemas.microsoft.com/office/drawing/2014/main" id="{00000000-0008-0000-0100-00008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4019554" y="4000483"/>
            <a:ext cx="318282" cy="29041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677631</xdr:colOff>
      <xdr:row>184</xdr:row>
      <xdr:rowOff>47625</xdr:rowOff>
    </xdr:from>
    <xdr:to>
      <xdr:col>15</xdr:col>
      <xdr:colOff>714375</xdr:colOff>
      <xdr:row>185</xdr:row>
      <xdr:rowOff>114500</xdr:rowOff>
    </xdr:to>
    <xdr:grpSp>
      <xdr:nvGrpSpPr>
        <xdr:cNvPr id="59" name="Группа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pSpPr/>
      </xdr:nvGrpSpPr>
      <xdr:grpSpPr>
        <a:xfrm>
          <a:off x="11558543" y="68661243"/>
          <a:ext cx="2065008" cy="425463"/>
          <a:chOff x="11615506" y="67058930"/>
          <a:chExt cx="4624620" cy="941664"/>
        </a:xfrm>
      </xdr:grpSpPr>
      <xdr:grpSp>
        <xdr:nvGrpSpPr>
          <xdr:cNvPr id="666" name="Группа 665">
            <a:extLst>
              <a:ext uri="{FF2B5EF4-FFF2-40B4-BE49-F238E27FC236}">
                <a16:creationId xmlns:a16="http://schemas.microsoft.com/office/drawing/2014/main" id="{00000000-0008-0000-0100-00009A020000}"/>
              </a:ext>
            </a:extLst>
          </xdr:cNvPr>
          <xdr:cNvGrpSpPr/>
        </xdr:nvGrpSpPr>
        <xdr:grpSpPr>
          <a:xfrm rot="16200000">
            <a:off x="13015926" y="65658510"/>
            <a:ext cx="917818" cy="3718658"/>
            <a:chOff x="8347390" y="9423438"/>
            <a:chExt cx="189169" cy="1143796"/>
          </a:xfrm>
        </xdr:grpSpPr>
        <xdr:grpSp>
          <xdr:nvGrpSpPr>
            <xdr:cNvPr id="667" name="Группа 666">
              <a:extLst>
                <a:ext uri="{FF2B5EF4-FFF2-40B4-BE49-F238E27FC236}">
                  <a16:creationId xmlns:a16="http://schemas.microsoft.com/office/drawing/2014/main" id="{00000000-0008-0000-0100-00009B020000}"/>
                </a:ext>
              </a:extLst>
            </xdr:cNvPr>
            <xdr:cNvGrpSpPr>
              <a:grpSpLocks noChangeAspect="1"/>
            </xdr:cNvGrpSpPr>
          </xdr:nvGrpSpPr>
          <xdr:grpSpPr>
            <a:xfrm rot="5400000">
              <a:off x="8123208" y="10153882"/>
              <a:ext cx="637534" cy="189169"/>
              <a:chOff x="12285492" y="36131123"/>
              <a:chExt cx="1434505" cy="476279"/>
            </a:xfrm>
          </xdr:grpSpPr>
          <xdr:pic>
            <xdr:nvPicPr>
              <xdr:cNvPr id="670" name="Рисунок 669">
                <a:extLst>
                  <a:ext uri="{FF2B5EF4-FFF2-40B4-BE49-F238E27FC236}">
                    <a16:creationId xmlns:a16="http://schemas.microsoft.com/office/drawing/2014/main" id="{00000000-0008-0000-0100-00009E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3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974702" y="36131123"/>
                <a:ext cx="745295" cy="473717"/>
              </a:xfrm>
              <a:prstGeom prst="rect">
                <a:avLst/>
              </a:prstGeom>
            </xdr:spPr>
          </xdr:pic>
          <xdr:pic>
            <xdr:nvPicPr>
              <xdr:cNvPr id="671" name="Рисунок 670">
                <a:extLst>
                  <a:ext uri="{FF2B5EF4-FFF2-40B4-BE49-F238E27FC236}">
                    <a16:creationId xmlns:a16="http://schemas.microsoft.com/office/drawing/2014/main" id="{00000000-0008-0000-0100-00009F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285492" y="36133683"/>
                <a:ext cx="738627" cy="473719"/>
              </a:xfrm>
              <a:prstGeom prst="rect">
                <a:avLst/>
              </a:prstGeom>
            </xdr:spPr>
          </xdr:pic>
        </xdr:grpSp>
        <xdr:pic>
          <xdr:nvPicPr>
            <xdr:cNvPr id="668" name="Рисунок 667">
              <a:extLst>
                <a:ext uri="{FF2B5EF4-FFF2-40B4-BE49-F238E27FC236}">
                  <a16:creationId xmlns:a16="http://schemas.microsoft.com/office/drawing/2014/main" id="{00000000-0008-0000-0100-00009C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 rot="5400000">
              <a:off x="8193409" y="9594236"/>
              <a:ext cx="488141" cy="146545"/>
            </a:xfrm>
            <a:prstGeom prst="rect">
              <a:avLst/>
            </a:prstGeom>
          </xdr:spPr>
        </xdr:pic>
      </xdr:grpSp>
      <xdr:pic>
        <xdr:nvPicPr>
          <xdr:cNvPr id="672" name="Рисунок 671">
            <a:extLst>
              <a:ext uri="{FF2B5EF4-FFF2-40B4-BE49-F238E27FC236}">
                <a16:creationId xmlns:a16="http://schemas.microsoft.com/office/drawing/2014/main" id="{00000000-0008-0000-0100-0000A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5224126" y="67073803"/>
            <a:ext cx="1016000" cy="926791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1447927</xdr:colOff>
      <xdr:row>91</xdr:row>
      <xdr:rowOff>126999</xdr:rowOff>
    </xdr:from>
    <xdr:to>
      <xdr:col>20</xdr:col>
      <xdr:colOff>31750</xdr:colOff>
      <xdr:row>92</xdr:row>
      <xdr:rowOff>63768</xdr:rowOff>
    </xdr:to>
    <xdr:grpSp>
      <xdr:nvGrpSpPr>
        <xdr:cNvPr id="669" name="Группа 668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GrpSpPr>
          <a:grpSpLocks noChangeAspect="1"/>
        </xdr:cNvGrpSpPr>
      </xdr:nvGrpSpPr>
      <xdr:grpSpPr>
        <a:xfrm>
          <a:off x="10110074" y="33912734"/>
          <a:ext cx="3884205" cy="541887"/>
          <a:chOff x="3971927" y="598456"/>
          <a:chExt cx="4075076" cy="582645"/>
        </a:xfrm>
      </xdr:grpSpPr>
      <xdr:pic>
        <xdr:nvPicPr>
          <xdr:cNvPr id="673" name="Рисунок 672">
            <a:extLst>
              <a:ext uri="{FF2B5EF4-FFF2-40B4-BE49-F238E27FC236}">
                <a16:creationId xmlns:a16="http://schemas.microsoft.com/office/drawing/2014/main" id="{00000000-0008-0000-0100-0000A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7"/>
          </a:xfrm>
          <a:prstGeom prst="rect">
            <a:avLst/>
          </a:prstGeom>
        </xdr:spPr>
      </xdr:pic>
      <xdr:pic>
        <xdr:nvPicPr>
          <xdr:cNvPr id="674" name="Рисунок 673">
            <a:extLst>
              <a:ext uri="{FF2B5EF4-FFF2-40B4-BE49-F238E27FC236}">
                <a16:creationId xmlns:a16="http://schemas.microsoft.com/office/drawing/2014/main" id="{00000000-0008-0000-0100-0000A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48" y="598457"/>
            <a:ext cx="619124" cy="563595"/>
          </a:xfrm>
          <a:prstGeom prst="rect">
            <a:avLst/>
          </a:prstGeom>
        </xdr:spPr>
      </xdr:pic>
      <xdr:pic>
        <xdr:nvPicPr>
          <xdr:cNvPr id="675" name="Рисунок 674">
            <a:extLst>
              <a:ext uri="{FF2B5EF4-FFF2-40B4-BE49-F238E27FC236}">
                <a16:creationId xmlns:a16="http://schemas.microsoft.com/office/drawing/2014/main" id="{00000000-0008-0000-0100-0000A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0" y="598459"/>
            <a:ext cx="619124" cy="563595"/>
          </a:xfrm>
          <a:prstGeom prst="rect">
            <a:avLst/>
          </a:prstGeom>
        </xdr:spPr>
      </xdr:pic>
      <xdr:pic>
        <xdr:nvPicPr>
          <xdr:cNvPr id="676" name="Рисунок 675">
            <a:extLst>
              <a:ext uri="{FF2B5EF4-FFF2-40B4-BE49-F238E27FC236}">
                <a16:creationId xmlns:a16="http://schemas.microsoft.com/office/drawing/2014/main" id="{00000000-0008-0000-0100-0000A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4" y="617506"/>
            <a:ext cx="619124" cy="563595"/>
          </a:xfrm>
          <a:prstGeom prst="rect">
            <a:avLst/>
          </a:prstGeom>
        </xdr:spPr>
      </xdr:pic>
      <xdr:pic>
        <xdr:nvPicPr>
          <xdr:cNvPr id="677" name="Рисунок 676">
            <a:extLst>
              <a:ext uri="{FF2B5EF4-FFF2-40B4-BE49-F238E27FC236}">
                <a16:creationId xmlns:a16="http://schemas.microsoft.com/office/drawing/2014/main" id="{00000000-0008-0000-0100-0000A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7"/>
          </a:xfrm>
          <a:prstGeom prst="rect">
            <a:avLst/>
          </a:prstGeom>
        </xdr:spPr>
      </xdr:pic>
      <xdr:pic>
        <xdr:nvPicPr>
          <xdr:cNvPr id="678" name="Рисунок 677">
            <a:extLst>
              <a:ext uri="{FF2B5EF4-FFF2-40B4-BE49-F238E27FC236}">
                <a16:creationId xmlns:a16="http://schemas.microsoft.com/office/drawing/2014/main" id="{00000000-0008-0000-0100-0000A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6"/>
            <a:ext cx="619124" cy="563596"/>
          </a:xfrm>
          <a:prstGeom prst="rect">
            <a:avLst/>
          </a:prstGeom>
        </xdr:spPr>
      </xdr:pic>
      <xdr:pic>
        <xdr:nvPicPr>
          <xdr:cNvPr id="679" name="Рисунок 678">
            <a:extLst>
              <a:ext uri="{FF2B5EF4-FFF2-40B4-BE49-F238E27FC236}">
                <a16:creationId xmlns:a16="http://schemas.microsoft.com/office/drawing/2014/main" id="{00000000-0008-0000-0100-0000A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27875" y="616105"/>
            <a:ext cx="619128" cy="56359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231321</xdr:colOff>
      <xdr:row>84</xdr:row>
      <xdr:rowOff>190500</xdr:rowOff>
    </xdr:from>
    <xdr:to>
      <xdr:col>1</xdr:col>
      <xdr:colOff>1303164</xdr:colOff>
      <xdr:row>84</xdr:row>
      <xdr:rowOff>433579</xdr:rowOff>
    </xdr:to>
    <xdr:pic>
      <xdr:nvPicPr>
        <xdr:cNvPr id="698" name="Рисунок 697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3578678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95252</xdr:colOff>
      <xdr:row>84</xdr:row>
      <xdr:rowOff>601338</xdr:rowOff>
    </xdr:from>
    <xdr:to>
      <xdr:col>1</xdr:col>
      <xdr:colOff>1034145</xdr:colOff>
      <xdr:row>90</xdr:row>
      <xdr:rowOff>54429</xdr:rowOff>
    </xdr:to>
    <xdr:pic>
      <xdr:nvPicPr>
        <xdr:cNvPr id="700" name="Рисунок 699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207" t="6436" r="18017" b="4950"/>
        <a:stretch/>
      </xdr:blipFill>
      <xdr:spPr bwMode="auto">
        <a:xfrm>
          <a:off x="111127" y="34065838"/>
          <a:ext cx="938893" cy="202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492127</xdr:colOff>
      <xdr:row>84</xdr:row>
      <xdr:rowOff>158749</xdr:rowOff>
    </xdr:from>
    <xdr:to>
      <xdr:col>15</xdr:col>
      <xdr:colOff>1047750</xdr:colOff>
      <xdr:row>84</xdr:row>
      <xdr:rowOff>758628</xdr:rowOff>
    </xdr:to>
    <xdr:grpSp>
      <xdr:nvGrpSpPr>
        <xdr:cNvPr id="193" name="Группа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GrpSpPr/>
      </xdr:nvGrpSpPr>
      <xdr:grpSpPr>
        <a:xfrm>
          <a:off x="8224186" y="31243867"/>
          <a:ext cx="5732740" cy="599879"/>
          <a:chOff x="7837715" y="35446606"/>
          <a:chExt cx="6251375" cy="726881"/>
        </a:xfrm>
      </xdr:grpSpPr>
      <xdr:pic>
        <xdr:nvPicPr>
          <xdr:cNvPr id="715" name="Рисунок 714">
            <a:extLst>
              <a:ext uri="{FF2B5EF4-FFF2-40B4-BE49-F238E27FC236}">
                <a16:creationId xmlns:a16="http://schemas.microsoft.com/office/drawing/2014/main" id="{00000000-0008-0000-0100-0000CB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436427" y="35610689"/>
            <a:ext cx="612000" cy="54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92" name="Группа 191">
            <a:extLst>
              <a:ext uri="{FF2B5EF4-FFF2-40B4-BE49-F238E27FC236}">
                <a16:creationId xmlns:a16="http://schemas.microsoft.com/office/drawing/2014/main" id="{00000000-0008-0000-0100-0000C0000000}"/>
              </a:ext>
            </a:extLst>
          </xdr:cNvPr>
          <xdr:cNvGrpSpPr/>
        </xdr:nvGrpSpPr>
        <xdr:grpSpPr>
          <a:xfrm>
            <a:off x="7837715" y="35446606"/>
            <a:ext cx="6251375" cy="726881"/>
            <a:chOff x="7579180" y="35501035"/>
            <a:chExt cx="6251375" cy="726881"/>
          </a:xfrm>
        </xdr:grpSpPr>
        <xdr:pic>
          <xdr:nvPicPr>
            <xdr:cNvPr id="716" name="Рисунок 715">
              <a:extLst>
                <a:ext uri="{FF2B5EF4-FFF2-40B4-BE49-F238E27FC236}">
                  <a16:creationId xmlns:a16="http://schemas.microsoft.com/office/drawing/2014/main" id="{00000000-0008-0000-0100-0000CC02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709075" y="35646723"/>
              <a:ext cx="564000" cy="5760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63" name="Группа 62">
              <a:extLst>
                <a:ext uri="{FF2B5EF4-FFF2-40B4-BE49-F238E27FC236}">
                  <a16:creationId xmlns:a16="http://schemas.microsoft.com/office/drawing/2014/main" id="{00000000-0008-0000-0100-00003F000000}"/>
                </a:ext>
              </a:extLst>
            </xdr:cNvPr>
            <xdr:cNvGrpSpPr/>
          </xdr:nvGrpSpPr>
          <xdr:grpSpPr>
            <a:xfrm>
              <a:off x="7579180" y="35501035"/>
              <a:ext cx="6251375" cy="726881"/>
              <a:chOff x="8817429" y="35528250"/>
              <a:chExt cx="6251375" cy="726881"/>
            </a:xfrm>
          </xdr:grpSpPr>
          <xdr:grpSp>
            <xdr:nvGrpSpPr>
              <xdr:cNvPr id="704" name="Группа 703">
                <a:extLst>
                  <a:ext uri="{FF2B5EF4-FFF2-40B4-BE49-F238E27FC236}">
                    <a16:creationId xmlns:a16="http://schemas.microsoft.com/office/drawing/2014/main" id="{00000000-0008-0000-0100-0000C0020000}"/>
                  </a:ext>
                </a:extLst>
              </xdr:cNvPr>
              <xdr:cNvGrpSpPr/>
            </xdr:nvGrpSpPr>
            <xdr:grpSpPr>
              <a:xfrm>
                <a:off x="8817429" y="35646180"/>
                <a:ext cx="6251375" cy="608951"/>
                <a:chOff x="8803821" y="23304501"/>
                <a:chExt cx="6251375" cy="608951"/>
              </a:xfrm>
            </xdr:grpSpPr>
            <xdr:grpSp>
              <xdr:nvGrpSpPr>
                <xdr:cNvPr id="705" name="Группа 704">
                  <a:extLst>
                    <a:ext uri="{FF2B5EF4-FFF2-40B4-BE49-F238E27FC236}">
                      <a16:creationId xmlns:a16="http://schemas.microsoft.com/office/drawing/2014/main" id="{00000000-0008-0000-0100-0000C1020000}"/>
                    </a:ext>
                  </a:extLst>
                </xdr:cNvPr>
                <xdr:cNvGrpSpPr/>
              </xdr:nvGrpSpPr>
              <xdr:grpSpPr>
                <a:xfrm>
                  <a:off x="8803821" y="23304501"/>
                  <a:ext cx="5137189" cy="595343"/>
                  <a:chOff x="7810500" y="23277287"/>
                  <a:chExt cx="5137189" cy="595343"/>
                </a:xfrm>
              </xdr:grpSpPr>
              <xdr:pic>
                <xdr:nvPicPr>
                  <xdr:cNvPr id="707" name="Рисунок 706">
                    <a:extLst>
                      <a:ext uri="{FF2B5EF4-FFF2-40B4-BE49-F238E27FC236}">
                        <a16:creationId xmlns:a16="http://schemas.microsoft.com/office/drawing/2014/main" id="{00000000-0008-0000-0100-0000C3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1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7810500" y="23309036"/>
                    <a:ext cx="61961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08" name="Рисунок 707">
                    <a:extLst>
                      <a:ext uri="{FF2B5EF4-FFF2-40B4-BE49-F238E27FC236}">
                        <a16:creationId xmlns:a16="http://schemas.microsoft.com/office/drawing/2014/main" id="{00000000-0008-0000-0100-0000C4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2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3505"/>
                  <a:stretch/>
                </xdr:blipFill>
                <xdr:spPr>
                  <a:xfrm>
                    <a:off x="9484179" y="23281822"/>
                    <a:ext cx="61961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09" name="Рисунок 708">
                    <a:extLst>
                      <a:ext uri="{FF2B5EF4-FFF2-40B4-BE49-F238E27FC236}">
                        <a16:creationId xmlns:a16="http://schemas.microsoft.com/office/drawing/2014/main" id="{00000000-0008-0000-0100-0000C5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43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0082893" y="23281822"/>
                    <a:ext cx="618634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0" name="Рисунок 709">
                    <a:extLst>
                      <a:ext uri="{FF2B5EF4-FFF2-40B4-BE49-F238E27FC236}">
                        <a16:creationId xmlns:a16="http://schemas.microsoft.com/office/drawing/2014/main" id="{00000000-0008-0000-0100-0000C6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47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1212287" y="23281822"/>
                    <a:ext cx="618017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1" name="Рисунок 710">
                    <a:extLst>
                      <a:ext uri="{FF2B5EF4-FFF2-40B4-BE49-F238E27FC236}">
                        <a16:creationId xmlns:a16="http://schemas.microsoft.com/office/drawing/2014/main" id="{00000000-0008-0000-0100-0000C7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4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0627180" y="23295430"/>
                    <a:ext cx="61797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2" name="Рисунок 711">
                    <a:extLst>
                      <a:ext uri="{FF2B5EF4-FFF2-40B4-BE49-F238E27FC236}">
                        <a16:creationId xmlns:a16="http://schemas.microsoft.com/office/drawing/2014/main" id="{00000000-0008-0000-0100-0000C8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8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2027"/>
                  <a:stretch/>
                </xdr:blipFill>
                <xdr:spPr>
                  <a:xfrm>
                    <a:off x="11756573" y="23277287"/>
                    <a:ext cx="61961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3" name="Рисунок 712">
                    <a:extLst>
                      <a:ext uri="{FF2B5EF4-FFF2-40B4-BE49-F238E27FC236}">
                        <a16:creationId xmlns:a16="http://schemas.microsoft.com/office/drawing/2014/main" id="{00000000-0008-0000-0100-0000C9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3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1722"/>
                  <a:stretch/>
                </xdr:blipFill>
                <xdr:spPr>
                  <a:xfrm>
                    <a:off x="12328074" y="23295430"/>
                    <a:ext cx="619615" cy="563594"/>
                  </a:xfrm>
                  <a:prstGeom prst="rect">
                    <a:avLst/>
                  </a:prstGeom>
                </xdr:spPr>
              </xdr:pic>
            </xdr:grpSp>
            <xdr:pic>
              <xdr:nvPicPr>
                <xdr:cNvPr id="706" name="Рисунок 705">
                  <a:extLst>
                    <a:ext uri="{FF2B5EF4-FFF2-40B4-BE49-F238E27FC236}">
                      <a16:creationId xmlns:a16="http://schemas.microsoft.com/office/drawing/2014/main" id="{00000000-0008-0000-0100-0000C202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8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r="-4904"/>
                <a:stretch/>
              </xdr:blipFill>
              <xdr:spPr>
                <a:xfrm>
                  <a:off x="14437179" y="23349858"/>
                  <a:ext cx="618017" cy="563594"/>
                </a:xfrm>
                <a:prstGeom prst="rect">
                  <a:avLst/>
                </a:prstGeom>
              </xdr:spPr>
            </xdr:pic>
          </xdr:grpSp>
          <xdr:pic>
            <xdr:nvPicPr>
              <xdr:cNvPr id="714" name="Рисунок 713">
                <a:extLst>
                  <a:ext uri="{FF2B5EF4-FFF2-40B4-BE49-F238E27FC236}">
                    <a16:creationId xmlns:a16="http://schemas.microsoft.com/office/drawing/2014/main" id="{00000000-0008-0000-0100-0000CA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9919608" y="35528250"/>
                <a:ext cx="617608" cy="695326"/>
              </a:xfrm>
              <a:prstGeom prst="rect">
                <a:avLst/>
              </a:prstGeom>
            </xdr:spPr>
          </xdr:pic>
        </xdr:grpSp>
      </xdr:grpSp>
    </xdr:grpSp>
    <xdr:clientData/>
  </xdr:twoCellAnchor>
  <xdr:twoCellAnchor>
    <xdr:from>
      <xdr:col>1</xdr:col>
      <xdr:colOff>753836</xdr:colOff>
      <xdr:row>84</xdr:row>
      <xdr:rowOff>521154</xdr:rowOff>
    </xdr:from>
    <xdr:to>
      <xdr:col>1</xdr:col>
      <xdr:colOff>1388836</xdr:colOff>
      <xdr:row>85</xdr:row>
      <xdr:rowOff>317954</xdr:rowOff>
    </xdr:to>
    <xdr:grpSp>
      <xdr:nvGrpSpPr>
        <xdr:cNvPr id="717" name="Группа 716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GrpSpPr/>
      </xdr:nvGrpSpPr>
      <xdr:grpSpPr>
        <a:xfrm>
          <a:off x="765042" y="31606272"/>
          <a:ext cx="635000" cy="648447"/>
          <a:chOff x="6302375" y="2206625"/>
          <a:chExt cx="635000" cy="635000"/>
        </a:xfrm>
      </xdr:grpSpPr>
      <xdr:sp macro="" textlink="">
        <xdr:nvSpPr>
          <xdr:cNvPr id="718" name="Овал 717">
            <a:extLst>
              <a:ext uri="{FF2B5EF4-FFF2-40B4-BE49-F238E27FC236}">
                <a16:creationId xmlns:a16="http://schemas.microsoft.com/office/drawing/2014/main" id="{00000000-0008-0000-0100-0000CE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19" name="TextBox 718">
            <a:extLst>
              <a:ext uri="{FF2B5EF4-FFF2-40B4-BE49-F238E27FC236}">
                <a16:creationId xmlns:a16="http://schemas.microsoft.com/office/drawing/2014/main" id="{00000000-0008-0000-0100-0000CF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86586</xdr:colOff>
      <xdr:row>104</xdr:row>
      <xdr:rowOff>476250</xdr:rowOff>
    </xdr:from>
    <xdr:ext cx="1002694" cy="2093232"/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088" r="9895"/>
        <a:stretch/>
      </xdr:blipFill>
      <xdr:spPr>
        <a:xfrm>
          <a:off x="102461" y="36607750"/>
          <a:ext cx="1002694" cy="2093232"/>
        </a:xfrm>
        <a:prstGeom prst="rect">
          <a:avLst/>
        </a:prstGeom>
      </xdr:spPr>
    </xdr:pic>
    <xdr:clientData/>
  </xdr:oneCellAnchor>
  <xdr:oneCellAnchor>
    <xdr:from>
      <xdr:col>1</xdr:col>
      <xdr:colOff>77714</xdr:colOff>
      <xdr:row>104</xdr:row>
      <xdr:rowOff>277954</xdr:rowOff>
    </xdr:from>
    <xdr:ext cx="1290533" cy="207817"/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89" y="33837704"/>
          <a:ext cx="1290533" cy="207817"/>
        </a:xfrm>
        <a:prstGeom prst="rect">
          <a:avLst/>
        </a:prstGeom>
      </xdr:spPr>
    </xdr:pic>
    <xdr:clientData/>
  </xdr:oneCellAnchor>
  <xdr:twoCellAnchor>
    <xdr:from>
      <xdr:col>10</xdr:col>
      <xdr:colOff>1416177</xdr:colOff>
      <xdr:row>104</xdr:row>
      <xdr:rowOff>39455</xdr:rowOff>
    </xdr:from>
    <xdr:to>
      <xdr:col>16</xdr:col>
      <xdr:colOff>0</xdr:colOff>
      <xdr:row>105</xdr:row>
      <xdr:rowOff>269</xdr:rowOff>
    </xdr:to>
    <xdr:grpSp>
      <xdr:nvGrpSpPr>
        <xdr:cNvPr id="665" name="Группа 664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GrpSpPr>
          <a:grpSpLocks noChangeAspect="1"/>
        </xdr:cNvGrpSpPr>
      </xdr:nvGrpSpPr>
      <xdr:grpSpPr>
        <a:xfrm>
          <a:off x="10078324" y="38991102"/>
          <a:ext cx="3884205" cy="565932"/>
          <a:chOff x="3971927" y="598456"/>
          <a:chExt cx="4075076" cy="582645"/>
        </a:xfrm>
      </xdr:grpSpPr>
      <xdr:pic>
        <xdr:nvPicPr>
          <xdr:cNvPr id="680" name="Рисунок 679">
            <a:extLst>
              <a:ext uri="{FF2B5EF4-FFF2-40B4-BE49-F238E27FC236}">
                <a16:creationId xmlns:a16="http://schemas.microsoft.com/office/drawing/2014/main" id="{00000000-0008-0000-0100-0000A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7"/>
          </a:xfrm>
          <a:prstGeom prst="rect">
            <a:avLst/>
          </a:prstGeom>
        </xdr:spPr>
      </xdr:pic>
      <xdr:pic>
        <xdr:nvPicPr>
          <xdr:cNvPr id="681" name="Рисунок 680">
            <a:extLst>
              <a:ext uri="{FF2B5EF4-FFF2-40B4-BE49-F238E27FC236}">
                <a16:creationId xmlns:a16="http://schemas.microsoft.com/office/drawing/2014/main" id="{00000000-0008-0000-0100-0000A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48" y="598457"/>
            <a:ext cx="619124" cy="563595"/>
          </a:xfrm>
          <a:prstGeom prst="rect">
            <a:avLst/>
          </a:prstGeom>
        </xdr:spPr>
      </xdr:pic>
      <xdr:pic>
        <xdr:nvPicPr>
          <xdr:cNvPr id="682" name="Рисунок 681">
            <a:extLst>
              <a:ext uri="{FF2B5EF4-FFF2-40B4-BE49-F238E27FC236}">
                <a16:creationId xmlns:a16="http://schemas.microsoft.com/office/drawing/2014/main" id="{00000000-0008-0000-0100-0000A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0" y="598459"/>
            <a:ext cx="619124" cy="563595"/>
          </a:xfrm>
          <a:prstGeom prst="rect">
            <a:avLst/>
          </a:prstGeom>
        </xdr:spPr>
      </xdr:pic>
      <xdr:pic>
        <xdr:nvPicPr>
          <xdr:cNvPr id="683" name="Рисунок 682">
            <a:extLst>
              <a:ext uri="{FF2B5EF4-FFF2-40B4-BE49-F238E27FC236}">
                <a16:creationId xmlns:a16="http://schemas.microsoft.com/office/drawing/2014/main" id="{00000000-0008-0000-0100-0000A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4" y="617506"/>
            <a:ext cx="619124" cy="563595"/>
          </a:xfrm>
          <a:prstGeom prst="rect">
            <a:avLst/>
          </a:prstGeom>
        </xdr:spPr>
      </xdr:pic>
      <xdr:pic>
        <xdr:nvPicPr>
          <xdr:cNvPr id="684" name="Рисунок 683">
            <a:extLst>
              <a:ext uri="{FF2B5EF4-FFF2-40B4-BE49-F238E27FC236}">
                <a16:creationId xmlns:a16="http://schemas.microsoft.com/office/drawing/2014/main" id="{00000000-0008-0000-0100-0000A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7"/>
          </a:xfrm>
          <a:prstGeom prst="rect">
            <a:avLst/>
          </a:prstGeom>
        </xdr:spPr>
      </xdr:pic>
      <xdr:pic>
        <xdr:nvPicPr>
          <xdr:cNvPr id="687" name="Рисунок 686">
            <a:extLst>
              <a:ext uri="{FF2B5EF4-FFF2-40B4-BE49-F238E27FC236}">
                <a16:creationId xmlns:a16="http://schemas.microsoft.com/office/drawing/2014/main" id="{00000000-0008-0000-0100-0000A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6"/>
            <a:ext cx="619124" cy="563596"/>
          </a:xfrm>
          <a:prstGeom prst="rect">
            <a:avLst/>
          </a:prstGeom>
        </xdr:spPr>
      </xdr:pic>
      <xdr:pic>
        <xdr:nvPicPr>
          <xdr:cNvPr id="688" name="Рисунок 687">
            <a:extLst>
              <a:ext uri="{FF2B5EF4-FFF2-40B4-BE49-F238E27FC236}">
                <a16:creationId xmlns:a16="http://schemas.microsoft.com/office/drawing/2014/main" id="{00000000-0008-0000-0100-0000A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27875" y="616105"/>
            <a:ext cx="619128" cy="56359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282620</xdr:colOff>
      <xdr:row>67</xdr:row>
      <xdr:rowOff>63500</xdr:rowOff>
    </xdr:from>
    <xdr:to>
      <xdr:col>1</xdr:col>
      <xdr:colOff>1469571</xdr:colOff>
      <xdr:row>73</xdr:row>
      <xdr:rowOff>43090</xdr:rowOff>
    </xdr:to>
    <xdr:grpSp>
      <xdr:nvGrpSpPr>
        <xdr:cNvPr id="62" name="Группа 61"/>
        <xdr:cNvGrpSpPr/>
      </xdr:nvGrpSpPr>
      <xdr:grpSpPr>
        <a:xfrm>
          <a:off x="293826" y="25568088"/>
          <a:ext cx="1186951" cy="2007855"/>
          <a:chOff x="298495" y="25447625"/>
          <a:chExt cx="1186951" cy="1979840"/>
        </a:xfrm>
      </xdr:grpSpPr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495" y="25447625"/>
            <a:ext cx="860380" cy="1696862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/>
          <a:stretch/>
        </xdr:blipFill>
        <xdr:spPr>
          <a:xfrm>
            <a:off x="958531" y="26799268"/>
            <a:ext cx="526915" cy="62819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803275</xdr:colOff>
      <xdr:row>37</xdr:row>
      <xdr:rowOff>619125</xdr:rowOff>
    </xdr:from>
    <xdr:to>
      <xdr:col>1</xdr:col>
      <xdr:colOff>1438275</xdr:colOff>
      <xdr:row>38</xdr:row>
      <xdr:rowOff>412750</xdr:rowOff>
    </xdr:to>
    <xdr:grpSp>
      <xdr:nvGrpSpPr>
        <xdr:cNvPr id="445" name="Группа 444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GrpSpPr/>
      </xdr:nvGrpSpPr>
      <xdr:grpSpPr>
        <a:xfrm>
          <a:off x="814481" y="14323919"/>
          <a:ext cx="635000" cy="634066"/>
          <a:chOff x="6302375" y="2206625"/>
          <a:chExt cx="635000" cy="635000"/>
        </a:xfrm>
      </xdr:grpSpPr>
      <xdr:sp macro="" textlink="">
        <xdr:nvSpPr>
          <xdr:cNvPr id="463" name="Овал 462">
            <a:extLst>
              <a:ext uri="{FF2B5EF4-FFF2-40B4-BE49-F238E27FC236}">
                <a16:creationId xmlns:a16="http://schemas.microsoft.com/office/drawing/2014/main" id="{00000000-0008-0000-0100-0000CF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13" name="TextBox 512">
            <a:extLst>
              <a:ext uri="{FF2B5EF4-FFF2-40B4-BE49-F238E27FC236}">
                <a16:creationId xmlns:a16="http://schemas.microsoft.com/office/drawing/2014/main" id="{00000000-0008-0000-0100-000001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220644</xdr:colOff>
      <xdr:row>5</xdr:row>
      <xdr:rowOff>285749</xdr:rowOff>
    </xdr:from>
    <xdr:to>
      <xdr:col>1</xdr:col>
      <xdr:colOff>1292487</xdr:colOff>
      <xdr:row>5</xdr:row>
      <xdr:rowOff>528828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251" y="225878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10</xdr:row>
      <xdr:rowOff>664483</xdr:rowOff>
    </xdr:from>
    <xdr:to>
      <xdr:col>1</xdr:col>
      <xdr:colOff>1097643</xdr:colOff>
      <xdr:row>13</xdr:row>
      <xdr:rowOff>165288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5188858"/>
          <a:ext cx="605518" cy="1231180"/>
        </a:xfrm>
        <a:prstGeom prst="rect">
          <a:avLst/>
        </a:prstGeom>
      </xdr:spPr>
    </xdr:pic>
    <xdr:clientData/>
  </xdr:twoCellAnchor>
  <xdr:twoCellAnchor editAs="oneCell">
    <xdr:from>
      <xdr:col>1</xdr:col>
      <xdr:colOff>182544</xdr:colOff>
      <xdr:row>10</xdr:row>
      <xdr:rowOff>302079</xdr:rowOff>
    </xdr:from>
    <xdr:to>
      <xdr:col>1</xdr:col>
      <xdr:colOff>1254387</xdr:colOff>
      <xdr:row>10</xdr:row>
      <xdr:rowOff>545158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151" y="434340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415284</xdr:colOff>
      <xdr:row>14</xdr:row>
      <xdr:rowOff>650875</xdr:rowOff>
    </xdr:from>
    <xdr:to>
      <xdr:col>1</xdr:col>
      <xdr:colOff>992874</xdr:colOff>
      <xdr:row>17</xdr:row>
      <xdr:rowOff>179161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1159" y="7223125"/>
          <a:ext cx="577590" cy="1258661"/>
        </a:xfrm>
        <a:prstGeom prst="rect">
          <a:avLst/>
        </a:prstGeom>
      </xdr:spPr>
    </xdr:pic>
    <xdr:clientData/>
  </xdr:twoCellAnchor>
  <xdr:twoCellAnchor editAs="oneCell">
    <xdr:from>
      <xdr:col>1</xdr:col>
      <xdr:colOff>239694</xdr:colOff>
      <xdr:row>14</xdr:row>
      <xdr:rowOff>277585</xdr:rowOff>
    </xdr:from>
    <xdr:to>
      <xdr:col>1</xdr:col>
      <xdr:colOff>1311537</xdr:colOff>
      <xdr:row>14</xdr:row>
      <xdr:rowOff>520664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301" y="6387192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1238250</xdr:colOff>
      <xdr:row>5</xdr:row>
      <xdr:rowOff>0</xdr:rowOff>
    </xdr:from>
    <xdr:to>
      <xdr:col>15</xdr:col>
      <xdr:colOff>1022349</xdr:colOff>
      <xdr:row>5</xdr:row>
      <xdr:rowOff>752476</xdr:rowOff>
    </xdr:to>
    <xdr:grpSp>
      <xdr:nvGrpSpPr>
        <xdr:cNvPr id="69" name="Группа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GrpSpPr>
          <a:grpSpLocks noChangeAspect="1"/>
        </xdr:cNvGrpSpPr>
      </xdr:nvGrpSpPr>
      <xdr:grpSpPr>
        <a:xfrm>
          <a:off x="10556875" y="2159000"/>
          <a:ext cx="4038599" cy="752476"/>
          <a:chOff x="3562350" y="20488275"/>
          <a:chExt cx="4038599" cy="752476"/>
        </a:xfrm>
      </xdr:grpSpPr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71" name="Рисунок 70">
            <a:extLst>
              <a:ext uri="{FF2B5EF4-FFF2-40B4-BE49-F238E27FC236}">
                <a16:creationId xmlns:a16="http://schemas.microsoft.com/office/drawing/2014/main" id="{00000000-0008-0000-0200-00004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id="{00000000-0008-0000-02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73" name="Рисунок 72">
            <a:extLst>
              <a:ext uri="{FF2B5EF4-FFF2-40B4-BE49-F238E27FC236}">
                <a16:creationId xmlns:a16="http://schemas.microsoft.com/office/drawing/2014/main" id="{00000000-0008-0000-0200-00004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id="{00000000-0008-0000-02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981825" y="20639057"/>
            <a:ext cx="619124" cy="563594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:a16="http://schemas.microsoft.com/office/drawing/2014/main" id="{00000000-0008-0000-02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id="{00000000-0008-0000-02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0"/>
          <a:ext cx="1206500" cy="1246638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8</xdr:row>
      <xdr:rowOff>190500</xdr:rowOff>
    </xdr:from>
    <xdr:to>
      <xdr:col>1</xdr:col>
      <xdr:colOff>1476375</xdr:colOff>
      <xdr:row>9</xdr:row>
      <xdr:rowOff>269875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 l="-1" r="-1695"/>
        <a:stretch/>
      </xdr:blipFill>
      <xdr:spPr>
        <a:xfrm>
          <a:off x="539750" y="4079875"/>
          <a:ext cx="952500" cy="396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384265</xdr:colOff>
      <xdr:row>5</xdr:row>
      <xdr:rowOff>712107</xdr:rowOff>
    </xdr:from>
    <xdr:to>
      <xdr:col>1</xdr:col>
      <xdr:colOff>1061321</xdr:colOff>
      <xdr:row>8</xdr:row>
      <xdr:rowOff>206375</xdr:rowOff>
    </xdr:to>
    <xdr:pic>
      <xdr:nvPicPr>
        <xdr:cNvPr id="211" name="Рисунок 7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140" y="2871107"/>
          <a:ext cx="677056" cy="122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25400</xdr:colOff>
      <xdr:row>10</xdr:row>
      <xdr:rowOff>215900</xdr:rowOff>
    </xdr:from>
    <xdr:to>
      <xdr:col>8</xdr:col>
      <xdr:colOff>660400</xdr:colOff>
      <xdr:row>10</xdr:row>
      <xdr:rowOff>660400</xdr:rowOff>
    </xdr:to>
    <xdr:sp macro="" textlink="">
      <xdr:nvSpPr>
        <xdr:cNvPr id="110" name="Скругленный прямоугольник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Aspect="1"/>
        </xdr:cNvSpPr>
      </xdr:nvSpPr>
      <xdr:spPr>
        <a:xfrm>
          <a:off x="6438900" y="47402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7</xdr:col>
      <xdr:colOff>47625</xdr:colOff>
      <xdr:row>14</xdr:row>
      <xdr:rowOff>190500</xdr:rowOff>
    </xdr:from>
    <xdr:to>
      <xdr:col>8</xdr:col>
      <xdr:colOff>527050</xdr:colOff>
      <xdr:row>14</xdr:row>
      <xdr:rowOff>635000</xdr:rowOff>
    </xdr:to>
    <xdr:sp macro="" textlink="">
      <xdr:nvSpPr>
        <xdr:cNvPr id="111" name="Скругленный прямоугольник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Aspect="1"/>
        </xdr:cNvSpPr>
      </xdr:nvSpPr>
      <xdr:spPr>
        <a:xfrm>
          <a:off x="6461125" y="6762750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>
    <xdr:from>
      <xdr:col>10</xdr:col>
      <xdr:colOff>692151</xdr:colOff>
      <xdr:row>10</xdr:row>
      <xdr:rowOff>41275</xdr:rowOff>
    </xdr:from>
    <xdr:to>
      <xdr:col>15</xdr:col>
      <xdr:colOff>1054100</xdr:colOff>
      <xdr:row>10</xdr:row>
      <xdr:rowOff>793751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10010776" y="4565650"/>
          <a:ext cx="4616449" cy="752476"/>
          <a:chOff x="9359901" y="4565650"/>
          <a:chExt cx="4616449" cy="752476"/>
        </a:xfrm>
      </xdr:grpSpPr>
      <xdr:grpSp>
        <xdr:nvGrpSpPr>
          <xdr:cNvPr id="77" name="Группа 76">
            <a:extLst>
              <a:ext uri="{FF2B5EF4-FFF2-40B4-BE49-F238E27FC236}">
                <a16:creationId xmlns:a16="http://schemas.microsoft.com/office/drawing/2014/main" id="{00000000-0008-0000-0200-00004D000000}"/>
              </a:ext>
            </a:extLst>
          </xdr:cNvPr>
          <xdr:cNvGrpSpPr>
            <a:grpSpLocks noChangeAspect="1"/>
          </xdr:cNvGrpSpPr>
        </xdr:nvGrpSpPr>
        <xdr:grpSpPr>
          <a:xfrm>
            <a:off x="9359901" y="4565650"/>
            <a:ext cx="4616449" cy="752476"/>
            <a:chOff x="2973587" y="20488275"/>
            <a:chExt cx="4627362" cy="752476"/>
          </a:xfrm>
        </xdr:grpSpPr>
        <xdr:pic>
          <xdr:nvPicPr>
            <xdr:cNvPr id="78" name="Рисунок 77">
              <a:extLst>
                <a:ext uri="{FF2B5EF4-FFF2-40B4-BE49-F238E27FC236}">
                  <a16:creationId xmlns:a16="http://schemas.microsoft.com/office/drawing/2014/main" id="{00000000-0008-0000-0200-00004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2973587" y="20639057"/>
              <a:ext cx="619124" cy="563594"/>
            </a:xfrm>
            <a:prstGeom prst="rect">
              <a:avLst/>
            </a:prstGeom>
          </xdr:spPr>
        </xdr:pic>
        <xdr:pic>
          <xdr:nvPicPr>
            <xdr:cNvPr id="79" name="Рисунок 78">
              <a:extLst>
                <a:ext uri="{FF2B5EF4-FFF2-40B4-BE49-F238E27FC236}">
                  <a16:creationId xmlns:a16="http://schemas.microsoft.com/office/drawing/2014/main" id="{00000000-0008-0000-0200-00004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554612" y="20488275"/>
              <a:ext cx="619124" cy="752476"/>
            </a:xfrm>
            <a:prstGeom prst="rect">
              <a:avLst/>
            </a:prstGeom>
          </xdr:spPr>
        </xdr:pic>
        <xdr:pic>
          <xdr:nvPicPr>
            <xdr:cNvPr id="80" name="Рисунок 79">
              <a:extLst>
                <a:ext uri="{FF2B5EF4-FFF2-40B4-BE49-F238E27FC236}">
                  <a16:creationId xmlns:a16="http://schemas.microsoft.com/office/drawing/2014/main" id="{00000000-0008-0000-0200-00005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126112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81" name="Рисунок 80">
              <a:extLst>
                <a:ext uri="{FF2B5EF4-FFF2-40B4-BE49-F238E27FC236}">
                  <a16:creationId xmlns:a16="http://schemas.microsoft.com/office/drawing/2014/main" id="{00000000-0008-0000-0200-00005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5840610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82" name="Рисунок 81">
              <a:extLst>
                <a:ext uri="{FF2B5EF4-FFF2-40B4-BE49-F238E27FC236}">
                  <a16:creationId xmlns:a16="http://schemas.microsoft.com/office/drawing/2014/main" id="{00000000-0008-0000-0200-00005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6981825" y="20639057"/>
              <a:ext cx="619124" cy="563594"/>
            </a:xfrm>
            <a:prstGeom prst="rect">
              <a:avLst/>
            </a:prstGeom>
          </xdr:spPr>
        </xdr:pic>
        <xdr:pic>
          <xdr:nvPicPr>
            <xdr:cNvPr id="83" name="Рисунок 82">
              <a:extLst>
                <a:ext uri="{FF2B5EF4-FFF2-40B4-BE49-F238E27FC236}">
                  <a16:creationId xmlns:a16="http://schemas.microsoft.com/office/drawing/2014/main" id="{00000000-0008-0000-0200-00005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288161" y="20631150"/>
              <a:ext cx="619124" cy="563594"/>
            </a:xfrm>
            <a:prstGeom prst="rect">
              <a:avLst/>
            </a:prstGeom>
          </xdr:spPr>
        </xdr:pic>
        <xdr:pic>
          <xdr:nvPicPr>
            <xdr:cNvPr id="84" name="Рисунок 83">
              <a:extLst>
                <a:ext uri="{FF2B5EF4-FFF2-40B4-BE49-F238E27FC236}">
                  <a16:creationId xmlns:a16="http://schemas.microsoft.com/office/drawing/2014/main" id="{00000000-0008-0000-0200-00005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707136" y="206295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id="{00000000-0008-0000-02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4730750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650877</xdr:colOff>
      <xdr:row>14</xdr:row>
      <xdr:rowOff>0</xdr:rowOff>
    </xdr:from>
    <xdr:to>
      <xdr:col>15</xdr:col>
      <xdr:colOff>1000125</xdr:colOff>
      <xdr:row>14</xdr:row>
      <xdr:rowOff>752476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pSpPr/>
      </xdr:nvGrpSpPr>
      <xdr:grpSpPr>
        <a:xfrm>
          <a:off x="9969502" y="6572250"/>
          <a:ext cx="4603748" cy="752476"/>
          <a:chOff x="9382127" y="6572250"/>
          <a:chExt cx="4603748" cy="752476"/>
        </a:xfrm>
      </xdr:grpSpPr>
      <xdr:grpSp>
        <xdr:nvGrpSpPr>
          <xdr:cNvPr id="85" name="Группа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>
            <a:grpSpLocks noChangeAspect="1"/>
          </xdr:cNvGrpSpPr>
        </xdr:nvGrpSpPr>
        <xdr:grpSpPr>
          <a:xfrm>
            <a:off x="9382127" y="6572250"/>
            <a:ext cx="4603748" cy="752476"/>
            <a:chOff x="2989951" y="20488275"/>
            <a:chExt cx="4610998" cy="752476"/>
          </a:xfrm>
        </xdr:grpSpPr>
        <xdr:pic>
          <xdr:nvPicPr>
            <xdr:cNvPr id="86" name="Рисунок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2989951" y="20639057"/>
              <a:ext cx="619124" cy="563594"/>
            </a:xfrm>
            <a:prstGeom prst="rect">
              <a:avLst/>
            </a:prstGeom>
          </xdr:spPr>
        </xdr:pic>
        <xdr:pic>
          <xdr:nvPicPr>
            <xdr:cNvPr id="87" name="Рисунок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570976" y="20488275"/>
              <a:ext cx="619124" cy="752476"/>
            </a:xfrm>
            <a:prstGeom prst="rect">
              <a:avLst/>
            </a:prstGeom>
          </xdr:spPr>
        </xdr:pic>
        <xdr:pic>
          <xdr:nvPicPr>
            <xdr:cNvPr id="88" name="Рисунок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142475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89" name="Рисунок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5856975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90" name="Рисунок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1619"/>
            <a:stretch/>
          </xdr:blipFill>
          <xdr:spPr>
            <a:xfrm>
              <a:off x="6981825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91" name="Рисунок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04525" y="20631150"/>
              <a:ext cx="619124" cy="563594"/>
            </a:xfrm>
            <a:prstGeom prst="rect">
              <a:avLst/>
            </a:prstGeom>
          </xdr:spPr>
        </xdr:pic>
        <xdr:pic>
          <xdr:nvPicPr>
            <xdr:cNvPr id="92" name="Рисунок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723500" y="206295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27000" y="6740525"/>
            <a:ext cx="558799" cy="519642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56696</xdr:colOff>
      <xdr:row>13</xdr:row>
      <xdr:rowOff>796277</xdr:rowOff>
    </xdr:from>
    <xdr:to>
      <xdr:col>1</xdr:col>
      <xdr:colOff>665214</xdr:colOff>
      <xdr:row>18</xdr:row>
      <xdr:rowOff>148523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" y="7352652"/>
          <a:ext cx="608518" cy="1590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788662</xdr:colOff>
      <xdr:row>14</xdr:row>
      <xdr:rowOff>49892</xdr:rowOff>
    </xdr:from>
    <xdr:to>
      <xdr:col>1</xdr:col>
      <xdr:colOff>1417410</xdr:colOff>
      <xdr:row>18</xdr:row>
      <xdr:rowOff>74899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537" y="7479392"/>
          <a:ext cx="628748" cy="1390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215201</xdr:colOff>
      <xdr:row>13</xdr:row>
      <xdr:rowOff>321128</xdr:rowOff>
    </xdr:from>
    <xdr:to>
      <xdr:col>1</xdr:col>
      <xdr:colOff>1287044</xdr:colOff>
      <xdr:row>13</xdr:row>
      <xdr:rowOff>564207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" y="1640885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215201</xdr:colOff>
      <xdr:row>8</xdr:row>
      <xdr:rowOff>321128</xdr:rowOff>
    </xdr:from>
    <xdr:to>
      <xdr:col>1</xdr:col>
      <xdr:colOff>1287044</xdr:colOff>
      <xdr:row>8</xdr:row>
      <xdr:rowOff>564207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" y="1402760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8</xdr:row>
      <xdr:rowOff>793751</xdr:rowOff>
    </xdr:from>
    <xdr:to>
      <xdr:col>1</xdr:col>
      <xdr:colOff>852358</xdr:colOff>
      <xdr:row>12</xdr:row>
      <xdr:rowOff>206376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500226"/>
          <a:ext cx="836483" cy="1470025"/>
        </a:xfrm>
        <a:prstGeom prst="rect">
          <a:avLst/>
        </a:prstGeom>
      </xdr:spPr>
    </xdr:pic>
    <xdr:clientData/>
  </xdr:twoCellAnchor>
  <xdr:twoCellAnchor editAs="oneCell">
    <xdr:from>
      <xdr:col>11</xdr:col>
      <xdr:colOff>365125</xdr:colOff>
      <xdr:row>13</xdr:row>
      <xdr:rowOff>127000</xdr:rowOff>
    </xdr:from>
    <xdr:to>
      <xdr:col>16</xdr:col>
      <xdr:colOff>0</xdr:colOff>
      <xdr:row>13</xdr:row>
      <xdr:rowOff>692212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pSpPr>
          <a:grpSpLocks noChangeAspect="1"/>
        </xdr:cNvGrpSpPr>
      </xdr:nvGrpSpPr>
      <xdr:grpSpPr>
        <a:xfrm>
          <a:off x="11382375" y="6762750"/>
          <a:ext cx="3460750" cy="565212"/>
          <a:chOff x="4182375" y="22877432"/>
          <a:chExt cx="3466199" cy="565212"/>
        </a:xfrm>
      </xdr:grpSpPr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82375" y="22877432"/>
            <a:ext cx="619124" cy="563594"/>
          </a:xfrm>
          <a:prstGeom prst="rect">
            <a:avLst/>
          </a:prstGeom>
        </xdr:spPr>
      </xdr:pic>
      <xdr:pic>
        <xdr:nvPicPr>
          <xdr:cNvPr id="22" name="Рисунок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77000" y="22877432"/>
            <a:ext cx="619124" cy="563594"/>
          </a:xfrm>
          <a:prstGeom prst="rect">
            <a:avLst/>
          </a:prstGeom>
        </xdr:spPr>
      </xdr:pic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53"/>
          <a:stretch/>
        </xdr:blipFill>
        <xdr:spPr>
          <a:xfrm>
            <a:off x="7029450" y="22877432"/>
            <a:ext cx="619124" cy="563594"/>
          </a:xfrm>
          <a:prstGeom prst="rect">
            <a:avLst/>
          </a:prstGeom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24550" y="22879050"/>
            <a:ext cx="619124" cy="563594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43525" y="22877432"/>
            <a:ext cx="619124" cy="563594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53875" y="2287743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0"/>
          <a:ext cx="1206500" cy="1252988"/>
        </a:xfrm>
        <a:prstGeom prst="rect">
          <a:avLst/>
        </a:prstGeom>
      </xdr:spPr>
    </xdr:pic>
    <xdr:clientData/>
  </xdr:twoCellAnchor>
  <xdr:twoCellAnchor editAs="oneCell">
    <xdr:from>
      <xdr:col>8</xdr:col>
      <xdr:colOff>111125</xdr:colOff>
      <xdr:row>4</xdr:row>
      <xdr:rowOff>127000</xdr:rowOff>
    </xdr:from>
    <xdr:to>
      <xdr:col>8</xdr:col>
      <xdr:colOff>746125</xdr:colOff>
      <xdr:row>4</xdr:row>
      <xdr:rowOff>762000</xdr:rowOff>
    </xdr:to>
    <xdr:grpSp>
      <xdr:nvGrpSpPr>
        <xdr:cNvPr id="32" name="Группа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pSpPr/>
      </xdr:nvGrpSpPr>
      <xdr:grpSpPr>
        <a:xfrm>
          <a:off x="7715250" y="2000250"/>
          <a:ext cx="635000" cy="635000"/>
          <a:chOff x="6302375" y="2206625"/>
          <a:chExt cx="635000" cy="635000"/>
        </a:xfrm>
      </xdr:grpSpPr>
      <xdr:sp macro="" textlink="">
        <xdr:nvSpPr>
          <xdr:cNvPr id="33" name="Овал 32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7</xdr:col>
      <xdr:colOff>47625</xdr:colOff>
      <xdr:row>13</xdr:row>
      <xdr:rowOff>206375</xdr:rowOff>
    </xdr:from>
    <xdr:to>
      <xdr:col>8</xdr:col>
      <xdr:colOff>476250</xdr:colOff>
      <xdr:row>13</xdr:row>
      <xdr:rowOff>650875</xdr:rowOff>
    </xdr:to>
    <xdr:sp macro="" textlink="">
      <xdr:nvSpPr>
        <xdr:cNvPr id="37" name="Скругленный прямоугольни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spect="1"/>
        </xdr:cNvSpPr>
      </xdr:nvSpPr>
      <xdr:spPr>
        <a:xfrm>
          <a:off x="6467475" y="16294100"/>
          <a:ext cx="162560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1</xdr:col>
      <xdr:colOff>215201</xdr:colOff>
      <xdr:row>4</xdr:row>
      <xdr:rowOff>94717</xdr:rowOff>
    </xdr:from>
    <xdr:ext cx="1020189" cy="231365"/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76" y="1967967"/>
          <a:ext cx="1020189" cy="23136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666749</xdr:colOff>
      <xdr:row>8</xdr:row>
      <xdr:rowOff>712007</xdr:rowOff>
    </xdr:from>
    <xdr:to>
      <xdr:col>2</xdr:col>
      <xdr:colOff>31750</xdr:colOff>
      <xdr:row>13</xdr:row>
      <xdr:rowOff>26448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4" y="14418482"/>
          <a:ext cx="879476" cy="1609966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4</xdr:row>
      <xdr:rowOff>476250</xdr:rowOff>
    </xdr:from>
    <xdr:to>
      <xdr:col>1</xdr:col>
      <xdr:colOff>1365250</xdr:colOff>
      <xdr:row>6</xdr:row>
      <xdr:rowOff>50806</xdr:rowOff>
    </xdr:to>
    <xdr:grpSp>
      <xdr:nvGrpSpPr>
        <xdr:cNvPr id="90" name="Группа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GrpSpPr/>
      </xdr:nvGrpSpPr>
      <xdr:grpSpPr>
        <a:xfrm>
          <a:off x="127000" y="2349500"/>
          <a:ext cx="1254125" cy="1606556"/>
          <a:chOff x="111125" y="2357012"/>
          <a:chExt cx="1317624" cy="1392669"/>
        </a:xfrm>
      </xdr:grpSpPr>
      <xdr:pic>
        <xdr:nvPicPr>
          <xdr:cNvPr id="49" name="Рисунок 48">
            <a:extLst>
              <a:ext uri="{FF2B5EF4-FFF2-40B4-BE49-F238E27FC236}">
                <a16:creationId xmlns:a16="http://schemas.microsoft.com/office/drawing/2014/main" id="{00000000-0008-0000-03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BEBA8EAE-BF5A-486C-A8C5-ECC9F3942E4B}">
                <a14:imgProps xmlns:a14="http://schemas.microsoft.com/office/drawing/2010/main">
                  <a14:imgLayer r:embed="rId16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125" y="2362200"/>
            <a:ext cx="603855" cy="1381125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5498" y="2357012"/>
            <a:ext cx="603251" cy="1392669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682625</xdr:colOff>
      <xdr:row>4</xdr:row>
      <xdr:rowOff>142875</xdr:rowOff>
    </xdr:from>
    <xdr:to>
      <xdr:col>15</xdr:col>
      <xdr:colOff>1054099</xdr:colOff>
      <xdr:row>4</xdr:row>
      <xdr:rowOff>715994</xdr:rowOff>
    </xdr:to>
    <xdr:grpSp>
      <xdr:nvGrpSpPr>
        <xdr:cNvPr id="51" name="Группа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pSpPr/>
      </xdr:nvGrpSpPr>
      <xdr:grpSpPr>
        <a:xfrm>
          <a:off x="10207625" y="2016125"/>
          <a:ext cx="4625974" cy="573119"/>
          <a:chOff x="9350375" y="11350625"/>
          <a:chExt cx="4625974" cy="573119"/>
        </a:xfrm>
      </xdr:grpSpPr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9350375" y="11360150"/>
            <a:ext cx="619124" cy="563594"/>
          </a:xfrm>
          <a:prstGeom prst="rect">
            <a:avLst/>
          </a:prstGeom>
        </xdr:spPr>
      </xdr:pic>
      <xdr:pic>
        <xdr:nvPicPr>
          <xdr:cNvPr id="53" name="Рисунок 52">
            <a:extLst>
              <a:ext uri="{FF2B5EF4-FFF2-40B4-BE49-F238E27FC236}">
                <a16:creationId xmlns:a16="http://schemas.microsoft.com/office/drawing/2014/main" id="{00000000-0008-0000-0300-00003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0502900" y="11350625"/>
            <a:ext cx="619124" cy="563594"/>
          </a:xfrm>
          <a:prstGeom prst="rect">
            <a:avLst/>
          </a:prstGeom>
        </xdr:spPr>
      </xdr:pic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00000000-0008-0000-0300-00003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2217400" y="11350625"/>
            <a:ext cx="619124" cy="563594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00000000-0008-0000-0300-00003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357225" y="11360150"/>
            <a:ext cx="619124" cy="563594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00000000-0008-0000-0300-00003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64950" y="11352243"/>
            <a:ext cx="619124" cy="563594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00000000-0008-0000-0300-00003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83925" y="11350625"/>
            <a:ext cx="619124" cy="563594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0300-00003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 b="-2615"/>
          <a:stretch/>
        </xdr:blipFill>
        <xdr:spPr>
          <a:xfrm>
            <a:off x="9969500" y="11367788"/>
            <a:ext cx="603250" cy="554337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00000000-0008-0000-0300-00003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11366500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698500</xdr:colOff>
      <xdr:row>8</xdr:row>
      <xdr:rowOff>142875</xdr:rowOff>
    </xdr:from>
    <xdr:to>
      <xdr:col>15</xdr:col>
      <xdr:colOff>1054099</xdr:colOff>
      <xdr:row>8</xdr:row>
      <xdr:rowOff>715994</xdr:rowOff>
    </xdr:to>
    <xdr:grpSp>
      <xdr:nvGrpSpPr>
        <xdr:cNvPr id="60" name="Группа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pSpPr/>
      </xdr:nvGrpSpPr>
      <xdr:grpSpPr>
        <a:xfrm>
          <a:off x="10223500" y="4492625"/>
          <a:ext cx="4610099" cy="573119"/>
          <a:chOff x="9366250" y="13843000"/>
          <a:chExt cx="4610099" cy="573119"/>
        </a:xfrm>
      </xdr:grpSpPr>
      <xdr:grpSp>
        <xdr:nvGrpSpPr>
          <xdr:cNvPr id="61" name="Группа 60">
            <a:extLst>
              <a:ext uri="{FF2B5EF4-FFF2-40B4-BE49-F238E27FC236}">
                <a16:creationId xmlns:a16="http://schemas.microsoft.com/office/drawing/2014/main" id="{00000000-0008-0000-0300-00003D000000}"/>
              </a:ext>
            </a:extLst>
          </xdr:cNvPr>
          <xdr:cNvGrpSpPr>
            <a:grpSpLocks noChangeAspect="1"/>
          </xdr:cNvGrpSpPr>
        </xdr:nvGrpSpPr>
        <xdr:grpSpPr>
          <a:xfrm>
            <a:off x="9366250" y="13843000"/>
            <a:ext cx="4610099" cy="573119"/>
            <a:chOff x="3038475" y="22877432"/>
            <a:chExt cx="4610099" cy="573119"/>
          </a:xfrm>
        </xdr:grpSpPr>
        <xdr:pic>
          <xdr:nvPicPr>
            <xdr:cNvPr id="63" name="Рисунок 62">
              <a:extLst>
                <a:ext uri="{FF2B5EF4-FFF2-40B4-BE49-F238E27FC236}">
                  <a16:creationId xmlns:a16="http://schemas.microsoft.com/office/drawing/2014/main" id="{00000000-0008-0000-0300-00003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3038475" y="22886957"/>
              <a:ext cx="619124" cy="563594"/>
            </a:xfrm>
            <a:prstGeom prst="rect">
              <a:avLst/>
            </a:prstGeom>
          </xdr:spPr>
        </xdr:pic>
        <xdr:pic>
          <xdr:nvPicPr>
            <xdr:cNvPr id="64" name="Рисунок 63">
              <a:extLst>
                <a:ext uri="{FF2B5EF4-FFF2-40B4-BE49-F238E27FC236}">
                  <a16:creationId xmlns:a16="http://schemas.microsoft.com/office/drawing/2014/main" id="{00000000-0008-0000-0300-00004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191000" y="22877432"/>
              <a:ext cx="619124" cy="563594"/>
            </a:xfrm>
            <a:prstGeom prst="rect">
              <a:avLst/>
            </a:prstGeom>
          </xdr:spPr>
        </xdr:pic>
        <xdr:pic>
          <xdr:nvPicPr>
            <xdr:cNvPr id="65" name="Рисунок 64">
              <a:extLst>
                <a:ext uri="{FF2B5EF4-FFF2-40B4-BE49-F238E27FC236}">
                  <a16:creationId xmlns:a16="http://schemas.microsoft.com/office/drawing/2014/main" id="{00000000-0008-0000-0300-00004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5905500" y="22877432"/>
              <a:ext cx="619124" cy="563594"/>
            </a:xfrm>
            <a:prstGeom prst="rect">
              <a:avLst/>
            </a:prstGeom>
          </xdr:spPr>
        </xdr:pic>
        <xdr:pic>
          <xdr:nvPicPr>
            <xdr:cNvPr id="66" name="Рисунок 65">
              <a:extLst>
                <a:ext uri="{FF2B5EF4-FFF2-40B4-BE49-F238E27FC236}">
                  <a16:creationId xmlns:a16="http://schemas.microsoft.com/office/drawing/2014/main" id="{00000000-0008-0000-0300-00004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7029450" y="22886957"/>
              <a:ext cx="619124" cy="563594"/>
            </a:xfrm>
            <a:prstGeom prst="rect">
              <a:avLst/>
            </a:prstGeom>
          </xdr:spPr>
        </xdr:pic>
        <xdr:pic>
          <xdr:nvPicPr>
            <xdr:cNvPr id="67" name="Рисунок 66">
              <a:extLst>
                <a:ext uri="{FF2B5EF4-FFF2-40B4-BE49-F238E27FC236}">
                  <a16:creationId xmlns:a16="http://schemas.microsoft.com/office/drawing/2014/main" id="{00000000-0008-0000-0300-00004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53050" y="22879050"/>
              <a:ext cx="619124" cy="563594"/>
            </a:xfrm>
            <a:prstGeom prst="rect">
              <a:avLst/>
            </a:prstGeom>
          </xdr:spPr>
        </xdr:pic>
        <xdr:pic>
          <xdr:nvPicPr>
            <xdr:cNvPr id="68" name="Рисунок 67">
              <a:extLst>
                <a:ext uri="{FF2B5EF4-FFF2-40B4-BE49-F238E27FC236}">
                  <a16:creationId xmlns:a16="http://schemas.microsoft.com/office/drawing/2014/main" id="{00000000-0008-0000-0300-00004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772025" y="22877432"/>
              <a:ext cx="619124" cy="563594"/>
            </a:xfrm>
            <a:prstGeom prst="rect">
              <a:avLst/>
            </a:prstGeom>
          </xdr:spPr>
        </xdr:pic>
        <xdr:pic>
          <xdr:nvPicPr>
            <xdr:cNvPr id="69" name="Рисунок 68">
              <a:extLst>
                <a:ext uri="{FF2B5EF4-FFF2-40B4-BE49-F238E27FC236}">
                  <a16:creationId xmlns:a16="http://schemas.microsoft.com/office/drawing/2014/main" id="{00000000-0008-0000-0300-00004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609975" y="228774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00000000-0008-0000-03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27000" y="13874750"/>
            <a:ext cx="549274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780651</xdr:colOff>
      <xdr:row>21</xdr:row>
      <xdr:rowOff>0</xdr:rowOff>
    </xdr:from>
    <xdr:to>
      <xdr:col>10</xdr:col>
      <xdr:colOff>780651</xdr:colOff>
      <xdr:row>21</xdr:row>
      <xdr:rowOff>464342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CxnSpPr>
          <a:cxnSpLocks noChangeAspect="1"/>
        </xdr:cNvCxnSpPr>
      </xdr:nvCxnSpPr>
      <xdr:spPr>
        <a:xfrm>
          <a:off x="9438876" y="38738175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158750</xdr:colOff>
      <xdr:row>22</xdr:row>
      <xdr:rowOff>158750</xdr:rowOff>
    </xdr:from>
    <xdr:ext cx="1071843" cy="243079"/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42335450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412751</xdr:colOff>
      <xdr:row>22</xdr:row>
      <xdr:rowOff>412749</xdr:rowOff>
    </xdr:from>
    <xdr:ext cx="748742" cy="1543759"/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276" y="42589449"/>
          <a:ext cx="748742" cy="1543759"/>
        </a:xfrm>
        <a:prstGeom prst="rect">
          <a:avLst/>
        </a:prstGeom>
      </xdr:spPr>
    </xdr:pic>
    <xdr:clientData/>
  </xdr:oneCellAnchor>
  <xdr:oneCellAnchor>
    <xdr:from>
      <xdr:col>2</xdr:col>
      <xdr:colOff>1698625</xdr:colOff>
      <xdr:row>22</xdr:row>
      <xdr:rowOff>47625</xdr:rowOff>
    </xdr:from>
    <xdr:ext cx="635000" cy="635000"/>
    <xdr:grpSp>
      <xdr:nvGrpSpPr>
        <xdr:cNvPr id="94" name="Группа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GrpSpPr>
          <a:grpSpLocks noChangeAspect="1"/>
        </xdr:cNvGrpSpPr>
      </xdr:nvGrpSpPr>
      <xdr:grpSpPr>
        <a:xfrm>
          <a:off x="3222625" y="10334625"/>
          <a:ext cx="635000" cy="635000"/>
          <a:chOff x="6302375" y="2206625"/>
          <a:chExt cx="635000" cy="635000"/>
        </a:xfrm>
      </xdr:grpSpPr>
      <xdr:sp macro="" textlink="">
        <xdr:nvSpPr>
          <xdr:cNvPr id="95" name="Овал 94">
            <a:extLst>
              <a:ext uri="{FF2B5EF4-FFF2-40B4-BE49-F238E27FC236}">
                <a16:creationId xmlns:a16="http://schemas.microsoft.com/office/drawing/2014/main" id="{00000000-0008-0000-0300-00005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6" name="TextBox 95">
            <a:extLst>
              <a:ext uri="{FF2B5EF4-FFF2-40B4-BE49-F238E27FC236}">
                <a16:creationId xmlns:a16="http://schemas.microsoft.com/office/drawing/2014/main" id="{00000000-0008-0000-0300-00006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oneCellAnchor>
  <xdr:twoCellAnchor>
    <xdr:from>
      <xdr:col>11</xdr:col>
      <xdr:colOff>301625</xdr:colOff>
      <xdr:row>22</xdr:row>
      <xdr:rowOff>174625</xdr:rowOff>
    </xdr:from>
    <xdr:to>
      <xdr:col>15</xdr:col>
      <xdr:colOff>998975</xdr:colOff>
      <xdr:row>22</xdr:row>
      <xdr:rowOff>739825</xdr:rowOff>
    </xdr:to>
    <xdr:grpSp>
      <xdr:nvGrpSpPr>
        <xdr:cNvPr id="97" name="Группа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GrpSpPr/>
      </xdr:nvGrpSpPr>
      <xdr:grpSpPr>
        <a:xfrm>
          <a:off x="11318875" y="10461625"/>
          <a:ext cx="3459600" cy="565200"/>
          <a:chOff x="10144125" y="42275125"/>
          <a:chExt cx="3476624" cy="579469"/>
        </a:xfrm>
      </xdr:grpSpPr>
      <xdr:grpSp>
        <xdr:nvGrpSpPr>
          <xdr:cNvPr id="98" name="Группа 97">
            <a:extLst>
              <a:ext uri="{FF2B5EF4-FFF2-40B4-BE49-F238E27FC236}">
                <a16:creationId xmlns:a16="http://schemas.microsoft.com/office/drawing/2014/main" id="{00000000-0008-0000-0300-000062000000}"/>
              </a:ext>
            </a:extLst>
          </xdr:cNvPr>
          <xdr:cNvGrpSpPr>
            <a:grpSpLocks noChangeAspect="1"/>
          </xdr:cNvGrpSpPr>
        </xdr:nvGrpSpPr>
        <xdr:grpSpPr>
          <a:xfrm>
            <a:off x="10144125" y="42275125"/>
            <a:ext cx="3476624" cy="573119"/>
            <a:chOff x="3943352" y="3932207"/>
            <a:chExt cx="3476624" cy="573119"/>
          </a:xfrm>
        </xdr:grpSpPr>
        <xdr:pic>
          <xdr:nvPicPr>
            <xdr:cNvPr id="101" name="Рисунок 100">
              <a:extLst>
                <a:ext uri="{FF2B5EF4-FFF2-40B4-BE49-F238E27FC236}">
                  <a16:creationId xmlns:a16="http://schemas.microsoft.com/office/drawing/2014/main" id="{00000000-0008-0000-0300-00006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43352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102" name="Рисунок 101">
              <a:extLst>
                <a:ext uri="{FF2B5EF4-FFF2-40B4-BE49-F238E27FC236}">
                  <a16:creationId xmlns:a16="http://schemas.microsoft.com/office/drawing/2014/main" id="{00000000-0008-0000-0300-00006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114927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103" name="Рисунок 102">
              <a:extLst>
                <a:ext uri="{FF2B5EF4-FFF2-40B4-BE49-F238E27FC236}">
                  <a16:creationId xmlns:a16="http://schemas.microsoft.com/office/drawing/2014/main" id="{00000000-0008-0000-0300-00006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229352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104" name="Рисунок 10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6800852" y="39417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id="{00000000-0008-0000-03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731500" y="42291000"/>
            <a:ext cx="618151" cy="563594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:a16="http://schemas.microsoft.com/office/drawing/2014/main" id="{00000000-0008-0000-0300-00006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874500" y="42275125"/>
            <a:ext cx="619124" cy="563594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158751</xdr:colOff>
      <xdr:row>24</xdr:row>
      <xdr:rowOff>79376</xdr:rowOff>
    </xdr:from>
    <xdr:to>
      <xdr:col>1</xdr:col>
      <xdr:colOff>1333500</xdr:colOff>
      <xdr:row>26</xdr:row>
      <xdr:rowOff>216535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6" y="12112626"/>
          <a:ext cx="1174749" cy="1010284"/>
        </a:xfrm>
        <a:prstGeom prst="rect">
          <a:avLst/>
        </a:prstGeom>
      </xdr:spPr>
    </xdr:pic>
    <xdr:clientData/>
  </xdr:twoCellAnchor>
  <xdr:twoCellAnchor editAs="oneCell">
    <xdr:from>
      <xdr:col>1</xdr:col>
      <xdr:colOff>324355</xdr:colOff>
      <xdr:row>38</xdr:row>
      <xdr:rowOff>603250</xdr:rowOff>
    </xdr:from>
    <xdr:to>
      <xdr:col>1</xdr:col>
      <xdr:colOff>1178666</xdr:colOff>
      <xdr:row>40</xdr:row>
      <xdr:rowOff>666750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230" y="18954750"/>
          <a:ext cx="854311" cy="1349375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20</xdr:row>
      <xdr:rowOff>142875</xdr:rowOff>
    </xdr:from>
    <xdr:to>
      <xdr:col>1</xdr:col>
      <xdr:colOff>1227942</xdr:colOff>
      <xdr:row>22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10160000"/>
          <a:ext cx="926317" cy="730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16</xdr:row>
      <xdr:rowOff>40598</xdr:rowOff>
    </xdr:from>
    <xdr:to>
      <xdr:col>1</xdr:col>
      <xdr:colOff>1000125</xdr:colOff>
      <xdr:row>18</xdr:row>
      <xdr:rowOff>320674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>
                      <a14:foregroundMark x1="61602" y1="13372" x2="53518" y2="35617"/>
                      <a14:foregroundMark x1="23278" y1="12258" x2="33383" y2="74577"/>
                      <a14:foregroundMark x1="31362" y1="10029" x2="81811" y2="26702"/>
                      <a14:foregroundMark x1="77769" y1="8915" x2="85853" y2="80149"/>
                      <a14:foregroundMark x1="81811" y1="84606" x2="71707" y2="96822"/>
                      <a14:foregroundMark x1="27320" y1="5572" x2="11153" y2="10029"/>
                      <a14:foregroundMark x1="7111" y1="17829" x2="15195" y2="82377"/>
                      <a14:foregroundMark x1="9132" y1="83492" x2="49551" y2="91292"/>
                      <a14:foregroundMark x1="61602" y1="11143" x2="25299" y2="0"/>
                      <a14:foregroundMark x1="81811" y1="27817" x2="97979" y2="278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5" y="5199973"/>
          <a:ext cx="714375" cy="1296076"/>
        </a:xfrm>
        <a:prstGeom prst="rect">
          <a:avLst/>
        </a:prstGeom>
      </xdr:spPr>
    </xdr:pic>
    <xdr:clientData/>
  </xdr:twoCellAnchor>
  <xdr:twoCellAnchor editAs="oneCell">
    <xdr:from>
      <xdr:col>1</xdr:col>
      <xdr:colOff>225425</xdr:colOff>
      <xdr:row>5</xdr:row>
      <xdr:rowOff>257176</xdr:rowOff>
    </xdr:from>
    <xdr:to>
      <xdr:col>1</xdr:col>
      <xdr:colOff>1297268</xdr:colOff>
      <xdr:row>5</xdr:row>
      <xdr:rowOff>500255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31" y="2233614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183885</xdr:colOff>
      <xdr:row>65</xdr:row>
      <xdr:rowOff>336022</xdr:rowOff>
    </xdr:from>
    <xdr:to>
      <xdr:col>1</xdr:col>
      <xdr:colOff>1255728</xdr:colOff>
      <xdr:row>65</xdr:row>
      <xdr:rowOff>579101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91" y="8527522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266887</xdr:colOff>
      <xdr:row>5</xdr:row>
      <xdr:rowOff>682624</xdr:rowOff>
    </xdr:from>
    <xdr:to>
      <xdr:col>1</xdr:col>
      <xdr:colOff>1095374</xdr:colOff>
      <xdr:row>9</xdr:row>
      <xdr:rowOff>26101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62" y="2793999"/>
          <a:ext cx="828487" cy="1438977"/>
        </a:xfrm>
        <a:prstGeom prst="rect">
          <a:avLst/>
        </a:prstGeom>
      </xdr:spPr>
    </xdr:pic>
    <xdr:clientData/>
  </xdr:twoCellAnchor>
  <xdr:twoCellAnchor editAs="oneCell">
    <xdr:from>
      <xdr:col>1</xdr:col>
      <xdr:colOff>198610</xdr:colOff>
      <xdr:row>10</xdr:row>
      <xdr:rowOff>23811</xdr:rowOff>
    </xdr:from>
    <xdr:to>
      <xdr:col>1</xdr:col>
      <xdr:colOff>1111250</xdr:colOff>
      <xdr:row>14</xdr:row>
      <xdr:rowOff>59530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485" y="7485061"/>
          <a:ext cx="912640" cy="1464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163512</xdr:colOff>
      <xdr:row>9</xdr:row>
      <xdr:rowOff>215108</xdr:rowOff>
    </xdr:from>
    <xdr:to>
      <xdr:col>1</xdr:col>
      <xdr:colOff>1235355</xdr:colOff>
      <xdr:row>9</xdr:row>
      <xdr:rowOff>458187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87" y="432673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860414</xdr:colOff>
      <xdr:row>60</xdr:row>
      <xdr:rowOff>666750</xdr:rowOff>
    </xdr:from>
    <xdr:to>
      <xdr:col>1</xdr:col>
      <xdr:colOff>1441248</xdr:colOff>
      <xdr:row>64</xdr:row>
      <xdr:rowOff>200027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289" y="12160250"/>
          <a:ext cx="580834" cy="151765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61</xdr:row>
      <xdr:rowOff>78400</xdr:rowOff>
    </xdr:from>
    <xdr:to>
      <xdr:col>1</xdr:col>
      <xdr:colOff>1121793</xdr:colOff>
      <xdr:row>64</xdr:row>
      <xdr:rowOff>223839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12413275"/>
          <a:ext cx="931293" cy="1288439"/>
        </a:xfrm>
        <a:prstGeom prst="rect">
          <a:avLst/>
        </a:prstGeom>
      </xdr:spPr>
    </xdr:pic>
    <xdr:clientData/>
  </xdr:twoCellAnchor>
  <xdr:twoCellAnchor editAs="oneCell">
    <xdr:from>
      <xdr:col>1</xdr:col>
      <xdr:colOff>148979</xdr:colOff>
      <xdr:row>60</xdr:row>
      <xdr:rowOff>285752</xdr:rowOff>
    </xdr:from>
    <xdr:to>
      <xdr:col>1</xdr:col>
      <xdr:colOff>1220822</xdr:colOff>
      <xdr:row>60</xdr:row>
      <xdr:rowOff>528831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85" y="1160859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65</xdr:row>
      <xdr:rowOff>190500</xdr:rowOff>
    </xdr:from>
    <xdr:to>
      <xdr:col>6</xdr:col>
      <xdr:colOff>190500</xdr:colOff>
      <xdr:row>65</xdr:row>
      <xdr:rowOff>635000</xdr:rowOff>
    </xdr:to>
    <xdr:sp macro="" textlink="">
      <xdr:nvSpPr>
        <xdr:cNvPr id="78" name="Скругленный прямоугольник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/>
        </xdr:cNvSpPr>
      </xdr:nvSpPr>
      <xdr:spPr>
        <a:xfrm>
          <a:off x="4079875" y="1362075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208756</xdr:colOff>
      <xdr:row>19</xdr:row>
      <xdr:rowOff>264321</xdr:rowOff>
    </xdr:from>
    <xdr:to>
      <xdr:col>1</xdr:col>
      <xdr:colOff>1280599</xdr:colOff>
      <xdr:row>19</xdr:row>
      <xdr:rowOff>507400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31" y="799544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1206500</xdr:colOff>
      <xdr:row>8</xdr:row>
      <xdr:rowOff>301625</xdr:rowOff>
    </xdr:from>
    <xdr:to>
      <xdr:col>15</xdr:col>
      <xdr:colOff>1009649</xdr:colOff>
      <xdr:row>10</xdr:row>
      <xdr:rowOff>22226</xdr:rowOff>
    </xdr:to>
    <xdr:grpSp>
      <xdr:nvGrpSpPr>
        <xdr:cNvPr id="123" name="Группа 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GrpSpPr>
          <a:grpSpLocks noChangeAspect="1"/>
        </xdr:cNvGrpSpPr>
      </xdr:nvGrpSpPr>
      <xdr:grpSpPr>
        <a:xfrm>
          <a:off x="10668000" y="4016375"/>
          <a:ext cx="4057649" cy="752476"/>
          <a:chOff x="3867152" y="8315325"/>
          <a:chExt cx="4057649" cy="752476"/>
        </a:xfrm>
      </xdr:grpSpPr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id="{00000000-0008-0000-0400-00007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867152" y="8456582"/>
            <a:ext cx="619124" cy="563594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:a16="http://schemas.microsoft.com/office/drawing/2014/main" id="{00000000-0008-0000-0400-00007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126" name="Рисунок 125">
            <a:extLst>
              <a:ext uri="{FF2B5EF4-FFF2-40B4-BE49-F238E27FC236}">
                <a16:creationId xmlns:a16="http://schemas.microsoft.com/office/drawing/2014/main" id="{00000000-0008-0000-0400-00007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id="{00000000-0008-0000-0400-00007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id="{00000000-0008-0000-0400-00008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65852" y="8466107"/>
            <a:ext cx="619124" cy="563594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72277" y="8466107"/>
            <a:ext cx="619124" cy="563594"/>
          </a:xfrm>
          <a:prstGeom prst="rect">
            <a:avLst/>
          </a:prstGeom>
        </xdr:spPr>
      </xdr:pic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id="{00000000-0008-0000-0400-00008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305677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666750</xdr:colOff>
      <xdr:row>18</xdr:row>
      <xdr:rowOff>349250</xdr:rowOff>
    </xdr:from>
    <xdr:to>
      <xdr:col>15</xdr:col>
      <xdr:colOff>1031875</xdr:colOff>
      <xdr:row>20</xdr:row>
      <xdr:rowOff>6351</xdr:rowOff>
    </xdr:to>
    <xdr:grpSp>
      <xdr:nvGrpSpPr>
        <xdr:cNvPr id="131" name="Группа 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GrpSpPr>
          <a:grpSpLocks noChangeAspect="1"/>
        </xdr:cNvGrpSpPr>
      </xdr:nvGrpSpPr>
      <xdr:grpSpPr>
        <a:xfrm>
          <a:off x="10128250" y="8477250"/>
          <a:ext cx="4619625" cy="752476"/>
          <a:chOff x="3724277" y="17011650"/>
          <a:chExt cx="4629149" cy="752476"/>
        </a:xfrm>
      </xdr:grpSpPr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24277" y="17152907"/>
            <a:ext cx="619124" cy="563594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00000000-0008-0000-0400-00008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05302" y="17011650"/>
            <a:ext cx="619124" cy="752476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:a16="http://schemas.microsoft.com/office/drawing/2014/main" id="{00000000-0008-0000-04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76802" y="17152907"/>
            <a:ext cx="619124" cy="563594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id="{00000000-0008-0000-04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57827" y="17152907"/>
            <a:ext cx="619124" cy="563594"/>
          </a:xfrm>
          <a:prstGeom prst="rect">
            <a:avLst/>
          </a:prstGeom>
        </xdr:spPr>
      </xdr:pic>
      <xdr:pic>
        <xdr:nvPicPr>
          <xdr:cNvPr id="136" name="Рисунок 135">
            <a:extLst>
              <a:ext uri="{FF2B5EF4-FFF2-40B4-BE49-F238E27FC236}">
                <a16:creationId xmlns:a16="http://schemas.microsoft.com/office/drawing/2014/main" id="{00000000-0008-0000-0400-00008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57902" y="17162432"/>
            <a:ext cx="619124" cy="563594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id="{00000000-0008-0000-04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34302" y="17171957"/>
            <a:ext cx="619124" cy="563594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id="{00000000-0008-0000-04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81852" y="17173574"/>
            <a:ext cx="619124" cy="563594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:a16="http://schemas.microsoft.com/office/drawing/2014/main" id="{00000000-0008-0000-04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00827" y="17173574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317500</xdr:colOff>
      <xdr:row>60</xdr:row>
      <xdr:rowOff>142875</xdr:rowOff>
    </xdr:from>
    <xdr:to>
      <xdr:col>15</xdr:col>
      <xdr:colOff>1012824</xdr:colOff>
      <xdr:row>60</xdr:row>
      <xdr:rowOff>752476</xdr:rowOff>
    </xdr:to>
    <xdr:grpSp>
      <xdr:nvGrpSpPr>
        <xdr:cNvPr id="153" name="Группа 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GrpSpPr>
          <a:grpSpLocks noChangeAspect="1"/>
        </xdr:cNvGrpSpPr>
      </xdr:nvGrpSpPr>
      <xdr:grpSpPr>
        <a:xfrm>
          <a:off x="11271250" y="32194500"/>
          <a:ext cx="3457574" cy="609601"/>
          <a:chOff x="3714752" y="17926049"/>
          <a:chExt cx="3457574" cy="609601"/>
        </a:xfrm>
      </xdr:grpSpPr>
      <xdr:pic>
        <xdr:nvPicPr>
          <xdr:cNvPr id="154" name="Рисунок 153">
            <a:extLst>
              <a:ext uri="{FF2B5EF4-FFF2-40B4-BE49-F238E27FC236}">
                <a16:creationId xmlns:a16="http://schemas.microsoft.com/office/drawing/2014/main" id="{00000000-0008-0000-04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2" y="17943482"/>
            <a:ext cx="619124" cy="563594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:a16="http://schemas.microsoft.com/office/drawing/2014/main" id="{00000000-0008-0000-04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95777" y="17926049"/>
            <a:ext cx="619124" cy="609601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id="{00000000-0008-0000-04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2" y="17933957"/>
            <a:ext cx="619124" cy="563594"/>
          </a:xfrm>
          <a:prstGeom prst="rect">
            <a:avLst/>
          </a:prstGeom>
        </xdr:spPr>
      </xdr:pic>
      <xdr:pic>
        <xdr:nvPicPr>
          <xdr:cNvPr id="157" name="Рисунок 156">
            <a:extLst>
              <a:ext uri="{FF2B5EF4-FFF2-40B4-BE49-F238E27FC236}">
                <a16:creationId xmlns:a16="http://schemas.microsoft.com/office/drawing/2014/main" id="{00000000-0008-0000-0400-00009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6553202" y="17933957"/>
            <a:ext cx="619124" cy="563594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:a16="http://schemas.microsoft.com/office/drawing/2014/main" id="{00000000-0008-0000-0400-00009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2" y="17935574"/>
            <a:ext cx="619124" cy="563594"/>
          </a:xfrm>
          <a:prstGeom prst="rect">
            <a:avLst/>
          </a:prstGeom>
        </xdr:spPr>
      </xdr:pic>
      <xdr:pic>
        <xdr:nvPicPr>
          <xdr:cNvPr id="159" name="Рисунок 158">
            <a:extLst>
              <a:ext uri="{FF2B5EF4-FFF2-40B4-BE49-F238E27FC236}">
                <a16:creationId xmlns:a16="http://schemas.microsoft.com/office/drawing/2014/main" id="{00000000-0008-0000-0400-00009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19727" y="17935574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212479</xdr:colOff>
      <xdr:row>47</xdr:row>
      <xdr:rowOff>269877</xdr:rowOff>
    </xdr:from>
    <xdr:to>
      <xdr:col>1</xdr:col>
      <xdr:colOff>1284322</xdr:colOff>
      <xdr:row>47</xdr:row>
      <xdr:rowOff>512956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11430002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163512</xdr:colOff>
      <xdr:row>15</xdr:row>
      <xdr:rowOff>326233</xdr:rowOff>
    </xdr:from>
    <xdr:to>
      <xdr:col>1</xdr:col>
      <xdr:colOff>1235355</xdr:colOff>
      <xdr:row>15</xdr:row>
      <xdr:rowOff>569312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87" y="623173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0</xdr:row>
      <xdr:rowOff>0</xdr:rowOff>
    </xdr:from>
    <xdr:to>
      <xdr:col>1</xdr:col>
      <xdr:colOff>1349375</xdr:colOff>
      <xdr:row>2</xdr:row>
      <xdr:rowOff>310013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0"/>
          <a:ext cx="1206500" cy="1246638"/>
        </a:xfrm>
        <a:prstGeom prst="rect">
          <a:avLst/>
        </a:prstGeom>
      </xdr:spPr>
    </xdr:pic>
    <xdr:clientData/>
  </xdr:twoCellAnchor>
  <xdr:twoCellAnchor editAs="oneCell">
    <xdr:from>
      <xdr:col>1</xdr:col>
      <xdr:colOff>212479</xdr:colOff>
      <xdr:row>38</xdr:row>
      <xdr:rowOff>269877</xdr:rowOff>
    </xdr:from>
    <xdr:to>
      <xdr:col>1</xdr:col>
      <xdr:colOff>1284322</xdr:colOff>
      <xdr:row>38</xdr:row>
      <xdr:rowOff>512956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15795627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176894</xdr:colOff>
      <xdr:row>47</xdr:row>
      <xdr:rowOff>578304</xdr:rowOff>
    </xdr:from>
    <xdr:to>
      <xdr:col>1</xdr:col>
      <xdr:colOff>1288832</xdr:colOff>
      <xdr:row>49</xdr:row>
      <xdr:rowOff>571500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769" y="25216304"/>
          <a:ext cx="1111938" cy="1406071"/>
        </a:xfrm>
        <a:prstGeom prst="rect">
          <a:avLst/>
        </a:prstGeom>
      </xdr:spPr>
    </xdr:pic>
    <xdr:clientData/>
  </xdr:twoCellAnchor>
  <xdr:twoCellAnchor editAs="oneCell">
    <xdr:from>
      <xdr:col>1</xdr:col>
      <xdr:colOff>208756</xdr:colOff>
      <xdr:row>23</xdr:row>
      <xdr:rowOff>264321</xdr:rowOff>
    </xdr:from>
    <xdr:to>
      <xdr:col>1</xdr:col>
      <xdr:colOff>1280599</xdr:colOff>
      <xdr:row>23</xdr:row>
      <xdr:rowOff>507400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31" y="9440071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11</xdr:col>
      <xdr:colOff>279399</xdr:colOff>
      <xdr:row>22</xdr:row>
      <xdr:rowOff>196850</xdr:rowOff>
    </xdr:from>
    <xdr:to>
      <xdr:col>15</xdr:col>
      <xdr:colOff>993774</xdr:colOff>
      <xdr:row>24</xdr:row>
      <xdr:rowOff>12701</xdr:rowOff>
    </xdr:to>
    <xdr:grpSp>
      <xdr:nvGrpSpPr>
        <xdr:cNvPr id="193" name="Группа 19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GrpSpPr>
          <a:grpSpLocks noChangeAspect="1"/>
        </xdr:cNvGrpSpPr>
      </xdr:nvGrpSpPr>
      <xdr:grpSpPr>
        <a:xfrm>
          <a:off x="11233149" y="10293350"/>
          <a:ext cx="3476625" cy="752476"/>
          <a:chOff x="4869633" y="17011650"/>
          <a:chExt cx="3483793" cy="752476"/>
        </a:xfrm>
      </xdr:grpSpPr>
      <xdr:pic>
        <xdr:nvPicPr>
          <xdr:cNvPr id="194" name="Рисунок 193">
            <a:extLst>
              <a:ext uri="{FF2B5EF4-FFF2-40B4-BE49-F238E27FC236}">
                <a16:creationId xmlns:a16="http://schemas.microsoft.com/office/drawing/2014/main" id="{00000000-0008-0000-0400-0000C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4869633" y="17152907"/>
            <a:ext cx="619124" cy="563594"/>
          </a:xfrm>
          <a:prstGeom prst="rect">
            <a:avLst/>
          </a:prstGeom>
        </xdr:spPr>
      </xdr:pic>
      <xdr:pic>
        <xdr:nvPicPr>
          <xdr:cNvPr id="195" name="Рисунок 194">
            <a:extLst>
              <a:ext uri="{FF2B5EF4-FFF2-40B4-BE49-F238E27FC236}">
                <a16:creationId xmlns:a16="http://schemas.microsoft.com/office/drawing/2014/main" id="{00000000-0008-0000-0400-0000C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50659" y="17011650"/>
            <a:ext cx="619124" cy="752476"/>
          </a:xfrm>
          <a:prstGeom prst="rect">
            <a:avLst/>
          </a:prstGeom>
        </xdr:spPr>
      </xdr:pic>
      <xdr:pic>
        <xdr:nvPicPr>
          <xdr:cNvPr id="198" name="Рисунок 197">
            <a:extLst>
              <a:ext uri="{FF2B5EF4-FFF2-40B4-BE49-F238E27FC236}">
                <a16:creationId xmlns:a16="http://schemas.microsoft.com/office/drawing/2014/main" id="{00000000-0008-0000-0400-0000C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57902" y="17162432"/>
            <a:ext cx="619124" cy="563594"/>
          </a:xfrm>
          <a:prstGeom prst="rect">
            <a:avLst/>
          </a:prstGeom>
        </xdr:spPr>
      </xdr:pic>
      <xdr:pic>
        <xdr:nvPicPr>
          <xdr:cNvPr id="199" name="Рисунок 198">
            <a:extLst>
              <a:ext uri="{FF2B5EF4-FFF2-40B4-BE49-F238E27FC236}">
                <a16:creationId xmlns:a16="http://schemas.microsoft.com/office/drawing/2014/main" id="{00000000-0008-0000-0400-0000C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34302" y="17171957"/>
            <a:ext cx="619124" cy="563594"/>
          </a:xfrm>
          <a:prstGeom prst="rect">
            <a:avLst/>
          </a:prstGeom>
        </xdr:spPr>
      </xdr:pic>
      <xdr:pic>
        <xdr:nvPicPr>
          <xdr:cNvPr id="200" name="Рисунок 199">
            <a:extLst>
              <a:ext uri="{FF2B5EF4-FFF2-40B4-BE49-F238E27FC236}">
                <a16:creationId xmlns:a16="http://schemas.microsoft.com/office/drawing/2014/main" id="{00000000-0008-0000-0400-0000C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81852" y="17173574"/>
            <a:ext cx="619124" cy="563594"/>
          </a:xfrm>
          <a:prstGeom prst="rect">
            <a:avLst/>
          </a:prstGeom>
        </xdr:spPr>
      </xdr:pic>
      <xdr:pic>
        <xdr:nvPicPr>
          <xdr:cNvPr id="201" name="Рисунок 200">
            <a:extLst>
              <a:ext uri="{FF2B5EF4-FFF2-40B4-BE49-F238E27FC236}">
                <a16:creationId xmlns:a16="http://schemas.microsoft.com/office/drawing/2014/main" id="{00000000-0008-0000-0400-0000C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00827" y="17173574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212479</xdr:colOff>
      <xdr:row>53</xdr:row>
      <xdr:rowOff>269877</xdr:rowOff>
    </xdr:from>
    <xdr:to>
      <xdr:col>1</xdr:col>
      <xdr:colOff>1284322</xdr:colOff>
      <xdr:row>53</xdr:row>
      <xdr:rowOff>512956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18415002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56</xdr:row>
      <xdr:rowOff>299358</xdr:rowOff>
    </xdr:from>
    <xdr:to>
      <xdr:col>1</xdr:col>
      <xdr:colOff>1377495</xdr:colOff>
      <xdr:row>56</xdr:row>
      <xdr:rowOff>430080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32" y="23145751"/>
          <a:ext cx="1266370" cy="13072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53</xdr:row>
      <xdr:rowOff>632732</xdr:rowOff>
    </xdr:from>
    <xdr:to>
      <xdr:col>1</xdr:col>
      <xdr:colOff>936626</xdr:colOff>
      <xdr:row>55</xdr:row>
      <xdr:rowOff>651210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51" y="29461732"/>
          <a:ext cx="793750" cy="1431353"/>
        </a:xfrm>
        <a:prstGeom prst="rect">
          <a:avLst/>
        </a:prstGeom>
      </xdr:spPr>
    </xdr:pic>
    <xdr:clientData/>
  </xdr:twoCellAnchor>
  <xdr:twoCellAnchor editAs="oneCell">
    <xdr:from>
      <xdr:col>1</xdr:col>
      <xdr:colOff>843162</xdr:colOff>
      <xdr:row>53</xdr:row>
      <xdr:rowOff>491132</xdr:rowOff>
    </xdr:from>
    <xdr:to>
      <xdr:col>1</xdr:col>
      <xdr:colOff>1492249</xdr:colOff>
      <xdr:row>55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"/>
        <a:stretch/>
      </xdr:blipFill>
      <xdr:spPr>
        <a:xfrm>
          <a:off x="859037" y="20985757"/>
          <a:ext cx="649087" cy="921743"/>
        </a:xfrm>
        <a:prstGeom prst="rect">
          <a:avLst/>
        </a:prstGeom>
      </xdr:spPr>
    </xdr:pic>
    <xdr:clientData/>
  </xdr:twoCellAnchor>
  <xdr:twoCellAnchor editAs="oneCell">
    <xdr:from>
      <xdr:col>1</xdr:col>
      <xdr:colOff>265340</xdr:colOff>
      <xdr:row>56</xdr:row>
      <xdr:rowOff>548822</xdr:rowOff>
    </xdr:from>
    <xdr:to>
      <xdr:col>1</xdr:col>
      <xdr:colOff>1093046</xdr:colOff>
      <xdr:row>58</xdr:row>
      <xdr:rowOff>571500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1215" y="31473322"/>
          <a:ext cx="827706" cy="1435553"/>
        </a:xfrm>
        <a:prstGeom prst="rect">
          <a:avLst/>
        </a:prstGeom>
      </xdr:spPr>
    </xdr:pic>
    <xdr:clientData/>
  </xdr:twoCellAnchor>
  <xdr:twoCellAnchor editAs="oneCell">
    <xdr:from>
      <xdr:col>10</xdr:col>
      <xdr:colOff>1387928</xdr:colOff>
      <xdr:row>56</xdr:row>
      <xdr:rowOff>108857</xdr:rowOff>
    </xdr:from>
    <xdr:to>
      <xdr:col>15</xdr:col>
      <xdr:colOff>1020535</xdr:colOff>
      <xdr:row>56</xdr:row>
      <xdr:rowOff>732823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2892" y="22955250"/>
          <a:ext cx="3891643" cy="623966"/>
        </a:xfrm>
        <a:prstGeom prst="rect">
          <a:avLst/>
        </a:prstGeom>
      </xdr:spPr>
    </xdr:pic>
    <xdr:clientData/>
  </xdr:twoCellAnchor>
  <xdr:twoCellAnchor editAs="oneCell">
    <xdr:from>
      <xdr:col>1</xdr:col>
      <xdr:colOff>185668</xdr:colOff>
      <xdr:row>58</xdr:row>
      <xdr:rowOff>254000</xdr:rowOff>
    </xdr:from>
    <xdr:to>
      <xdr:col>1</xdr:col>
      <xdr:colOff>489364</xdr:colOff>
      <xdr:row>58</xdr:row>
      <xdr:rowOff>571500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543" y="32591375"/>
          <a:ext cx="303696" cy="3175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</xdr:row>
      <xdr:rowOff>149929</xdr:rowOff>
    </xdr:from>
    <xdr:to>
      <xdr:col>1</xdr:col>
      <xdr:colOff>508000</xdr:colOff>
      <xdr:row>55</xdr:row>
      <xdr:rowOff>555624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50" y="30391804"/>
          <a:ext cx="365125" cy="405695"/>
        </a:xfrm>
        <a:prstGeom prst="rect">
          <a:avLst/>
        </a:prstGeom>
      </xdr:spPr>
    </xdr:pic>
    <xdr:clientData/>
  </xdr:twoCellAnchor>
  <xdr:oneCellAnchor>
    <xdr:from>
      <xdr:col>1</xdr:col>
      <xdr:colOff>212479</xdr:colOff>
      <xdr:row>41</xdr:row>
      <xdr:rowOff>269877</xdr:rowOff>
    </xdr:from>
    <xdr:ext cx="1071843" cy="243079"/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21224877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99773</xdr:colOff>
      <xdr:row>41</xdr:row>
      <xdr:rowOff>523875</xdr:rowOff>
    </xdr:from>
    <xdr:to>
      <xdr:col>1</xdr:col>
      <xdr:colOff>984250</xdr:colOff>
      <xdr:row>44</xdr:row>
      <xdr:rowOff>21376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648" y="20970875"/>
          <a:ext cx="884477" cy="1497751"/>
        </a:xfrm>
        <a:prstGeom prst="rect">
          <a:avLst/>
        </a:prstGeom>
      </xdr:spPr>
    </xdr:pic>
    <xdr:clientData/>
  </xdr:twoCellAnchor>
  <xdr:twoCellAnchor editAs="oneCell">
    <xdr:from>
      <xdr:col>1</xdr:col>
      <xdr:colOff>873125</xdr:colOff>
      <xdr:row>41</xdr:row>
      <xdr:rowOff>619125</xdr:rowOff>
    </xdr:from>
    <xdr:to>
      <xdr:col>1</xdr:col>
      <xdr:colOff>1443633</xdr:colOff>
      <xdr:row>43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0" y="18764250"/>
          <a:ext cx="570508" cy="793750"/>
        </a:xfrm>
        <a:prstGeom prst="rect">
          <a:avLst/>
        </a:prstGeom>
      </xdr:spPr>
    </xdr:pic>
    <xdr:clientData/>
  </xdr:twoCellAnchor>
  <xdr:oneCellAnchor>
    <xdr:from>
      <xdr:col>1</xdr:col>
      <xdr:colOff>212479</xdr:colOff>
      <xdr:row>44</xdr:row>
      <xdr:rowOff>269877</xdr:rowOff>
    </xdr:from>
    <xdr:ext cx="1071843" cy="243079"/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23574377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255189</xdr:colOff>
      <xdr:row>44</xdr:row>
      <xdr:rowOff>698500</xdr:rowOff>
    </xdr:from>
    <xdr:to>
      <xdr:col>1</xdr:col>
      <xdr:colOff>1222374</xdr:colOff>
      <xdr:row>46</xdr:row>
      <xdr:rowOff>540423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064" y="23241000"/>
          <a:ext cx="967185" cy="1254798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269876</xdr:colOff>
      <xdr:row>49</xdr:row>
      <xdr:rowOff>222251</xdr:rowOff>
    </xdr:from>
    <xdr:to>
      <xdr:col>1</xdr:col>
      <xdr:colOff>619126</xdr:colOff>
      <xdr:row>49</xdr:row>
      <xdr:rowOff>615851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1" y="26273126"/>
          <a:ext cx="349250" cy="39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215901</xdr:colOff>
      <xdr:row>46</xdr:row>
      <xdr:rowOff>200026</xdr:rowOff>
    </xdr:from>
    <xdr:to>
      <xdr:col>1</xdr:col>
      <xdr:colOff>565151</xdr:colOff>
      <xdr:row>46</xdr:row>
      <xdr:rowOff>593626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1776" y="24155401"/>
          <a:ext cx="349250" cy="39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43</xdr:row>
      <xdr:rowOff>142875</xdr:rowOff>
    </xdr:from>
    <xdr:to>
      <xdr:col>1</xdr:col>
      <xdr:colOff>503621</xdr:colOff>
      <xdr:row>43</xdr:row>
      <xdr:rowOff>476250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625" y="22002750"/>
          <a:ext cx="344871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231775</xdr:colOff>
      <xdr:row>40</xdr:row>
      <xdr:rowOff>168275</xdr:rowOff>
    </xdr:from>
    <xdr:to>
      <xdr:col>1</xdr:col>
      <xdr:colOff>576646</xdr:colOff>
      <xdr:row>40</xdr:row>
      <xdr:rowOff>501650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650" y="19932650"/>
          <a:ext cx="344871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56</xdr:row>
      <xdr:rowOff>190500</xdr:rowOff>
    </xdr:from>
    <xdr:to>
      <xdr:col>6</xdr:col>
      <xdr:colOff>46831</xdr:colOff>
      <xdr:row>56</xdr:row>
      <xdr:rowOff>635000</xdr:rowOff>
    </xdr:to>
    <xdr:sp macro="" textlink="">
      <xdr:nvSpPr>
        <xdr:cNvPr id="255" name="Скругленный прямоугольник 254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SpPr>
          <a:spLocks noChangeAspect="1"/>
        </xdr:cNvSpPr>
      </xdr:nvSpPr>
      <xdr:spPr>
        <a:xfrm>
          <a:off x="4079875" y="27908250"/>
          <a:ext cx="1475581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4</xdr:col>
      <xdr:colOff>31750</xdr:colOff>
      <xdr:row>53</xdr:row>
      <xdr:rowOff>222250</xdr:rowOff>
    </xdr:from>
    <xdr:to>
      <xdr:col>6</xdr:col>
      <xdr:colOff>190500</xdr:colOff>
      <xdr:row>53</xdr:row>
      <xdr:rowOff>666750</xdr:rowOff>
    </xdr:to>
    <xdr:sp macro="" textlink="">
      <xdr:nvSpPr>
        <xdr:cNvPr id="256" name="Скругленный прямоугольник 255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SpPr>
          <a:spLocks noChangeAspect="1"/>
        </xdr:cNvSpPr>
      </xdr:nvSpPr>
      <xdr:spPr>
        <a:xfrm>
          <a:off x="4079875" y="254158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1</xdr:col>
      <xdr:colOff>212479</xdr:colOff>
      <xdr:row>50</xdr:row>
      <xdr:rowOff>269877</xdr:rowOff>
    </xdr:from>
    <xdr:ext cx="1071843" cy="243079"/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23939502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111125</xdr:colOff>
      <xdr:row>50</xdr:row>
      <xdr:rowOff>592256</xdr:rowOff>
    </xdr:from>
    <xdr:to>
      <xdr:col>1</xdr:col>
      <xdr:colOff>988707</xdr:colOff>
      <xdr:row>53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7325756"/>
          <a:ext cx="877582" cy="150324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52</xdr:row>
      <xdr:rowOff>174626</xdr:rowOff>
    </xdr:from>
    <xdr:to>
      <xdr:col>1</xdr:col>
      <xdr:colOff>476251</xdr:colOff>
      <xdr:row>52</xdr:row>
      <xdr:rowOff>568226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6" y="28321001"/>
          <a:ext cx="349250" cy="393600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50</xdr:row>
      <xdr:rowOff>671631</xdr:rowOff>
    </xdr:from>
    <xdr:to>
      <xdr:col>1</xdr:col>
      <xdr:colOff>1444625</xdr:colOff>
      <xdr:row>51</xdr:row>
      <xdr:rowOff>465256</xdr:rowOff>
    </xdr:to>
    <xdr:grpSp>
      <xdr:nvGrpSpPr>
        <xdr:cNvPr id="254" name="Группа 253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GrpSpPr>
          <a:grpSpLocks noChangeAspect="1"/>
        </xdr:cNvGrpSpPr>
      </xdr:nvGrpSpPr>
      <xdr:grpSpPr>
        <a:xfrm>
          <a:off x="825500" y="25833506"/>
          <a:ext cx="635000" cy="635000"/>
          <a:chOff x="6302375" y="2206625"/>
          <a:chExt cx="635000" cy="635000"/>
        </a:xfrm>
      </xdr:grpSpPr>
      <xdr:sp macro="" textlink="">
        <xdr:nvSpPr>
          <xdr:cNvPr id="261" name="Овал 260">
            <a:extLst>
              <a:ext uri="{FF2B5EF4-FFF2-40B4-BE49-F238E27FC236}">
                <a16:creationId xmlns:a16="http://schemas.microsoft.com/office/drawing/2014/main" id="{00000000-0008-0000-0400-000005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62" name="TextBox 261">
            <a:extLst>
              <a:ext uri="{FF2B5EF4-FFF2-40B4-BE49-F238E27FC236}">
                <a16:creationId xmlns:a16="http://schemas.microsoft.com/office/drawing/2014/main" id="{00000000-0008-0000-0400-000006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206376</xdr:colOff>
      <xdr:row>65</xdr:row>
      <xdr:rowOff>666749</xdr:rowOff>
    </xdr:from>
    <xdr:to>
      <xdr:col>2</xdr:col>
      <xdr:colOff>41275</xdr:colOff>
      <xdr:row>70</xdr:row>
      <xdr:rowOff>13213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33972499"/>
          <a:ext cx="1343024" cy="1616589"/>
        </a:xfrm>
        <a:prstGeom prst="rect">
          <a:avLst/>
        </a:prstGeom>
      </xdr:spPr>
    </xdr:pic>
    <xdr:clientData/>
  </xdr:twoCellAnchor>
  <xdr:twoCellAnchor>
    <xdr:from>
      <xdr:col>9</xdr:col>
      <xdr:colOff>453094</xdr:colOff>
      <xdr:row>37</xdr:row>
      <xdr:rowOff>573902</xdr:rowOff>
    </xdr:from>
    <xdr:to>
      <xdr:col>15</xdr:col>
      <xdr:colOff>1047749</xdr:colOff>
      <xdr:row>38</xdr:row>
      <xdr:rowOff>727663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pSpPr/>
      </xdr:nvGrpSpPr>
      <xdr:grpSpPr>
        <a:xfrm>
          <a:off x="9073219" y="16972777"/>
          <a:ext cx="5690530" cy="747486"/>
          <a:chOff x="8279469" y="13781902"/>
          <a:chExt cx="5690530" cy="757011"/>
        </a:xfrm>
      </xdr:grpSpPr>
      <xdr:grpSp>
        <xdr:nvGrpSpPr>
          <xdr:cNvPr id="14" name="Группа 1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GrpSpPr/>
        </xdr:nvGrpSpPr>
        <xdr:grpSpPr>
          <a:xfrm>
            <a:off x="8279469" y="13781902"/>
            <a:ext cx="5690530" cy="757011"/>
            <a:chOff x="8304415" y="15759473"/>
            <a:chExt cx="5697334" cy="752476"/>
          </a:xfrm>
        </xdr:grpSpPr>
        <xdr:pic>
          <xdr:nvPicPr>
            <xdr:cNvPr id="160" name="Рисунок 159">
              <a:extLst>
                <a:ext uri="{FF2B5EF4-FFF2-40B4-BE49-F238E27FC236}">
                  <a16:creationId xmlns:a16="http://schemas.microsoft.com/office/drawing/2014/main" id="{00000000-0008-0000-0400-0000A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304415" y="15893917"/>
              <a:ext cx="622666" cy="563594"/>
            </a:xfrm>
            <a:prstGeom prst="rect">
              <a:avLst/>
            </a:prstGeom>
          </xdr:spPr>
        </xdr:pic>
        <xdr:pic>
          <xdr:nvPicPr>
            <xdr:cNvPr id="161" name="Рисунок 160">
              <a:extLst>
                <a:ext uri="{FF2B5EF4-FFF2-40B4-BE49-F238E27FC236}">
                  <a16:creationId xmlns:a16="http://schemas.microsoft.com/office/drawing/2014/main" id="{00000000-0008-0000-0400-0000A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12243660" y="15882711"/>
              <a:ext cx="621064" cy="563594"/>
            </a:xfrm>
            <a:prstGeom prst="rect">
              <a:avLst/>
            </a:prstGeom>
          </xdr:spPr>
        </xdr:pic>
        <xdr:pic>
          <xdr:nvPicPr>
            <xdr:cNvPr id="162" name="Рисунок 161">
              <a:extLst>
                <a:ext uri="{FF2B5EF4-FFF2-40B4-BE49-F238E27FC236}">
                  <a16:creationId xmlns:a16="http://schemas.microsoft.com/office/drawing/2014/main" id="{00000000-0008-0000-0400-0000A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6628"/>
            <a:stretch/>
          </xdr:blipFill>
          <xdr:spPr>
            <a:xfrm>
              <a:off x="13380685" y="15873186"/>
              <a:ext cx="621064" cy="563594"/>
            </a:xfrm>
            <a:prstGeom prst="rect">
              <a:avLst/>
            </a:prstGeom>
          </xdr:spPr>
        </xdr:pic>
        <xdr:pic>
          <xdr:nvPicPr>
            <xdr:cNvPr id="163" name="Рисунок 162">
              <a:extLst>
                <a:ext uri="{FF2B5EF4-FFF2-40B4-BE49-F238E27FC236}">
                  <a16:creationId xmlns:a16="http://schemas.microsoft.com/office/drawing/2014/main" id="{00000000-0008-0000-0400-0000A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16950" y="15884328"/>
              <a:ext cx="621064" cy="563594"/>
            </a:xfrm>
            <a:prstGeom prst="rect">
              <a:avLst/>
            </a:prstGeom>
          </xdr:spPr>
        </xdr:pic>
        <xdr:pic>
          <xdr:nvPicPr>
            <xdr:cNvPr id="164" name="Рисунок 163">
              <a:extLst>
                <a:ext uri="{FF2B5EF4-FFF2-40B4-BE49-F238E27FC236}">
                  <a16:creationId xmlns:a16="http://schemas.microsoft.com/office/drawing/2014/main" id="{00000000-0008-0000-0400-0000A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41705" y="15874803"/>
              <a:ext cx="621064" cy="563594"/>
            </a:xfrm>
            <a:prstGeom prst="rect">
              <a:avLst/>
            </a:prstGeom>
          </xdr:spPr>
        </xdr:pic>
        <xdr:pic>
          <xdr:nvPicPr>
            <xdr:cNvPr id="178" name="Рисунок 177">
              <a:extLst>
                <a:ext uri="{FF2B5EF4-FFF2-40B4-BE49-F238E27FC236}">
                  <a16:creationId xmlns:a16="http://schemas.microsoft.com/office/drawing/2014/main" id="{00000000-0008-0000-0400-0000B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870258" y="15759473"/>
              <a:ext cx="614402" cy="752476"/>
            </a:xfrm>
            <a:prstGeom prst="rect">
              <a:avLst/>
            </a:prstGeom>
          </xdr:spPr>
        </xdr:pic>
        <xdr:pic>
          <xdr:nvPicPr>
            <xdr:cNvPr id="210" name="Рисунок 209">
              <a:extLst>
                <a:ext uri="{FF2B5EF4-FFF2-40B4-BE49-F238E27FC236}">
                  <a16:creationId xmlns:a16="http://schemas.microsoft.com/office/drawing/2014/main" id="{00000000-0008-0000-0400-0000D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4596"/>
            <a:stretch/>
          </xdr:blipFill>
          <xdr:spPr>
            <a:xfrm>
              <a:off x="9456966" y="15936686"/>
              <a:ext cx="582706" cy="553570"/>
            </a:xfrm>
            <a:prstGeom prst="rect">
              <a:avLst/>
            </a:prstGeom>
          </xdr:spPr>
        </xdr:pic>
        <xdr:pic>
          <xdr:nvPicPr>
            <xdr:cNvPr id="211" name="Рисунок 210">
              <a:extLst>
                <a:ext uri="{FF2B5EF4-FFF2-40B4-BE49-F238E27FC236}">
                  <a16:creationId xmlns:a16="http://schemas.microsoft.com/office/drawing/2014/main" id="{00000000-0008-0000-0400-0000D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443"/>
            <a:stretch/>
          </xdr:blipFill>
          <xdr:spPr>
            <a:xfrm>
              <a:off x="10006054" y="15920998"/>
              <a:ext cx="557732" cy="558052"/>
            </a:xfrm>
            <a:prstGeom prst="rect">
              <a:avLst/>
            </a:prstGeom>
          </xdr:spPr>
        </xdr:pic>
        <xdr:pic>
          <xdr:nvPicPr>
            <xdr:cNvPr id="212" name="Рисунок 211">
              <a:extLst>
                <a:ext uri="{FF2B5EF4-FFF2-40B4-BE49-F238E27FC236}">
                  <a16:creationId xmlns:a16="http://schemas.microsoft.com/office/drawing/2014/main" id="{00000000-0008-0000-0400-0000D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" b="-4594"/>
            <a:stretch/>
          </xdr:blipFill>
          <xdr:spPr>
            <a:xfrm>
              <a:off x="10561547" y="15903068"/>
              <a:ext cx="586708" cy="553570"/>
            </a:xfrm>
            <a:prstGeom prst="rect">
              <a:avLst/>
            </a:prstGeom>
          </xdr:spPr>
        </xdr:pic>
      </xdr:grpSp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12500" y="13922375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172791</xdr:colOff>
      <xdr:row>53</xdr:row>
      <xdr:rowOff>7845</xdr:rowOff>
    </xdr:from>
    <xdr:to>
      <xdr:col>15</xdr:col>
      <xdr:colOff>1053191</xdr:colOff>
      <xdr:row>53</xdr:row>
      <xdr:rowOff>760321</xdr:rowOff>
    </xdr:to>
    <xdr:grpSp>
      <xdr:nvGrpSpPr>
        <xdr:cNvPr id="32" name="Группа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9634291" y="27265220"/>
          <a:ext cx="5134900" cy="752476"/>
          <a:chOff x="8840541" y="25566595"/>
          <a:chExt cx="5134900" cy="752476"/>
        </a:xfrm>
      </xdr:grpSpPr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GrpSpPr/>
        </xdr:nvGrpSpPr>
        <xdr:grpSpPr>
          <a:xfrm>
            <a:off x="8840541" y="25566595"/>
            <a:ext cx="5134900" cy="752476"/>
            <a:chOff x="8866152" y="20500202"/>
            <a:chExt cx="5141040" cy="752476"/>
          </a:xfrm>
        </xdr:grpSpPr>
        <xdr:pic>
          <xdr:nvPicPr>
            <xdr:cNvPr id="225" name="Рисунок 224">
              <a:extLst>
                <a:ext uri="{FF2B5EF4-FFF2-40B4-BE49-F238E27FC236}">
                  <a16:creationId xmlns:a16="http://schemas.microsoft.com/office/drawing/2014/main" id="{00000000-0008-0000-0400-0000E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351"/>
            <a:stretch/>
          </xdr:blipFill>
          <xdr:spPr>
            <a:xfrm>
              <a:off x="10037590" y="20655964"/>
              <a:ext cx="562376" cy="557572"/>
            </a:xfrm>
            <a:prstGeom prst="rect">
              <a:avLst/>
            </a:prstGeom>
          </xdr:spPr>
        </xdr:pic>
        <xdr:pic>
          <xdr:nvPicPr>
            <xdr:cNvPr id="227" name="Рисунок 226">
              <a:extLst>
                <a:ext uri="{FF2B5EF4-FFF2-40B4-BE49-F238E27FC236}">
                  <a16:creationId xmlns:a16="http://schemas.microsoft.com/office/drawing/2014/main" id="{00000000-0008-0000-0400-0000E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866152" y="20634646"/>
              <a:ext cx="622666" cy="563594"/>
            </a:xfrm>
            <a:prstGeom prst="rect">
              <a:avLst/>
            </a:prstGeom>
          </xdr:spPr>
        </xdr:pic>
        <xdr:pic>
          <xdr:nvPicPr>
            <xdr:cNvPr id="228" name="Рисунок 227">
              <a:extLst>
                <a:ext uri="{FF2B5EF4-FFF2-40B4-BE49-F238E27FC236}">
                  <a16:creationId xmlns:a16="http://schemas.microsoft.com/office/drawing/2014/main" id="{00000000-0008-0000-0400-0000E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12249103" y="20623440"/>
              <a:ext cx="621064" cy="563594"/>
            </a:xfrm>
            <a:prstGeom prst="rect">
              <a:avLst/>
            </a:prstGeom>
          </xdr:spPr>
        </xdr:pic>
        <xdr:pic>
          <xdr:nvPicPr>
            <xdr:cNvPr id="229" name="Рисунок 228">
              <a:extLst>
                <a:ext uri="{FF2B5EF4-FFF2-40B4-BE49-F238E27FC236}">
                  <a16:creationId xmlns:a16="http://schemas.microsoft.com/office/drawing/2014/main" id="{00000000-0008-0000-0400-0000E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6628"/>
            <a:stretch/>
          </xdr:blipFill>
          <xdr:spPr>
            <a:xfrm>
              <a:off x="13386128" y="20613915"/>
              <a:ext cx="621064" cy="563594"/>
            </a:xfrm>
            <a:prstGeom prst="rect">
              <a:avLst/>
            </a:prstGeom>
          </xdr:spPr>
        </xdr:pic>
        <xdr:pic>
          <xdr:nvPicPr>
            <xdr:cNvPr id="230" name="Рисунок 229">
              <a:extLst>
                <a:ext uri="{FF2B5EF4-FFF2-40B4-BE49-F238E27FC236}">
                  <a16:creationId xmlns:a16="http://schemas.microsoft.com/office/drawing/2014/main" id="{00000000-0008-0000-0400-0000E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22393" y="20625057"/>
              <a:ext cx="621064" cy="563594"/>
            </a:xfrm>
            <a:prstGeom prst="rect">
              <a:avLst/>
            </a:prstGeom>
          </xdr:spPr>
        </xdr:pic>
        <xdr:pic>
          <xdr:nvPicPr>
            <xdr:cNvPr id="231" name="Рисунок 230">
              <a:extLst>
                <a:ext uri="{FF2B5EF4-FFF2-40B4-BE49-F238E27FC236}">
                  <a16:creationId xmlns:a16="http://schemas.microsoft.com/office/drawing/2014/main" id="{00000000-0008-0000-0400-0000E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47148" y="20615532"/>
              <a:ext cx="621064" cy="563594"/>
            </a:xfrm>
            <a:prstGeom prst="rect">
              <a:avLst/>
            </a:prstGeom>
          </xdr:spPr>
        </xdr:pic>
        <xdr:pic>
          <xdr:nvPicPr>
            <xdr:cNvPr id="232" name="Рисунок 231">
              <a:extLst>
                <a:ext uri="{FF2B5EF4-FFF2-40B4-BE49-F238E27FC236}">
                  <a16:creationId xmlns:a16="http://schemas.microsoft.com/office/drawing/2014/main" id="{00000000-0008-0000-0400-0000E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431995" y="20500202"/>
              <a:ext cx="614402" cy="752476"/>
            </a:xfrm>
            <a:prstGeom prst="rect">
              <a:avLst/>
            </a:prstGeom>
          </xdr:spPr>
        </xdr:pic>
        <xdr:pic>
          <xdr:nvPicPr>
            <xdr:cNvPr id="234" name="Рисунок 233">
              <a:extLst>
                <a:ext uri="{FF2B5EF4-FFF2-40B4-BE49-F238E27FC236}">
                  <a16:creationId xmlns:a16="http://schemas.microsoft.com/office/drawing/2014/main" id="{00000000-0008-0000-0400-0000E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" b="-4594"/>
            <a:stretch/>
          </xdr:blipFill>
          <xdr:spPr>
            <a:xfrm>
              <a:off x="10566990" y="20643797"/>
              <a:ext cx="586708" cy="553570"/>
            </a:xfrm>
            <a:prstGeom prst="rect">
              <a:avLst/>
            </a:prstGeom>
          </xdr:spPr>
        </xdr:pic>
      </xdr:grpSp>
      <xdr:pic>
        <xdr:nvPicPr>
          <xdr:cNvPr id="263" name="Рисунок 262">
            <a:extLst>
              <a:ext uri="{FF2B5EF4-FFF2-40B4-BE49-F238E27FC236}">
                <a16:creationId xmlns:a16="http://schemas.microsoft.com/office/drawing/2014/main" id="{00000000-0008-0000-0400-00000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12500" y="25701625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224493</xdr:colOff>
      <xdr:row>50</xdr:row>
      <xdr:rowOff>18731</xdr:rowOff>
    </xdr:from>
    <xdr:to>
      <xdr:col>16</xdr:col>
      <xdr:colOff>43542</xdr:colOff>
      <xdr:row>50</xdr:row>
      <xdr:rowOff>771207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pSpPr/>
      </xdr:nvGrpSpPr>
      <xdr:grpSpPr>
        <a:xfrm>
          <a:off x="9685993" y="25180606"/>
          <a:ext cx="5093632" cy="752476"/>
          <a:chOff x="8892243" y="23227981"/>
          <a:chExt cx="5137174" cy="752476"/>
        </a:xfrm>
      </xdr:grpSpPr>
      <xdr:grpSp>
        <xdr:nvGrpSpPr>
          <xdr:cNvPr id="191" name="Группа 190">
            <a:extLst>
              <a:ext uri="{FF2B5EF4-FFF2-40B4-BE49-F238E27FC236}">
                <a16:creationId xmlns:a16="http://schemas.microsoft.com/office/drawing/2014/main" id="{00000000-0008-0000-0400-0000BF000000}"/>
              </a:ext>
            </a:extLst>
          </xdr:cNvPr>
          <xdr:cNvGrpSpPr/>
        </xdr:nvGrpSpPr>
        <xdr:grpSpPr>
          <a:xfrm>
            <a:off x="8892243" y="23227981"/>
            <a:ext cx="5137174" cy="752476"/>
            <a:chOff x="8862307" y="15759473"/>
            <a:chExt cx="5139442" cy="752476"/>
          </a:xfrm>
        </xdr:grpSpPr>
        <xdr:pic>
          <xdr:nvPicPr>
            <xdr:cNvPr id="192" name="Рисунок 191">
              <a:extLst>
                <a:ext uri="{FF2B5EF4-FFF2-40B4-BE49-F238E27FC236}">
                  <a16:creationId xmlns:a16="http://schemas.microsoft.com/office/drawing/2014/main" id="{00000000-0008-0000-0400-0000C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862307" y="15893917"/>
              <a:ext cx="622666" cy="563594"/>
            </a:xfrm>
            <a:prstGeom prst="rect">
              <a:avLst/>
            </a:prstGeom>
          </xdr:spPr>
        </xdr:pic>
        <xdr:pic>
          <xdr:nvPicPr>
            <xdr:cNvPr id="196" name="Рисунок 195">
              <a:extLst>
                <a:ext uri="{FF2B5EF4-FFF2-40B4-BE49-F238E27FC236}">
                  <a16:creationId xmlns:a16="http://schemas.microsoft.com/office/drawing/2014/main" id="{00000000-0008-0000-0400-0000C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12243660" y="15882711"/>
              <a:ext cx="621064" cy="563594"/>
            </a:xfrm>
            <a:prstGeom prst="rect">
              <a:avLst/>
            </a:prstGeom>
          </xdr:spPr>
        </xdr:pic>
        <xdr:pic>
          <xdr:nvPicPr>
            <xdr:cNvPr id="239" name="Рисунок 238">
              <a:extLst>
                <a:ext uri="{FF2B5EF4-FFF2-40B4-BE49-F238E27FC236}">
                  <a16:creationId xmlns:a16="http://schemas.microsoft.com/office/drawing/2014/main" id="{00000000-0008-0000-0400-0000E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6628"/>
            <a:stretch/>
          </xdr:blipFill>
          <xdr:spPr>
            <a:xfrm>
              <a:off x="13380685" y="15873186"/>
              <a:ext cx="621064" cy="563594"/>
            </a:xfrm>
            <a:prstGeom prst="rect">
              <a:avLst/>
            </a:prstGeom>
          </xdr:spPr>
        </xdr:pic>
        <xdr:pic>
          <xdr:nvPicPr>
            <xdr:cNvPr id="240" name="Рисунок 239">
              <a:extLst>
                <a:ext uri="{FF2B5EF4-FFF2-40B4-BE49-F238E27FC236}">
                  <a16:creationId xmlns:a16="http://schemas.microsoft.com/office/drawing/2014/main" id="{00000000-0008-0000-0400-0000F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16950" y="15884328"/>
              <a:ext cx="621064" cy="563594"/>
            </a:xfrm>
            <a:prstGeom prst="rect">
              <a:avLst/>
            </a:prstGeom>
          </xdr:spPr>
        </xdr:pic>
        <xdr:pic>
          <xdr:nvPicPr>
            <xdr:cNvPr id="241" name="Рисунок 240">
              <a:extLst>
                <a:ext uri="{FF2B5EF4-FFF2-40B4-BE49-F238E27FC236}">
                  <a16:creationId xmlns:a16="http://schemas.microsoft.com/office/drawing/2014/main" id="{00000000-0008-0000-0400-0000F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41705" y="15874803"/>
              <a:ext cx="621064" cy="563594"/>
            </a:xfrm>
            <a:prstGeom prst="rect">
              <a:avLst/>
            </a:prstGeom>
          </xdr:spPr>
        </xdr:pic>
        <xdr:pic>
          <xdr:nvPicPr>
            <xdr:cNvPr id="244" name="Рисунок 243">
              <a:extLst>
                <a:ext uri="{FF2B5EF4-FFF2-40B4-BE49-F238E27FC236}">
                  <a16:creationId xmlns:a16="http://schemas.microsoft.com/office/drawing/2014/main" id="{00000000-0008-0000-0400-0000F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428150" y="15759473"/>
              <a:ext cx="614402" cy="752476"/>
            </a:xfrm>
            <a:prstGeom prst="rect">
              <a:avLst/>
            </a:prstGeom>
          </xdr:spPr>
        </xdr:pic>
        <xdr:pic>
          <xdr:nvPicPr>
            <xdr:cNvPr id="245" name="Рисунок 244">
              <a:extLst>
                <a:ext uri="{FF2B5EF4-FFF2-40B4-BE49-F238E27FC236}">
                  <a16:creationId xmlns:a16="http://schemas.microsoft.com/office/drawing/2014/main" id="{00000000-0008-0000-0400-0000F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443"/>
            <a:stretch/>
          </xdr:blipFill>
          <xdr:spPr>
            <a:xfrm>
              <a:off x="10006054" y="15920998"/>
              <a:ext cx="557732" cy="558052"/>
            </a:xfrm>
            <a:prstGeom prst="rect">
              <a:avLst/>
            </a:prstGeom>
          </xdr:spPr>
        </xdr:pic>
        <xdr:pic>
          <xdr:nvPicPr>
            <xdr:cNvPr id="246" name="Рисунок 245">
              <a:extLst>
                <a:ext uri="{FF2B5EF4-FFF2-40B4-BE49-F238E27FC236}">
                  <a16:creationId xmlns:a16="http://schemas.microsoft.com/office/drawing/2014/main" id="{00000000-0008-0000-0400-0000F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" b="-4594"/>
            <a:stretch/>
          </xdr:blipFill>
          <xdr:spPr>
            <a:xfrm>
              <a:off x="10561547" y="15903068"/>
              <a:ext cx="586708" cy="553570"/>
            </a:xfrm>
            <a:prstGeom prst="rect">
              <a:avLst/>
            </a:prstGeom>
          </xdr:spPr>
        </xdr:pic>
      </xdr:grpSp>
      <xdr:pic>
        <xdr:nvPicPr>
          <xdr:cNvPr id="264" name="Рисунок 263">
            <a:extLst>
              <a:ext uri="{FF2B5EF4-FFF2-40B4-BE49-F238E27FC236}">
                <a16:creationId xmlns:a16="http://schemas.microsoft.com/office/drawing/2014/main" id="{00000000-0008-0000-0400-00000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53775" y="23345775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224493</xdr:colOff>
      <xdr:row>47</xdr:row>
      <xdr:rowOff>18731</xdr:rowOff>
    </xdr:from>
    <xdr:to>
      <xdr:col>16</xdr:col>
      <xdr:colOff>43542</xdr:colOff>
      <xdr:row>47</xdr:row>
      <xdr:rowOff>771207</xdr:rowOff>
    </xdr:to>
    <xdr:grpSp>
      <xdr:nvGrpSpPr>
        <xdr:cNvPr id="30" name="Группа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pSpPr/>
      </xdr:nvGrpSpPr>
      <xdr:grpSpPr>
        <a:xfrm>
          <a:off x="9685993" y="23085106"/>
          <a:ext cx="5093632" cy="752476"/>
          <a:chOff x="8892243" y="20878481"/>
          <a:chExt cx="5137174" cy="752476"/>
        </a:xfrm>
      </xdr:grpSpPr>
      <xdr:grpSp>
        <xdr:nvGrpSpPr>
          <xdr:cNvPr id="214" name="Группа 213">
            <a:extLst>
              <a:ext uri="{FF2B5EF4-FFF2-40B4-BE49-F238E27FC236}">
                <a16:creationId xmlns:a16="http://schemas.microsoft.com/office/drawing/2014/main" id="{00000000-0008-0000-0400-0000D6000000}"/>
              </a:ext>
            </a:extLst>
          </xdr:cNvPr>
          <xdr:cNvGrpSpPr/>
        </xdr:nvGrpSpPr>
        <xdr:grpSpPr>
          <a:xfrm>
            <a:off x="8892243" y="20878481"/>
            <a:ext cx="5137174" cy="752476"/>
            <a:chOff x="8862307" y="15759473"/>
            <a:chExt cx="5139442" cy="752476"/>
          </a:xfrm>
        </xdr:grpSpPr>
        <xdr:pic>
          <xdr:nvPicPr>
            <xdr:cNvPr id="215" name="Рисунок 214">
              <a:extLst>
                <a:ext uri="{FF2B5EF4-FFF2-40B4-BE49-F238E27FC236}">
                  <a16:creationId xmlns:a16="http://schemas.microsoft.com/office/drawing/2014/main" id="{00000000-0008-0000-0400-0000D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862307" y="15893917"/>
              <a:ext cx="622666" cy="563594"/>
            </a:xfrm>
            <a:prstGeom prst="rect">
              <a:avLst/>
            </a:prstGeom>
          </xdr:spPr>
        </xdr:pic>
        <xdr:pic>
          <xdr:nvPicPr>
            <xdr:cNvPr id="216" name="Рисунок 215">
              <a:extLst>
                <a:ext uri="{FF2B5EF4-FFF2-40B4-BE49-F238E27FC236}">
                  <a16:creationId xmlns:a16="http://schemas.microsoft.com/office/drawing/2014/main" id="{00000000-0008-0000-0400-0000D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12243660" y="15882711"/>
              <a:ext cx="621064" cy="563594"/>
            </a:xfrm>
            <a:prstGeom prst="rect">
              <a:avLst/>
            </a:prstGeom>
          </xdr:spPr>
        </xdr:pic>
        <xdr:pic>
          <xdr:nvPicPr>
            <xdr:cNvPr id="217" name="Рисунок 216">
              <a:extLst>
                <a:ext uri="{FF2B5EF4-FFF2-40B4-BE49-F238E27FC236}">
                  <a16:creationId xmlns:a16="http://schemas.microsoft.com/office/drawing/2014/main" id="{00000000-0008-0000-0400-0000D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6628"/>
            <a:stretch/>
          </xdr:blipFill>
          <xdr:spPr>
            <a:xfrm>
              <a:off x="13380685" y="15873186"/>
              <a:ext cx="621064" cy="563594"/>
            </a:xfrm>
            <a:prstGeom prst="rect">
              <a:avLst/>
            </a:prstGeom>
          </xdr:spPr>
        </xdr:pic>
        <xdr:pic>
          <xdr:nvPicPr>
            <xdr:cNvPr id="218" name="Рисунок 217">
              <a:extLst>
                <a:ext uri="{FF2B5EF4-FFF2-40B4-BE49-F238E27FC236}">
                  <a16:creationId xmlns:a16="http://schemas.microsoft.com/office/drawing/2014/main" id="{00000000-0008-0000-0400-0000D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16950" y="15884328"/>
              <a:ext cx="621064" cy="563594"/>
            </a:xfrm>
            <a:prstGeom prst="rect">
              <a:avLst/>
            </a:prstGeom>
          </xdr:spPr>
        </xdr:pic>
        <xdr:pic>
          <xdr:nvPicPr>
            <xdr:cNvPr id="219" name="Рисунок 218">
              <a:extLst>
                <a:ext uri="{FF2B5EF4-FFF2-40B4-BE49-F238E27FC236}">
                  <a16:creationId xmlns:a16="http://schemas.microsoft.com/office/drawing/2014/main" id="{00000000-0008-0000-0400-0000D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41705" y="15874803"/>
              <a:ext cx="621064" cy="563594"/>
            </a:xfrm>
            <a:prstGeom prst="rect">
              <a:avLst/>
            </a:prstGeom>
          </xdr:spPr>
        </xdr:pic>
        <xdr:pic>
          <xdr:nvPicPr>
            <xdr:cNvPr id="220" name="Рисунок 219">
              <a:extLst>
                <a:ext uri="{FF2B5EF4-FFF2-40B4-BE49-F238E27FC236}">
                  <a16:creationId xmlns:a16="http://schemas.microsoft.com/office/drawing/2014/main" id="{00000000-0008-0000-0400-0000D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428150" y="15759473"/>
              <a:ext cx="614402" cy="752476"/>
            </a:xfrm>
            <a:prstGeom prst="rect">
              <a:avLst/>
            </a:prstGeom>
          </xdr:spPr>
        </xdr:pic>
        <xdr:pic>
          <xdr:nvPicPr>
            <xdr:cNvPr id="222" name="Рисунок 221">
              <a:extLst>
                <a:ext uri="{FF2B5EF4-FFF2-40B4-BE49-F238E27FC236}">
                  <a16:creationId xmlns:a16="http://schemas.microsoft.com/office/drawing/2014/main" id="{00000000-0008-0000-0400-0000D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443"/>
            <a:stretch/>
          </xdr:blipFill>
          <xdr:spPr>
            <a:xfrm>
              <a:off x="10006054" y="15920998"/>
              <a:ext cx="557732" cy="558052"/>
            </a:xfrm>
            <a:prstGeom prst="rect">
              <a:avLst/>
            </a:prstGeom>
          </xdr:spPr>
        </xdr:pic>
        <xdr:pic>
          <xdr:nvPicPr>
            <xdr:cNvPr id="223" name="Рисунок 222">
              <a:extLst>
                <a:ext uri="{FF2B5EF4-FFF2-40B4-BE49-F238E27FC236}">
                  <a16:creationId xmlns:a16="http://schemas.microsoft.com/office/drawing/2014/main" id="{00000000-0008-0000-0400-0000D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" b="-4594"/>
            <a:stretch/>
          </xdr:blipFill>
          <xdr:spPr>
            <a:xfrm>
              <a:off x="10561547" y="15903068"/>
              <a:ext cx="586708" cy="553570"/>
            </a:xfrm>
            <a:prstGeom prst="rect">
              <a:avLst/>
            </a:prstGeom>
          </xdr:spPr>
        </xdr:pic>
      </xdr:grpSp>
      <xdr:pic>
        <xdr:nvPicPr>
          <xdr:cNvPr id="265" name="Рисунок 264">
            <a:extLst>
              <a:ext uri="{FF2B5EF4-FFF2-40B4-BE49-F238E27FC236}">
                <a16:creationId xmlns:a16="http://schemas.microsoft.com/office/drawing/2014/main" id="{00000000-0008-0000-0400-000009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63300" y="21005800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462618</xdr:colOff>
      <xdr:row>44</xdr:row>
      <xdr:rowOff>18731</xdr:rowOff>
    </xdr:from>
    <xdr:to>
      <xdr:col>16</xdr:col>
      <xdr:colOff>0</xdr:colOff>
      <xdr:row>44</xdr:row>
      <xdr:rowOff>771207</xdr:rowOff>
    </xdr:to>
    <xdr:grpSp>
      <xdr:nvGrpSpPr>
        <xdr:cNvPr id="29" name="Группа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/>
      </xdr:nvGrpSpPr>
      <xdr:grpSpPr>
        <a:xfrm>
          <a:off x="9082743" y="20989606"/>
          <a:ext cx="5696882" cy="752476"/>
          <a:chOff x="8288993" y="18528981"/>
          <a:chExt cx="5696882" cy="752476"/>
        </a:xfrm>
      </xdr:grpSpPr>
      <xdr:grpSp>
        <xdr:nvGrpSpPr>
          <xdr:cNvPr id="17" name="Группа 16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GrpSpPr/>
        </xdr:nvGrpSpPr>
        <xdr:grpSpPr>
          <a:xfrm>
            <a:off x="8288993" y="18528981"/>
            <a:ext cx="5696882" cy="752476"/>
            <a:chOff x="8288993" y="20513356"/>
            <a:chExt cx="5708674" cy="752476"/>
          </a:xfrm>
        </xdr:grpSpPr>
        <xdr:grpSp>
          <xdr:nvGrpSpPr>
            <xdr:cNvPr id="174" name="Группа 173">
              <a:extLst>
                <a:ext uri="{FF2B5EF4-FFF2-40B4-BE49-F238E27FC236}">
                  <a16:creationId xmlns:a16="http://schemas.microsoft.com/office/drawing/2014/main" id="{00000000-0008-0000-0400-0000AE000000}"/>
                </a:ext>
              </a:extLst>
            </xdr:cNvPr>
            <xdr:cNvGrpSpPr/>
          </xdr:nvGrpSpPr>
          <xdr:grpSpPr>
            <a:xfrm>
              <a:off x="8288993" y="20513356"/>
              <a:ext cx="5708674" cy="752476"/>
              <a:chOff x="8258791" y="15759473"/>
              <a:chExt cx="5711194" cy="752476"/>
            </a:xfrm>
          </xdr:grpSpPr>
          <xdr:pic>
            <xdr:nvPicPr>
              <xdr:cNvPr id="175" name="Рисунок 174">
                <a:extLst>
                  <a:ext uri="{FF2B5EF4-FFF2-40B4-BE49-F238E27FC236}">
                    <a16:creationId xmlns:a16="http://schemas.microsoft.com/office/drawing/2014/main" id="{00000000-0008-0000-0400-0000AF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5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258791" y="15893917"/>
                <a:ext cx="622666" cy="563594"/>
              </a:xfrm>
              <a:prstGeom prst="rect">
                <a:avLst/>
              </a:prstGeom>
            </xdr:spPr>
          </xdr:pic>
          <xdr:pic>
            <xdr:nvPicPr>
              <xdr:cNvPr id="176" name="Рисунок 175">
                <a:extLst>
                  <a:ext uri="{FF2B5EF4-FFF2-40B4-BE49-F238E27FC236}">
                    <a16:creationId xmlns:a16="http://schemas.microsoft.com/office/drawing/2014/main" id="{00000000-0008-0000-0400-0000B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08"/>
              <a:stretch/>
            </xdr:blipFill>
            <xdr:spPr>
              <a:xfrm>
                <a:off x="12243660" y="1588271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77" name="Рисунок 176">
                <a:extLst>
                  <a:ext uri="{FF2B5EF4-FFF2-40B4-BE49-F238E27FC236}">
                    <a16:creationId xmlns:a16="http://schemas.microsoft.com/office/drawing/2014/main" id="{00000000-0008-0000-0400-0000B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6628"/>
              <a:stretch/>
            </xdr:blipFill>
            <xdr:spPr>
              <a:xfrm>
                <a:off x="13348921" y="1588906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79" name="Рисунок 178">
                <a:extLst>
                  <a:ext uri="{FF2B5EF4-FFF2-40B4-BE49-F238E27FC236}">
                    <a16:creationId xmlns:a16="http://schemas.microsoft.com/office/drawing/2014/main" id="{00000000-0008-0000-0400-0000B3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816950" y="15884328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80" name="Рисунок 179">
                <a:extLst>
                  <a:ext uri="{FF2B5EF4-FFF2-40B4-BE49-F238E27FC236}">
                    <a16:creationId xmlns:a16="http://schemas.microsoft.com/office/drawing/2014/main" id="{00000000-0008-0000-0400-0000B4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6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1641705" y="15874803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97" name="Рисунок 196">
                <a:extLst>
                  <a:ext uri="{FF2B5EF4-FFF2-40B4-BE49-F238E27FC236}">
                    <a16:creationId xmlns:a16="http://schemas.microsoft.com/office/drawing/2014/main" id="{00000000-0008-0000-0400-0000C5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824634" y="15759473"/>
                <a:ext cx="614402" cy="752476"/>
              </a:xfrm>
              <a:prstGeom prst="rect">
                <a:avLst/>
              </a:prstGeom>
            </xdr:spPr>
          </xdr:pic>
          <xdr:pic>
            <xdr:nvPicPr>
              <xdr:cNvPr id="233" name="Рисунок 232">
                <a:extLst>
                  <a:ext uri="{FF2B5EF4-FFF2-40B4-BE49-F238E27FC236}">
                    <a16:creationId xmlns:a16="http://schemas.microsoft.com/office/drawing/2014/main" id="{00000000-0008-0000-0400-0000E9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443"/>
              <a:stretch/>
            </xdr:blipFill>
            <xdr:spPr>
              <a:xfrm>
                <a:off x="9402538" y="15920998"/>
                <a:ext cx="557732" cy="558052"/>
              </a:xfrm>
              <a:prstGeom prst="rect">
                <a:avLst/>
              </a:prstGeom>
            </xdr:spPr>
          </xdr:pic>
          <xdr:pic>
            <xdr:nvPicPr>
              <xdr:cNvPr id="237" name="Рисунок 236">
                <a:extLst>
                  <a:ext uri="{FF2B5EF4-FFF2-40B4-BE49-F238E27FC236}">
                    <a16:creationId xmlns:a16="http://schemas.microsoft.com/office/drawing/2014/main" id="{00000000-0008-0000-0400-0000E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" b="-4594"/>
              <a:stretch/>
            </xdr:blipFill>
            <xdr:spPr>
              <a:xfrm>
                <a:off x="10561547" y="15903068"/>
                <a:ext cx="586708" cy="553570"/>
              </a:xfrm>
              <a:prstGeom prst="rect">
                <a:avLst/>
              </a:prstGeom>
            </xdr:spPr>
          </xdr:pic>
        </xdr:grpSp>
        <xdr:pic>
          <xdr:nvPicPr>
            <xdr:cNvPr id="258" name="Рисунок 257">
              <a:extLst>
                <a:ext uri="{FF2B5EF4-FFF2-40B4-BE49-F238E27FC236}">
                  <a16:creationId xmlns:a16="http://schemas.microsoft.com/office/drawing/2014/main" id="{00000000-0008-0000-0400-00000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987" b="-1567"/>
            <a:stretch/>
          </xdr:blipFill>
          <xdr:spPr>
            <a:xfrm>
              <a:off x="10010775" y="20636485"/>
              <a:ext cx="598518" cy="566165"/>
            </a:xfrm>
            <a:prstGeom prst="rect">
              <a:avLst/>
            </a:prstGeom>
          </xdr:spPr>
        </xdr:pic>
      </xdr:grpSp>
      <xdr:pic>
        <xdr:nvPicPr>
          <xdr:cNvPr id="266" name="Рисунок 265">
            <a:extLst>
              <a:ext uri="{FF2B5EF4-FFF2-40B4-BE49-F238E27FC236}">
                <a16:creationId xmlns:a16="http://schemas.microsoft.com/office/drawing/2014/main" id="{00000000-0008-0000-0400-00000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56950" y="18665825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968374</xdr:colOff>
      <xdr:row>41</xdr:row>
      <xdr:rowOff>31750</xdr:rowOff>
    </xdr:from>
    <xdr:to>
      <xdr:col>15</xdr:col>
      <xdr:colOff>1039149</xdr:colOff>
      <xdr:row>41</xdr:row>
      <xdr:rowOff>784226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pSpPr/>
      </xdr:nvGrpSpPr>
      <xdr:grpSpPr>
        <a:xfrm>
          <a:off x="8508999" y="19002375"/>
          <a:ext cx="6246150" cy="752476"/>
          <a:chOff x="7715249" y="16192500"/>
          <a:chExt cx="6246150" cy="752476"/>
        </a:xfrm>
      </xdr:grpSpPr>
      <xdr:grpSp>
        <xdr:nvGrpSpPr>
          <xdr:cNvPr id="24" name="Группа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GrpSpPr/>
        </xdr:nvGrpSpPr>
        <xdr:grpSpPr>
          <a:xfrm>
            <a:off x="7715249" y="16192500"/>
            <a:ext cx="6246150" cy="752476"/>
            <a:chOff x="7715249" y="18176875"/>
            <a:chExt cx="6246150" cy="752476"/>
          </a:xfrm>
        </xdr:grpSpPr>
        <xdr:grpSp>
          <xdr:nvGrpSpPr>
            <xdr:cNvPr id="202" name="Группа 201">
              <a:extLst>
                <a:ext uri="{FF2B5EF4-FFF2-40B4-BE49-F238E27FC236}">
                  <a16:creationId xmlns:a16="http://schemas.microsoft.com/office/drawing/2014/main" id="{00000000-0008-0000-0400-0000CA000000}"/>
                </a:ext>
              </a:extLst>
            </xdr:cNvPr>
            <xdr:cNvGrpSpPr/>
          </xdr:nvGrpSpPr>
          <xdr:grpSpPr>
            <a:xfrm>
              <a:off x="7715249" y="18176875"/>
              <a:ext cx="6246150" cy="752476"/>
              <a:chOff x="7753572" y="20500202"/>
              <a:chExt cx="6253620" cy="752476"/>
            </a:xfrm>
          </xdr:grpSpPr>
          <xdr:pic>
            <xdr:nvPicPr>
              <xdr:cNvPr id="203" name="Рисунок 202">
                <a:extLst>
                  <a:ext uri="{FF2B5EF4-FFF2-40B4-BE49-F238E27FC236}">
                    <a16:creationId xmlns:a16="http://schemas.microsoft.com/office/drawing/2014/main" id="{00000000-0008-0000-0400-0000CB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351"/>
              <a:stretch/>
            </xdr:blipFill>
            <xdr:spPr>
              <a:xfrm>
                <a:off x="10593880" y="20655964"/>
                <a:ext cx="562376" cy="557572"/>
              </a:xfrm>
              <a:prstGeom prst="rect">
                <a:avLst/>
              </a:prstGeom>
            </xdr:spPr>
          </xdr:pic>
          <xdr:pic>
            <xdr:nvPicPr>
              <xdr:cNvPr id="204" name="Рисунок 203">
                <a:extLst>
                  <a:ext uri="{FF2B5EF4-FFF2-40B4-BE49-F238E27FC236}">
                    <a16:creationId xmlns:a16="http://schemas.microsoft.com/office/drawing/2014/main" id="{00000000-0008-0000-0400-0000C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5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7753572" y="20634646"/>
                <a:ext cx="622666" cy="563594"/>
              </a:xfrm>
              <a:prstGeom prst="rect">
                <a:avLst/>
              </a:prstGeom>
            </xdr:spPr>
          </xdr:pic>
          <xdr:pic>
            <xdr:nvPicPr>
              <xdr:cNvPr id="206" name="Рисунок 205">
                <a:extLst>
                  <a:ext uri="{FF2B5EF4-FFF2-40B4-BE49-F238E27FC236}">
                    <a16:creationId xmlns:a16="http://schemas.microsoft.com/office/drawing/2014/main" id="{00000000-0008-0000-0400-0000CE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08"/>
              <a:stretch/>
            </xdr:blipFill>
            <xdr:spPr>
              <a:xfrm>
                <a:off x="12249103" y="20623440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07" name="Рисунок 206">
                <a:extLst>
                  <a:ext uri="{FF2B5EF4-FFF2-40B4-BE49-F238E27FC236}">
                    <a16:creationId xmlns:a16="http://schemas.microsoft.com/office/drawing/2014/main" id="{00000000-0008-0000-0400-0000CF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6628"/>
              <a:stretch/>
            </xdr:blipFill>
            <xdr:spPr>
              <a:xfrm>
                <a:off x="13386128" y="20613915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08" name="Рисунок 207">
                <a:extLst>
                  <a:ext uri="{FF2B5EF4-FFF2-40B4-BE49-F238E27FC236}">
                    <a16:creationId xmlns:a16="http://schemas.microsoft.com/office/drawing/2014/main" id="{00000000-0008-0000-0400-0000D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822393" y="20625057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09" name="Рисунок 208">
                <a:extLst>
                  <a:ext uri="{FF2B5EF4-FFF2-40B4-BE49-F238E27FC236}">
                    <a16:creationId xmlns:a16="http://schemas.microsoft.com/office/drawing/2014/main" id="{00000000-0008-0000-0400-0000D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6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1647148" y="20615532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21" name="Рисунок 220">
                <a:extLst>
                  <a:ext uri="{FF2B5EF4-FFF2-40B4-BE49-F238E27FC236}">
                    <a16:creationId xmlns:a16="http://schemas.microsoft.com/office/drawing/2014/main" id="{00000000-0008-0000-0400-0000D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319415" y="20500202"/>
                <a:ext cx="614402" cy="752476"/>
              </a:xfrm>
              <a:prstGeom prst="rect">
                <a:avLst/>
              </a:prstGeom>
            </xdr:spPr>
          </xdr:pic>
          <xdr:pic>
            <xdr:nvPicPr>
              <xdr:cNvPr id="226" name="Рисунок 225">
                <a:extLst>
                  <a:ext uri="{FF2B5EF4-FFF2-40B4-BE49-F238E27FC236}">
                    <a16:creationId xmlns:a16="http://schemas.microsoft.com/office/drawing/2014/main" id="{00000000-0008-0000-0400-0000E2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443"/>
              <a:stretch/>
            </xdr:blipFill>
            <xdr:spPr>
              <a:xfrm>
                <a:off x="9437715" y="20661727"/>
                <a:ext cx="557732" cy="558052"/>
              </a:xfrm>
              <a:prstGeom prst="rect">
                <a:avLst/>
              </a:prstGeom>
            </xdr:spPr>
          </xdr:pic>
          <xdr:pic>
            <xdr:nvPicPr>
              <xdr:cNvPr id="236" name="Рисунок 235">
                <a:extLst>
                  <a:ext uri="{FF2B5EF4-FFF2-40B4-BE49-F238E27FC236}">
                    <a16:creationId xmlns:a16="http://schemas.microsoft.com/office/drawing/2014/main" id="{00000000-0008-0000-0400-0000E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" b="-4594"/>
              <a:stretch/>
            </xdr:blipFill>
            <xdr:spPr>
              <a:xfrm>
                <a:off x="11123279" y="20643797"/>
                <a:ext cx="586708" cy="553570"/>
              </a:xfrm>
              <a:prstGeom prst="rect">
                <a:avLst/>
              </a:prstGeom>
            </xdr:spPr>
          </xdr:pic>
        </xdr:grpSp>
        <xdr:pic>
          <xdr:nvPicPr>
            <xdr:cNvPr id="257" name="Рисунок 256">
              <a:extLst>
                <a:ext uri="{FF2B5EF4-FFF2-40B4-BE49-F238E27FC236}">
                  <a16:creationId xmlns:a16="http://schemas.microsoft.com/office/drawing/2014/main" id="{00000000-0008-0000-0400-00000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987" b="-1567"/>
            <a:stretch/>
          </xdr:blipFill>
          <xdr:spPr>
            <a:xfrm>
              <a:off x="8842375" y="18319751"/>
              <a:ext cx="587375" cy="555624"/>
            </a:xfrm>
            <a:prstGeom prst="rect">
              <a:avLst/>
            </a:prstGeom>
          </xdr:spPr>
        </xdr:pic>
      </xdr:grpSp>
      <xdr:pic>
        <xdr:nvPicPr>
          <xdr:cNvPr id="267" name="Рисунок 266">
            <a:extLst>
              <a:ext uri="{FF2B5EF4-FFF2-40B4-BE49-F238E27FC236}">
                <a16:creationId xmlns:a16="http://schemas.microsoft.com/office/drawing/2014/main" id="{00000000-0008-0000-04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991725" y="16357600"/>
            <a:ext cx="539750" cy="539750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183885</xdr:colOff>
      <xdr:row>70</xdr:row>
      <xdr:rowOff>336022</xdr:rowOff>
    </xdr:from>
    <xdr:ext cx="1071843" cy="243079"/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760" y="33641772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777875</xdr:colOff>
      <xdr:row>70</xdr:row>
      <xdr:rowOff>825500</xdr:rowOff>
    </xdr:from>
    <xdr:to>
      <xdr:col>1</xdr:col>
      <xdr:colOff>1412875</xdr:colOff>
      <xdr:row>72</xdr:row>
      <xdr:rowOff>47625</xdr:rowOff>
    </xdr:to>
    <xdr:grpSp>
      <xdr:nvGrpSpPr>
        <xdr:cNvPr id="277" name="Группа 276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GrpSpPr>
          <a:grpSpLocks noChangeAspect="1"/>
        </xdr:cNvGrpSpPr>
      </xdr:nvGrpSpPr>
      <xdr:grpSpPr>
        <a:xfrm>
          <a:off x="793750" y="37417375"/>
          <a:ext cx="635000" cy="635000"/>
          <a:chOff x="6302375" y="2206625"/>
          <a:chExt cx="635000" cy="635000"/>
        </a:xfrm>
      </xdr:grpSpPr>
      <xdr:sp macro="" textlink="">
        <xdr:nvSpPr>
          <xdr:cNvPr id="278" name="Овал 277">
            <a:extLst>
              <a:ext uri="{FF2B5EF4-FFF2-40B4-BE49-F238E27FC236}">
                <a16:creationId xmlns:a16="http://schemas.microsoft.com/office/drawing/2014/main" id="{00000000-0008-0000-0400-000016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79" name="TextBox 278">
            <a:extLst>
              <a:ext uri="{FF2B5EF4-FFF2-40B4-BE49-F238E27FC236}">
                <a16:creationId xmlns:a16="http://schemas.microsoft.com/office/drawing/2014/main" id="{00000000-0008-0000-0400-000017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0</xdr:colOff>
      <xdr:row>71</xdr:row>
      <xdr:rowOff>412749</xdr:rowOff>
    </xdr:from>
    <xdr:to>
      <xdr:col>1</xdr:col>
      <xdr:colOff>1412875</xdr:colOff>
      <xdr:row>78</xdr:row>
      <xdr:rowOff>60488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29999"/>
          <a:ext cx="1428750" cy="1933739"/>
        </a:xfrm>
        <a:prstGeom prst="rect">
          <a:avLst/>
        </a:prstGeom>
      </xdr:spPr>
    </xdr:pic>
    <xdr:clientData/>
  </xdr:twoCellAnchor>
  <xdr:twoCellAnchor>
    <xdr:from>
      <xdr:col>11</xdr:col>
      <xdr:colOff>174625</xdr:colOff>
      <xdr:row>70</xdr:row>
      <xdr:rowOff>158750</xdr:rowOff>
    </xdr:from>
    <xdr:to>
      <xdr:col>15</xdr:col>
      <xdr:colOff>920749</xdr:colOff>
      <xdr:row>70</xdr:row>
      <xdr:rowOff>739777</xdr:rowOff>
    </xdr:to>
    <xdr:grpSp>
      <xdr:nvGrpSpPr>
        <xdr:cNvPr id="38" name="Группа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pSpPr/>
      </xdr:nvGrpSpPr>
      <xdr:grpSpPr>
        <a:xfrm>
          <a:off x="11128375" y="36750625"/>
          <a:ext cx="3508374" cy="581027"/>
          <a:chOff x="10429875" y="35734625"/>
          <a:chExt cx="3508374" cy="581027"/>
        </a:xfrm>
      </xdr:grpSpPr>
      <xdr:grpSp>
        <xdr:nvGrpSpPr>
          <xdr:cNvPr id="270" name="Группа 269">
            <a:extLst>
              <a:ext uri="{FF2B5EF4-FFF2-40B4-BE49-F238E27FC236}">
                <a16:creationId xmlns:a16="http://schemas.microsoft.com/office/drawing/2014/main" id="{00000000-0008-0000-0400-00000E010000}"/>
              </a:ext>
            </a:extLst>
          </xdr:cNvPr>
          <xdr:cNvGrpSpPr>
            <a:grpSpLocks noChangeAspect="1"/>
          </xdr:cNvGrpSpPr>
        </xdr:nvGrpSpPr>
        <xdr:grpSpPr>
          <a:xfrm>
            <a:off x="10429875" y="35734625"/>
            <a:ext cx="2936874" cy="581027"/>
            <a:chOff x="3073402" y="19821524"/>
            <a:chExt cx="2936874" cy="581027"/>
          </a:xfrm>
        </xdr:grpSpPr>
        <xdr:pic>
          <xdr:nvPicPr>
            <xdr:cNvPr id="271" name="Рисунок 270">
              <a:extLst>
                <a:ext uri="{FF2B5EF4-FFF2-40B4-BE49-F238E27FC236}">
                  <a16:creationId xmlns:a16="http://schemas.microsoft.com/office/drawing/2014/main" id="{00000000-0008-0000-0400-00000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073402" y="19838957"/>
              <a:ext cx="619124" cy="563594"/>
            </a:xfrm>
            <a:prstGeom prst="rect">
              <a:avLst/>
            </a:prstGeom>
          </xdr:spPr>
        </xdr:pic>
        <xdr:pic>
          <xdr:nvPicPr>
            <xdr:cNvPr id="273" name="Рисунок 272">
              <a:extLst>
                <a:ext uri="{FF2B5EF4-FFF2-40B4-BE49-F238E27FC236}">
                  <a16:creationId xmlns:a16="http://schemas.microsoft.com/office/drawing/2014/main" id="{00000000-0008-0000-0400-00001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91152" y="19831049"/>
              <a:ext cx="619124" cy="563594"/>
            </a:xfrm>
            <a:prstGeom prst="rect">
              <a:avLst/>
            </a:prstGeom>
          </xdr:spPr>
        </xdr:pic>
        <xdr:pic>
          <xdr:nvPicPr>
            <xdr:cNvPr id="274" name="Рисунок 273">
              <a:extLst>
                <a:ext uri="{FF2B5EF4-FFF2-40B4-BE49-F238E27FC236}">
                  <a16:creationId xmlns:a16="http://schemas.microsoft.com/office/drawing/2014/main" id="{00000000-0008-0000-0400-00001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06877" y="19831049"/>
              <a:ext cx="619124" cy="563594"/>
            </a:xfrm>
            <a:prstGeom prst="rect">
              <a:avLst/>
            </a:prstGeom>
          </xdr:spPr>
        </xdr:pic>
        <xdr:pic>
          <xdr:nvPicPr>
            <xdr:cNvPr id="275" name="Рисунок 274">
              <a:extLst>
                <a:ext uri="{FF2B5EF4-FFF2-40B4-BE49-F238E27FC236}">
                  <a16:creationId xmlns:a16="http://schemas.microsoft.com/office/drawing/2014/main" id="{00000000-0008-0000-0400-000013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673475" y="19821524"/>
              <a:ext cx="571500" cy="558801"/>
            </a:xfrm>
            <a:prstGeom prst="rect">
              <a:avLst/>
            </a:prstGeom>
          </xdr:spPr>
        </xdr:pic>
      </xdr:grpSp>
      <xdr:pic>
        <xdr:nvPicPr>
          <xdr:cNvPr id="280" name="Рисунок 279">
            <a:extLst>
              <a:ext uri="{FF2B5EF4-FFF2-40B4-BE49-F238E27FC236}">
                <a16:creationId xmlns:a16="http://schemas.microsoft.com/office/drawing/2014/main" id="{00000000-0008-0000-0400-00001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176125" y="35734625"/>
            <a:ext cx="615721" cy="563594"/>
          </a:xfrm>
          <a:prstGeom prst="rect">
            <a:avLst/>
          </a:prstGeom>
        </xdr:spPr>
      </xdr:pic>
      <xdr:pic>
        <xdr:nvPicPr>
          <xdr:cNvPr id="281" name="Рисунок 280">
            <a:extLst>
              <a:ext uri="{FF2B5EF4-FFF2-40B4-BE49-F238E27FC236}">
                <a16:creationId xmlns:a16="http://schemas.microsoft.com/office/drawing/2014/main" id="{00000000-0008-0000-0400-00001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319125" y="357346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301625</xdr:colOff>
      <xdr:row>65</xdr:row>
      <xdr:rowOff>158750</xdr:rowOff>
    </xdr:from>
    <xdr:to>
      <xdr:col>15</xdr:col>
      <xdr:colOff>996949</xdr:colOff>
      <xdr:row>65</xdr:row>
      <xdr:rowOff>739777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pSpPr/>
      </xdr:nvGrpSpPr>
      <xdr:grpSpPr>
        <a:xfrm>
          <a:off x="11255375" y="34480500"/>
          <a:ext cx="3457574" cy="581027"/>
          <a:chOff x="10461625" y="33464500"/>
          <a:chExt cx="3457574" cy="581027"/>
        </a:xfrm>
      </xdr:grpSpPr>
      <xdr:grpSp>
        <xdr:nvGrpSpPr>
          <xdr:cNvPr id="165" name="Группа 164">
            <a:extLst>
              <a:ext uri="{FF2B5EF4-FFF2-40B4-BE49-F238E27FC236}">
                <a16:creationId xmlns:a16="http://schemas.microsoft.com/office/drawing/2014/main" id="{00000000-0008-0000-0400-0000A5000000}"/>
              </a:ext>
            </a:extLst>
          </xdr:cNvPr>
          <xdr:cNvGrpSpPr>
            <a:grpSpLocks noChangeAspect="1"/>
          </xdr:cNvGrpSpPr>
        </xdr:nvGrpSpPr>
        <xdr:grpSpPr>
          <a:xfrm>
            <a:off x="10461625" y="33464500"/>
            <a:ext cx="3457574" cy="581027"/>
            <a:chOff x="3105152" y="19821524"/>
            <a:chExt cx="3457574" cy="581027"/>
          </a:xfrm>
        </xdr:grpSpPr>
        <xdr:pic>
          <xdr:nvPicPr>
            <xdr:cNvPr id="166" name="Рисунок 165">
              <a:extLst>
                <a:ext uri="{FF2B5EF4-FFF2-40B4-BE49-F238E27FC236}">
                  <a16:creationId xmlns:a16="http://schemas.microsoft.com/office/drawing/2014/main" id="{00000000-0008-0000-0400-0000A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105152" y="19838957"/>
              <a:ext cx="619124" cy="563594"/>
            </a:xfrm>
            <a:prstGeom prst="rect">
              <a:avLst/>
            </a:prstGeom>
          </xdr:spPr>
        </xdr:pic>
        <xdr:pic>
          <xdr:nvPicPr>
            <xdr:cNvPr id="167" name="Рисунок 166">
              <a:extLst>
                <a:ext uri="{FF2B5EF4-FFF2-40B4-BE49-F238E27FC236}">
                  <a16:creationId xmlns:a16="http://schemas.microsoft.com/office/drawing/2014/main" id="{00000000-0008-0000-0400-0000A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5943602" y="19829432"/>
              <a:ext cx="619124" cy="563594"/>
            </a:xfrm>
            <a:prstGeom prst="rect">
              <a:avLst/>
            </a:prstGeom>
          </xdr:spPr>
        </xdr:pic>
        <xdr:pic>
          <xdr:nvPicPr>
            <xdr:cNvPr id="168" name="Рисунок 167">
              <a:extLst>
                <a:ext uri="{FF2B5EF4-FFF2-40B4-BE49-F238E27FC236}">
                  <a16:creationId xmlns:a16="http://schemas.microsoft.com/office/drawing/2014/main" id="{00000000-0008-0000-0400-0000A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91152" y="19831049"/>
              <a:ext cx="619124" cy="563594"/>
            </a:xfrm>
            <a:prstGeom prst="rect">
              <a:avLst/>
            </a:prstGeom>
          </xdr:spPr>
        </xdr:pic>
        <xdr:pic>
          <xdr:nvPicPr>
            <xdr:cNvPr id="169" name="Рисунок 168">
              <a:extLst>
                <a:ext uri="{FF2B5EF4-FFF2-40B4-BE49-F238E27FC236}">
                  <a16:creationId xmlns:a16="http://schemas.microsoft.com/office/drawing/2014/main" id="{00000000-0008-0000-0400-0000A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38627" y="19831049"/>
              <a:ext cx="619124" cy="563594"/>
            </a:xfrm>
            <a:prstGeom prst="rect">
              <a:avLst/>
            </a:prstGeom>
          </xdr:spPr>
        </xdr:pic>
        <xdr:pic>
          <xdr:nvPicPr>
            <xdr:cNvPr id="170" name="Рисунок 169">
              <a:extLst>
                <a:ext uri="{FF2B5EF4-FFF2-40B4-BE49-F238E27FC236}">
                  <a16:creationId xmlns:a16="http://schemas.microsoft.com/office/drawing/2014/main" id="{00000000-0008-0000-0400-0000A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705225" y="19821524"/>
              <a:ext cx="571500" cy="558801"/>
            </a:xfrm>
            <a:prstGeom prst="rect">
              <a:avLst/>
            </a:prstGeom>
          </xdr:spPr>
        </xdr:pic>
      </xdr:grpSp>
      <xdr:pic>
        <xdr:nvPicPr>
          <xdr:cNvPr id="282" name="Рисунок 281">
            <a:extLst>
              <a:ext uri="{FF2B5EF4-FFF2-40B4-BE49-F238E27FC236}">
                <a16:creationId xmlns:a16="http://schemas.microsoft.com/office/drawing/2014/main" id="{00000000-0008-0000-0400-00001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192000" y="33464500"/>
            <a:ext cx="615721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163512</xdr:colOff>
      <xdr:row>27</xdr:row>
      <xdr:rowOff>326233</xdr:rowOff>
    </xdr:from>
    <xdr:ext cx="1071843" cy="243079"/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87" y="4644233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163512</xdr:colOff>
      <xdr:row>32</xdr:row>
      <xdr:rowOff>326233</xdr:rowOff>
    </xdr:from>
    <xdr:ext cx="1071843" cy="243079"/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87" y="13534233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28</xdr:row>
      <xdr:rowOff>238126</xdr:rowOff>
    </xdr:from>
    <xdr:to>
      <xdr:col>1</xdr:col>
      <xdr:colOff>1428750</xdr:colOff>
      <xdr:row>32</xdr:row>
      <xdr:rowOff>86202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14287501"/>
          <a:ext cx="1428750" cy="12768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492125</xdr:rowOff>
    </xdr:from>
    <xdr:to>
      <xdr:col>1</xdr:col>
      <xdr:colOff>1460500</xdr:colOff>
      <xdr:row>36</xdr:row>
      <xdr:rowOff>110045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16811625"/>
          <a:ext cx="1460500" cy="760920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32</xdr:row>
      <xdr:rowOff>30132</xdr:rowOff>
    </xdr:from>
    <xdr:to>
      <xdr:col>15</xdr:col>
      <xdr:colOff>1009649</xdr:colOff>
      <xdr:row>32</xdr:row>
      <xdr:rowOff>603251</xdr:rowOff>
    </xdr:to>
    <xdr:grpSp>
      <xdr:nvGrpSpPr>
        <xdr:cNvPr id="44" name="Группа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pSpPr/>
      </xdr:nvGrpSpPr>
      <xdr:grpSpPr>
        <a:xfrm>
          <a:off x="11239500" y="14349382"/>
          <a:ext cx="3486149" cy="573119"/>
          <a:chOff x="10445750" y="15619382"/>
          <a:chExt cx="3486149" cy="573119"/>
        </a:xfrm>
      </xdr:grpSpPr>
      <xdr:pic>
        <xdr:nvPicPr>
          <xdr:cNvPr id="298" name="Рисунок 297">
            <a:extLst>
              <a:ext uri="{FF2B5EF4-FFF2-40B4-BE49-F238E27FC236}">
                <a16:creationId xmlns:a16="http://schemas.microsoft.com/office/drawing/2014/main" id="{00000000-0008-0000-0400-00002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10445750" y="15619382"/>
            <a:ext cx="619124" cy="563594"/>
          </a:xfrm>
          <a:prstGeom prst="rect">
            <a:avLst/>
          </a:prstGeom>
        </xdr:spPr>
      </xdr:pic>
      <xdr:pic>
        <xdr:nvPicPr>
          <xdr:cNvPr id="303" name="Рисунок 302">
            <a:extLst>
              <a:ext uri="{FF2B5EF4-FFF2-40B4-BE49-F238E27FC236}">
                <a16:creationId xmlns:a16="http://schemas.microsoft.com/office/drawing/2014/main" id="{00000000-0008-0000-0400-00002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63500" y="15628907"/>
            <a:ext cx="619124" cy="563594"/>
          </a:xfrm>
          <a:prstGeom prst="rect">
            <a:avLst/>
          </a:prstGeom>
        </xdr:spPr>
      </xdr:pic>
      <xdr:pic>
        <xdr:nvPicPr>
          <xdr:cNvPr id="304" name="Рисунок 303">
            <a:extLst>
              <a:ext uri="{FF2B5EF4-FFF2-40B4-BE49-F238E27FC236}">
                <a16:creationId xmlns:a16="http://schemas.microsoft.com/office/drawing/2014/main" id="{00000000-0008-0000-04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312775" y="15619382"/>
            <a:ext cx="619124" cy="563594"/>
          </a:xfrm>
          <a:prstGeom prst="rect">
            <a:avLst/>
          </a:prstGeom>
        </xdr:spPr>
      </xdr:pic>
      <xdr:pic>
        <xdr:nvPicPr>
          <xdr:cNvPr id="305" name="Рисунок 304">
            <a:extLst>
              <a:ext uri="{FF2B5EF4-FFF2-40B4-BE49-F238E27FC236}">
                <a16:creationId xmlns:a16="http://schemas.microsoft.com/office/drawing/2014/main" id="{00000000-0008-0000-0400-00003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176124" y="15621000"/>
            <a:ext cx="620322" cy="563594"/>
          </a:xfrm>
          <a:prstGeom prst="rect">
            <a:avLst/>
          </a:prstGeom>
        </xdr:spPr>
      </xdr:pic>
      <xdr:pic>
        <xdr:nvPicPr>
          <xdr:cNvPr id="306" name="Рисунок 305">
            <a:extLst>
              <a:ext uri="{FF2B5EF4-FFF2-40B4-BE49-F238E27FC236}">
                <a16:creationId xmlns:a16="http://schemas.microsoft.com/office/drawing/2014/main" id="{00000000-0008-0000-04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36375" y="15621000"/>
            <a:ext cx="571500" cy="558801"/>
          </a:xfrm>
          <a:prstGeom prst="rect">
            <a:avLst/>
          </a:prstGeom>
        </xdr:spPr>
      </xdr:pic>
      <xdr:pic>
        <xdr:nvPicPr>
          <xdr:cNvPr id="307" name="Рисунок 306">
            <a:extLst>
              <a:ext uri="{FF2B5EF4-FFF2-40B4-BE49-F238E27FC236}">
                <a16:creationId xmlns:a16="http://schemas.microsoft.com/office/drawing/2014/main" id="{00000000-0008-0000-0400-00003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49000" y="15621000"/>
            <a:ext cx="615721" cy="56359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142875</xdr:colOff>
      <xdr:row>5</xdr:row>
      <xdr:rowOff>95249</xdr:rowOff>
    </xdr:from>
    <xdr:to>
      <xdr:col>15</xdr:col>
      <xdr:colOff>996949</xdr:colOff>
      <xdr:row>5</xdr:row>
      <xdr:rowOff>746124</xdr:rowOff>
    </xdr:to>
    <xdr:grpSp>
      <xdr:nvGrpSpPr>
        <xdr:cNvPr id="47" name="Группа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pSpPr/>
      </xdr:nvGrpSpPr>
      <xdr:grpSpPr>
        <a:xfrm>
          <a:off x="9604375" y="2111374"/>
          <a:ext cx="5108574" cy="631825"/>
          <a:chOff x="8810625" y="2206624"/>
          <a:chExt cx="5108574" cy="650875"/>
        </a:xfrm>
      </xdr:grpSpPr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id="{00000000-0008-0000-0400-00007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8810625" y="2236757"/>
            <a:ext cx="619124" cy="563594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:a16="http://schemas.microsoft.com/office/drawing/2014/main" id="{00000000-0008-0000-0400-00007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915525" y="2236757"/>
            <a:ext cx="619124" cy="563594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id="{00000000-0008-0000-0400-00007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96550" y="2236757"/>
            <a:ext cx="619124" cy="563594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id="{00000000-0008-0000-04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77575" y="2246282"/>
            <a:ext cx="619124" cy="563594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id="{00000000-0008-0000-0400-00007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47625" y="2246282"/>
            <a:ext cx="619124" cy="563594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id="{00000000-0008-0000-04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300075" y="2236757"/>
            <a:ext cx="619124" cy="563594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id="{00000000-0008-0000-04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30025" y="2247900"/>
            <a:ext cx="619124" cy="563594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id="{00000000-0008-0000-04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192000" y="2222500"/>
            <a:ext cx="619124" cy="563594"/>
          </a:xfrm>
          <a:prstGeom prst="rect">
            <a:avLst/>
          </a:prstGeom>
        </xdr:spPr>
      </xdr:pic>
      <xdr:pic>
        <xdr:nvPicPr>
          <xdr:cNvPr id="315" name="Рисунок 314">
            <a:extLst>
              <a:ext uri="{FF2B5EF4-FFF2-40B4-BE49-F238E27FC236}">
                <a16:creationId xmlns:a16="http://schemas.microsoft.com/office/drawing/2014/main" id="{00000000-0008-0000-0400-00003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 b="-7894"/>
          <a:stretch/>
        </xdr:blipFill>
        <xdr:spPr>
          <a:xfrm>
            <a:off x="9350374" y="2206624"/>
            <a:ext cx="570427" cy="650875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1063626</xdr:colOff>
      <xdr:row>27</xdr:row>
      <xdr:rowOff>57149</xdr:rowOff>
    </xdr:from>
    <xdr:to>
      <xdr:col>16</xdr:col>
      <xdr:colOff>1</xdr:colOff>
      <xdr:row>27</xdr:row>
      <xdr:rowOff>682625</xdr:rowOff>
    </xdr:to>
    <xdr:grpSp>
      <xdr:nvGrpSpPr>
        <xdr:cNvPr id="46" name="Группа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GrpSpPr/>
      </xdr:nvGrpSpPr>
      <xdr:grpSpPr>
        <a:xfrm>
          <a:off x="10525126" y="12265024"/>
          <a:ext cx="4254499" cy="615951"/>
          <a:chOff x="9439275" y="13265149"/>
          <a:chExt cx="4581524" cy="657226"/>
        </a:xfrm>
      </xdr:grpSpPr>
      <xdr:pic>
        <xdr:nvPicPr>
          <xdr:cNvPr id="309" name="Рисунок 308">
            <a:extLst>
              <a:ext uri="{FF2B5EF4-FFF2-40B4-BE49-F238E27FC236}">
                <a16:creationId xmlns:a16="http://schemas.microsoft.com/office/drawing/2014/main" id="{00000000-0008-0000-0400-00003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9439275" y="13311157"/>
            <a:ext cx="619124" cy="563594"/>
          </a:xfrm>
          <a:prstGeom prst="rect">
            <a:avLst/>
          </a:prstGeom>
        </xdr:spPr>
      </xdr:pic>
      <xdr:pic>
        <xdr:nvPicPr>
          <xdr:cNvPr id="310" name="Рисунок 309">
            <a:extLst>
              <a:ext uri="{FF2B5EF4-FFF2-40B4-BE49-F238E27FC236}">
                <a16:creationId xmlns:a16="http://schemas.microsoft.com/office/drawing/2014/main" id="{00000000-0008-0000-0400-00003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68275" y="13320682"/>
            <a:ext cx="619124" cy="563594"/>
          </a:xfrm>
          <a:prstGeom prst="rect">
            <a:avLst/>
          </a:prstGeom>
        </xdr:spPr>
      </xdr:pic>
      <xdr:pic>
        <xdr:nvPicPr>
          <xdr:cNvPr id="311" name="Рисунок 310">
            <a:extLst>
              <a:ext uri="{FF2B5EF4-FFF2-40B4-BE49-F238E27FC236}">
                <a16:creationId xmlns:a16="http://schemas.microsoft.com/office/drawing/2014/main" id="{00000000-0008-0000-0400-00003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401675" y="13311157"/>
            <a:ext cx="619124" cy="563594"/>
          </a:xfrm>
          <a:prstGeom prst="rect">
            <a:avLst/>
          </a:prstGeom>
        </xdr:spPr>
      </xdr:pic>
      <xdr:pic>
        <xdr:nvPicPr>
          <xdr:cNvPr id="312" name="Рисунок 311">
            <a:extLst>
              <a:ext uri="{FF2B5EF4-FFF2-40B4-BE49-F238E27FC236}">
                <a16:creationId xmlns:a16="http://schemas.microsoft.com/office/drawing/2014/main" id="{00000000-0008-0000-0400-00003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65024" y="13312775"/>
            <a:ext cx="620322" cy="563594"/>
          </a:xfrm>
          <a:prstGeom prst="rect">
            <a:avLst/>
          </a:prstGeom>
        </xdr:spPr>
      </xdr:pic>
      <xdr:pic>
        <xdr:nvPicPr>
          <xdr:cNvPr id="313" name="Рисунок 312">
            <a:extLst>
              <a:ext uri="{FF2B5EF4-FFF2-40B4-BE49-F238E27FC236}">
                <a16:creationId xmlns:a16="http://schemas.microsoft.com/office/drawing/2014/main" id="{00000000-0008-0000-0400-00003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725275" y="13312775"/>
            <a:ext cx="571500" cy="558801"/>
          </a:xfrm>
          <a:prstGeom prst="rect">
            <a:avLst/>
          </a:prstGeom>
        </xdr:spPr>
      </xdr:pic>
      <xdr:pic>
        <xdr:nvPicPr>
          <xdr:cNvPr id="314" name="Рисунок 313">
            <a:extLst>
              <a:ext uri="{FF2B5EF4-FFF2-40B4-BE49-F238E27FC236}">
                <a16:creationId xmlns:a16="http://schemas.microsoft.com/office/drawing/2014/main" id="{00000000-0008-0000-0400-00003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37900" y="13312775"/>
            <a:ext cx="615721" cy="563594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5263"/>
          <a:stretch/>
        </xdr:blipFill>
        <xdr:spPr>
          <a:xfrm>
            <a:off x="10001249" y="13287375"/>
            <a:ext cx="570427" cy="635000"/>
          </a:xfrm>
          <a:prstGeom prst="rect">
            <a:avLst/>
          </a:prstGeom>
        </xdr:spPr>
      </xdr:pic>
      <xdr:pic>
        <xdr:nvPicPr>
          <xdr:cNvPr id="316" name="Рисунок 315">
            <a:extLst>
              <a:ext uri="{FF2B5EF4-FFF2-40B4-BE49-F238E27FC236}">
                <a16:creationId xmlns:a16="http://schemas.microsoft.com/office/drawing/2014/main" id="{00000000-0008-0000-0400-00003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3684"/>
          <a:stretch/>
        </xdr:blipFill>
        <xdr:spPr>
          <a:xfrm>
            <a:off x="10598150" y="13265149"/>
            <a:ext cx="561975" cy="625475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63500</xdr:colOff>
      <xdr:row>15</xdr:row>
      <xdr:rowOff>31750</xdr:rowOff>
    </xdr:from>
    <xdr:to>
      <xdr:col>15</xdr:col>
      <xdr:colOff>1031875</xdr:colOff>
      <xdr:row>15</xdr:row>
      <xdr:rowOff>660401</xdr:rowOff>
    </xdr:to>
    <xdr:grpSp>
      <xdr:nvGrpSpPr>
        <xdr:cNvPr id="49" name="Группа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GrpSpPr/>
      </xdr:nvGrpSpPr>
      <xdr:grpSpPr>
        <a:xfrm>
          <a:off x="9525000" y="6492875"/>
          <a:ext cx="5222875" cy="628651"/>
          <a:chOff x="8731250" y="7000875"/>
          <a:chExt cx="5222875" cy="628651"/>
        </a:xfrm>
      </xdr:grpSpPr>
      <xdr:grpSp>
        <xdr:nvGrpSpPr>
          <xdr:cNvPr id="12" name="Группа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GrpSpPr>
            <a:grpSpLocks noChangeAspect="1"/>
          </xdr:cNvGrpSpPr>
        </xdr:nvGrpSpPr>
        <xdr:grpSpPr>
          <a:xfrm>
            <a:off x="8731250" y="7000875"/>
            <a:ext cx="5222875" cy="628651"/>
            <a:chOff x="8842375" y="4460875"/>
            <a:chExt cx="5222875" cy="628651"/>
          </a:xfrm>
        </xdr:grpSpPr>
        <xdr:pic>
          <xdr:nvPicPr>
            <xdr:cNvPr id="181" name="Рисунок 180">
              <a:extLst>
                <a:ext uri="{FF2B5EF4-FFF2-40B4-BE49-F238E27FC236}">
                  <a16:creationId xmlns:a16="http://schemas.microsoft.com/office/drawing/2014/main" id="{00000000-0008-0000-0400-0000B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-3179"/>
            <a:stretch/>
          </xdr:blipFill>
          <xdr:spPr>
            <a:xfrm>
              <a:off x="8842375" y="4478308"/>
              <a:ext cx="617561" cy="563594"/>
            </a:xfrm>
            <a:prstGeom prst="rect">
              <a:avLst/>
            </a:prstGeom>
          </xdr:spPr>
        </xdr:pic>
        <xdr:pic>
          <xdr:nvPicPr>
            <xdr:cNvPr id="182" name="Рисунок 181">
              <a:extLst>
                <a:ext uri="{FF2B5EF4-FFF2-40B4-BE49-F238E27FC236}">
                  <a16:creationId xmlns:a16="http://schemas.microsoft.com/office/drawing/2014/main" id="{00000000-0008-0000-0400-0000B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421933" y="4460875"/>
              <a:ext cx="617561" cy="628651"/>
            </a:xfrm>
            <a:prstGeom prst="rect">
              <a:avLst/>
            </a:prstGeom>
          </xdr:spPr>
        </xdr:pic>
        <xdr:pic>
          <xdr:nvPicPr>
            <xdr:cNvPr id="183" name="Рисунок 182">
              <a:extLst>
                <a:ext uri="{FF2B5EF4-FFF2-40B4-BE49-F238E27FC236}">
                  <a16:creationId xmlns:a16="http://schemas.microsoft.com/office/drawing/2014/main" id="{00000000-0008-0000-0400-0000B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505"/>
            <a:stretch/>
          </xdr:blipFill>
          <xdr:spPr>
            <a:xfrm>
              <a:off x="9991990" y="4478308"/>
              <a:ext cx="617561" cy="563594"/>
            </a:xfrm>
            <a:prstGeom prst="rect">
              <a:avLst/>
            </a:prstGeom>
          </xdr:spPr>
        </xdr:pic>
        <xdr:pic>
          <xdr:nvPicPr>
            <xdr:cNvPr id="184" name="Рисунок 183">
              <a:extLst>
                <a:ext uri="{FF2B5EF4-FFF2-40B4-BE49-F238E27FC236}">
                  <a16:creationId xmlns:a16="http://schemas.microsoft.com/office/drawing/2014/main" id="{00000000-0008-0000-0400-0000B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308539" y="4478308"/>
              <a:ext cx="617561" cy="563594"/>
            </a:xfrm>
            <a:prstGeom prst="rect">
              <a:avLst/>
            </a:prstGeom>
          </xdr:spPr>
        </xdr:pic>
        <xdr:pic>
          <xdr:nvPicPr>
            <xdr:cNvPr id="185" name="Рисунок 184">
              <a:extLst>
                <a:ext uri="{FF2B5EF4-FFF2-40B4-BE49-F238E27FC236}">
                  <a16:creationId xmlns:a16="http://schemas.microsoft.com/office/drawing/2014/main" id="{00000000-0008-0000-0400-0000B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88097" y="4487833"/>
              <a:ext cx="617561" cy="563594"/>
            </a:xfrm>
            <a:prstGeom prst="rect">
              <a:avLst/>
            </a:prstGeom>
          </xdr:spPr>
        </xdr:pic>
        <xdr:pic>
          <xdr:nvPicPr>
            <xdr:cNvPr id="186" name="Рисунок 185">
              <a:extLst>
                <a:ext uri="{FF2B5EF4-FFF2-40B4-BE49-F238E27FC236}">
                  <a16:creationId xmlns:a16="http://schemas.microsoft.com/office/drawing/2014/main" id="{00000000-0008-0000-0400-0000B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6628"/>
            <a:stretch/>
          </xdr:blipFill>
          <xdr:spPr>
            <a:xfrm>
              <a:off x="13447689" y="4478308"/>
              <a:ext cx="617561" cy="563594"/>
            </a:xfrm>
            <a:prstGeom prst="rect">
              <a:avLst/>
            </a:prstGeom>
          </xdr:spPr>
        </xdr:pic>
        <xdr:pic>
          <xdr:nvPicPr>
            <xdr:cNvPr id="187" name="Рисунок 186">
              <a:extLst>
                <a:ext uri="{FF2B5EF4-FFF2-40B4-BE49-F238E27FC236}">
                  <a16:creationId xmlns:a16="http://schemas.microsoft.com/office/drawing/2014/main" id="{00000000-0008-0000-0400-0000B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0562048" y="4478308"/>
              <a:ext cx="617561" cy="563594"/>
            </a:xfrm>
            <a:prstGeom prst="rect">
              <a:avLst/>
            </a:prstGeom>
          </xdr:spPr>
        </xdr:pic>
        <xdr:pic>
          <xdr:nvPicPr>
            <xdr:cNvPr id="188" name="Рисунок 187">
              <a:extLst>
                <a:ext uri="{FF2B5EF4-FFF2-40B4-BE49-F238E27FC236}">
                  <a16:creationId xmlns:a16="http://schemas.microsoft.com/office/drawing/2014/main" id="{00000000-0008-0000-0400-0000B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719480" y="4489451"/>
              <a:ext cx="617561" cy="563594"/>
            </a:xfrm>
            <a:prstGeom prst="rect">
              <a:avLst/>
            </a:prstGeom>
          </xdr:spPr>
        </xdr:pic>
      </xdr:grpSp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064875" y="7032625"/>
            <a:ext cx="551284" cy="555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809625</xdr:colOff>
      <xdr:row>32</xdr:row>
      <xdr:rowOff>666750</xdr:rowOff>
    </xdr:from>
    <xdr:to>
      <xdr:col>1</xdr:col>
      <xdr:colOff>1444625</xdr:colOff>
      <xdr:row>34</xdr:row>
      <xdr:rowOff>60325</xdr:rowOff>
    </xdr:to>
    <xdr:grpSp>
      <xdr:nvGrpSpPr>
        <xdr:cNvPr id="317" name="Группа 316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GrpSpPr>
          <a:grpSpLocks noChangeAspect="1"/>
        </xdr:cNvGrpSpPr>
      </xdr:nvGrpSpPr>
      <xdr:grpSpPr>
        <a:xfrm>
          <a:off x="825500" y="14966950"/>
          <a:ext cx="635000" cy="635000"/>
          <a:chOff x="6302375" y="2206625"/>
          <a:chExt cx="635000" cy="635000"/>
        </a:xfrm>
      </xdr:grpSpPr>
      <xdr:sp macro="" textlink="">
        <xdr:nvSpPr>
          <xdr:cNvPr id="318" name="Овал 317">
            <a:extLst>
              <a:ext uri="{FF2B5EF4-FFF2-40B4-BE49-F238E27FC236}">
                <a16:creationId xmlns:a16="http://schemas.microsoft.com/office/drawing/2014/main" id="{00000000-0008-0000-0400-00003E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9" name="TextBox 318">
            <a:extLst>
              <a:ext uri="{FF2B5EF4-FFF2-40B4-BE49-F238E27FC236}">
                <a16:creationId xmlns:a16="http://schemas.microsoft.com/office/drawing/2014/main" id="{00000000-0008-0000-0400-00003F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739775</xdr:colOff>
      <xdr:row>27</xdr:row>
      <xdr:rowOff>676275</xdr:rowOff>
    </xdr:from>
    <xdr:to>
      <xdr:col>1</xdr:col>
      <xdr:colOff>1374775</xdr:colOff>
      <xdr:row>29</xdr:row>
      <xdr:rowOff>57150</xdr:rowOff>
    </xdr:to>
    <xdr:grpSp>
      <xdr:nvGrpSpPr>
        <xdr:cNvPr id="320" name="Группа 319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GrpSpPr>
          <a:grpSpLocks noChangeAspect="1"/>
        </xdr:cNvGrpSpPr>
      </xdr:nvGrpSpPr>
      <xdr:grpSpPr>
        <a:xfrm>
          <a:off x="755650" y="12884150"/>
          <a:ext cx="635000" cy="635000"/>
          <a:chOff x="6302375" y="2206625"/>
          <a:chExt cx="635000" cy="635000"/>
        </a:xfrm>
      </xdr:grpSpPr>
      <xdr:sp macro="" textlink="">
        <xdr:nvSpPr>
          <xdr:cNvPr id="321" name="Овал 320">
            <a:extLst>
              <a:ext uri="{FF2B5EF4-FFF2-40B4-BE49-F238E27FC236}">
                <a16:creationId xmlns:a16="http://schemas.microsoft.com/office/drawing/2014/main" id="{00000000-0008-0000-0400-000041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22" name="TextBox 321">
            <a:extLst>
              <a:ext uri="{FF2B5EF4-FFF2-40B4-BE49-F238E27FC236}">
                <a16:creationId xmlns:a16="http://schemas.microsoft.com/office/drawing/2014/main" id="{00000000-0008-0000-0400-000042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4</xdr:col>
      <xdr:colOff>0</xdr:colOff>
      <xdr:row>9</xdr:row>
      <xdr:rowOff>111125</xdr:rowOff>
    </xdr:from>
    <xdr:to>
      <xdr:col>6</xdr:col>
      <xdr:colOff>158750</xdr:colOff>
      <xdr:row>9</xdr:row>
      <xdr:rowOff>555625</xdr:rowOff>
    </xdr:to>
    <xdr:sp macro="" textlink="">
      <xdr:nvSpPr>
        <xdr:cNvPr id="323" name="Скругленный прямоугольник 322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SpPr>
          <a:spLocks noChangeAspect="1"/>
        </xdr:cNvSpPr>
      </xdr:nvSpPr>
      <xdr:spPr>
        <a:xfrm>
          <a:off x="4048125" y="422275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3</xdr:col>
      <xdr:colOff>222250</xdr:colOff>
      <xdr:row>32</xdr:row>
      <xdr:rowOff>142875</xdr:rowOff>
    </xdr:from>
    <xdr:to>
      <xdr:col>5</xdr:col>
      <xdr:colOff>935831</xdr:colOff>
      <xdr:row>32</xdr:row>
      <xdr:rowOff>587375</xdr:rowOff>
    </xdr:to>
    <xdr:sp macro="" textlink="">
      <xdr:nvSpPr>
        <xdr:cNvPr id="324" name="Скругленный прямоугольник 323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>
          <a:spLocks noChangeAspect="1"/>
        </xdr:cNvSpPr>
      </xdr:nvSpPr>
      <xdr:spPr>
        <a:xfrm>
          <a:off x="4016375" y="14462125"/>
          <a:ext cx="1475581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4</xdr:col>
      <xdr:colOff>15875</xdr:colOff>
      <xdr:row>70</xdr:row>
      <xdr:rowOff>174625</xdr:rowOff>
    </xdr:from>
    <xdr:to>
      <xdr:col>6</xdr:col>
      <xdr:colOff>30956</xdr:colOff>
      <xdr:row>70</xdr:row>
      <xdr:rowOff>619125</xdr:rowOff>
    </xdr:to>
    <xdr:sp macro="" textlink="">
      <xdr:nvSpPr>
        <xdr:cNvPr id="325" name="Скругленный прямоугольник 324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SpPr>
          <a:spLocks noChangeAspect="1"/>
        </xdr:cNvSpPr>
      </xdr:nvSpPr>
      <xdr:spPr>
        <a:xfrm>
          <a:off x="4064000" y="38338125"/>
          <a:ext cx="1475581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3</xdr:col>
      <xdr:colOff>238125</xdr:colOff>
      <xdr:row>23</xdr:row>
      <xdr:rowOff>95250</xdr:rowOff>
    </xdr:from>
    <xdr:to>
      <xdr:col>6</xdr:col>
      <xdr:colOff>142875</xdr:colOff>
      <xdr:row>23</xdr:row>
      <xdr:rowOff>539750</xdr:rowOff>
    </xdr:to>
    <xdr:sp macro="" textlink="">
      <xdr:nvSpPr>
        <xdr:cNvPr id="326" name="Скругленный прямоугольник 325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SpPr>
          <a:spLocks noChangeAspect="1"/>
        </xdr:cNvSpPr>
      </xdr:nvSpPr>
      <xdr:spPr>
        <a:xfrm>
          <a:off x="4032250" y="104933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166688</xdr:colOff>
      <xdr:row>42</xdr:row>
      <xdr:rowOff>361156</xdr:rowOff>
    </xdr:from>
    <xdr:to>
      <xdr:col>1</xdr:col>
      <xdr:colOff>1433058</xdr:colOff>
      <xdr:row>45</xdr:row>
      <xdr:rowOff>269875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pSpPr/>
      </xdr:nvGrpSpPr>
      <xdr:grpSpPr>
        <a:xfrm>
          <a:off x="182563" y="22427406"/>
          <a:ext cx="1266370" cy="1766094"/>
          <a:chOff x="119063" y="22157531"/>
          <a:chExt cx="1266370" cy="1718469"/>
        </a:xfrm>
      </xdr:grpSpPr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id="{00000000-0008-0000-0500-00005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screen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3376" y="22596475"/>
            <a:ext cx="763066" cy="1279525"/>
          </a:xfrm>
          <a:prstGeom prst="rect">
            <a:avLst/>
          </a:prstGeom>
        </xdr:spPr>
      </xdr:pic>
      <xdr:pic>
        <xdr:nvPicPr>
          <xdr:cNvPr id="92" name="Рисунок 91">
            <a:extLst>
              <a:ext uri="{FF2B5EF4-FFF2-40B4-BE49-F238E27FC236}">
                <a16:creationId xmlns:a16="http://schemas.microsoft.com/office/drawing/2014/main" id="{00000000-0008-0000-0500-00005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3" y="22157531"/>
            <a:ext cx="1266370" cy="13072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31750</xdr:colOff>
      <xdr:row>42</xdr:row>
      <xdr:rowOff>190500</xdr:rowOff>
    </xdr:from>
    <xdr:to>
      <xdr:col>6</xdr:col>
      <xdr:colOff>698500</xdr:colOff>
      <xdr:row>42</xdr:row>
      <xdr:rowOff>635000</xdr:rowOff>
    </xdr:to>
    <xdr:sp macro="" textlink="">
      <xdr:nvSpPr>
        <xdr:cNvPr id="28" name="Скругленный прямоугольник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spect="1"/>
        </xdr:cNvSpPr>
      </xdr:nvSpPr>
      <xdr:spPr>
        <a:xfrm>
          <a:off x="4587875" y="164623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5</xdr:col>
      <xdr:colOff>31750</xdr:colOff>
      <xdr:row>55</xdr:row>
      <xdr:rowOff>158750</xdr:rowOff>
    </xdr:from>
    <xdr:to>
      <xdr:col>6</xdr:col>
      <xdr:colOff>558800</xdr:colOff>
      <xdr:row>55</xdr:row>
      <xdr:rowOff>603250</xdr:rowOff>
    </xdr:to>
    <xdr:sp macro="" textlink="">
      <xdr:nvSpPr>
        <xdr:cNvPr id="30" name="Скругленный прямоугольни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spect="1"/>
        </xdr:cNvSpPr>
      </xdr:nvSpPr>
      <xdr:spPr>
        <a:xfrm>
          <a:off x="4587875" y="17764125"/>
          <a:ext cx="14795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>
    <xdr:from>
      <xdr:col>9</xdr:col>
      <xdr:colOff>793750</xdr:colOff>
      <xdr:row>18</xdr:row>
      <xdr:rowOff>63499</xdr:rowOff>
    </xdr:from>
    <xdr:to>
      <xdr:col>16</xdr:col>
      <xdr:colOff>0</xdr:colOff>
      <xdr:row>18</xdr:row>
      <xdr:rowOff>679099</xdr:rowOff>
    </xdr:to>
    <xdr:grpSp>
      <xdr:nvGrpSpPr>
        <xdr:cNvPr id="37" name="Группа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GrpSpPr/>
      </xdr:nvGrpSpPr>
      <xdr:grpSpPr>
        <a:xfrm>
          <a:off x="9207500" y="10604499"/>
          <a:ext cx="5461000" cy="615600"/>
          <a:chOff x="3562350" y="24210932"/>
          <a:chExt cx="5172074" cy="573119"/>
        </a:xfrm>
      </xdr:grpSpPr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5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562350" y="24220457"/>
            <a:ext cx="619124" cy="563594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id="{00000000-0008-0000-0500-00002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86300" y="24210932"/>
            <a:ext cx="619124" cy="563594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20457"/>
            <a:ext cx="581025" cy="554068"/>
          </a:xfrm>
          <a:prstGeom prst="rect">
            <a:avLst/>
          </a:prstGeom>
        </xdr:spPr>
      </xdr:pic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id="{00000000-0008-0000-0500-00002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0932"/>
            <a:ext cx="619124" cy="563594"/>
          </a:xfrm>
          <a:prstGeom prst="rect">
            <a:avLst/>
          </a:prstGeom>
        </xdr:spPr>
      </xdr:pic>
      <xdr:pic>
        <xdr:nvPicPr>
          <xdr:cNvPr id="43" name="Рисунок 42">
            <a:extLst>
              <a:ext uri="{FF2B5EF4-FFF2-40B4-BE49-F238E27FC236}">
                <a16:creationId xmlns:a16="http://schemas.microsoft.com/office/drawing/2014/main" id="{00000000-0008-0000-0500-00002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38825" y="24212550"/>
            <a:ext cx="619124" cy="563594"/>
          </a:xfrm>
          <a:prstGeom prst="rect">
            <a:avLst/>
          </a:prstGeom>
        </xdr:spPr>
      </xdr:pic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00000000-0008-0000-0500-00002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0932"/>
            <a:ext cx="619124" cy="563594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05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20457"/>
            <a:ext cx="619124" cy="56359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id="{00000000-0008-0000-0500-00002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1231199</xdr:colOff>
      <xdr:row>12</xdr:row>
      <xdr:rowOff>152400</xdr:rowOff>
    </xdr:from>
    <xdr:to>
      <xdr:col>15</xdr:col>
      <xdr:colOff>1047751</xdr:colOff>
      <xdr:row>12</xdr:row>
      <xdr:rowOff>725519</xdr:rowOff>
    </xdr:to>
    <xdr:grpSp>
      <xdr:nvGrpSpPr>
        <xdr:cNvPr id="61" name="Группа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GrpSpPr/>
      </xdr:nvGrpSpPr>
      <xdr:grpSpPr>
        <a:xfrm>
          <a:off x="10486324" y="7200900"/>
          <a:ext cx="4166302" cy="573119"/>
          <a:chOff x="4658369" y="24210932"/>
          <a:chExt cx="4076055" cy="573119"/>
        </a:xfrm>
      </xdr:grpSpPr>
      <xdr:pic>
        <xdr:nvPicPr>
          <xdr:cNvPr id="64" name="Рисунок 63">
            <a:extLst>
              <a:ext uri="{FF2B5EF4-FFF2-40B4-BE49-F238E27FC236}">
                <a16:creationId xmlns:a16="http://schemas.microsoft.com/office/drawing/2014/main" id="{00000000-0008-0000-0500-00004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20457"/>
            <a:ext cx="581025" cy="554068"/>
          </a:xfrm>
          <a:prstGeom prst="rect">
            <a:avLst/>
          </a:prstGeom>
        </xdr:spPr>
      </xdr:pic>
      <xdr:pic>
        <xdr:nvPicPr>
          <xdr:cNvPr id="65" name="Рисунок 64">
            <a:extLst>
              <a:ext uri="{FF2B5EF4-FFF2-40B4-BE49-F238E27FC236}">
                <a16:creationId xmlns:a16="http://schemas.microsoft.com/office/drawing/2014/main" id="{00000000-0008-0000-0500-00004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0932"/>
            <a:ext cx="619124" cy="563594"/>
          </a:xfrm>
          <a:prstGeom prst="rect">
            <a:avLst/>
          </a:prstGeom>
        </xdr:spPr>
      </xdr:pic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00000000-0008-0000-0500-00004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38825" y="24212550"/>
            <a:ext cx="619124" cy="563594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00000000-0008-0000-0500-00004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0932"/>
            <a:ext cx="619124" cy="563594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00000000-0008-0000-0500-00004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58369" y="24220457"/>
            <a:ext cx="619124" cy="563594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id="{00000000-0008-0000-05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82" name="Рисунок 81">
            <a:extLst>
              <a:ext uri="{FF2B5EF4-FFF2-40B4-BE49-F238E27FC236}">
                <a16:creationId xmlns:a16="http://schemas.microsoft.com/office/drawing/2014/main" id="{00000000-0008-0000-0500-00005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9525</xdr:colOff>
      <xdr:row>12</xdr:row>
      <xdr:rowOff>193675</xdr:rowOff>
    </xdr:from>
    <xdr:to>
      <xdr:col>8</xdr:col>
      <xdr:colOff>1016000</xdr:colOff>
      <xdr:row>12</xdr:row>
      <xdr:rowOff>638175</xdr:rowOff>
    </xdr:to>
    <xdr:sp macro="" textlink="">
      <xdr:nvSpPr>
        <xdr:cNvPr id="91" name="Скругленный прямоугольни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>
          <a:spLocks noChangeAspect="1"/>
        </xdr:cNvSpPr>
      </xdr:nvSpPr>
      <xdr:spPr>
        <a:xfrm>
          <a:off x="4565650" y="4718050"/>
          <a:ext cx="378460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ТУРБИРОВАННАЯ, ТРУБА В КОМПЛЕКТЕ</a:t>
          </a:r>
          <a:endParaRPr lang="ru-RU" sz="2000"/>
        </a:p>
      </xdr:txBody>
    </xdr:sp>
    <xdr:clientData/>
  </xdr:twoCellAnchor>
  <xdr:twoCellAnchor>
    <xdr:from>
      <xdr:col>1</xdr:col>
      <xdr:colOff>134938</xdr:colOff>
      <xdr:row>55</xdr:row>
      <xdr:rowOff>127000</xdr:rowOff>
    </xdr:from>
    <xdr:to>
      <xdr:col>1</xdr:col>
      <xdr:colOff>1317625</xdr:colOff>
      <xdr:row>57</xdr:row>
      <xdr:rowOff>174625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pSpPr/>
      </xdr:nvGrpSpPr>
      <xdr:grpSpPr>
        <a:xfrm>
          <a:off x="150813" y="29765625"/>
          <a:ext cx="1182687" cy="1635125"/>
          <a:chOff x="119063" y="24411781"/>
          <a:chExt cx="1266370" cy="1543843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6875" y="24748227"/>
            <a:ext cx="735541" cy="1207397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id="{00000000-0008-0000-05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3" y="24411781"/>
            <a:ext cx="1266370" cy="13072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0"/>
          <a:ext cx="1206500" cy="1246638"/>
        </a:xfrm>
        <a:prstGeom prst="rect">
          <a:avLst/>
        </a:prstGeom>
      </xdr:spPr>
    </xdr:pic>
    <xdr:clientData/>
  </xdr:twoCellAnchor>
  <xdr:twoCellAnchor>
    <xdr:from>
      <xdr:col>1</xdr:col>
      <xdr:colOff>269875</xdr:colOff>
      <xdr:row>12</xdr:row>
      <xdr:rowOff>206375</xdr:rowOff>
    </xdr:from>
    <xdr:to>
      <xdr:col>1</xdr:col>
      <xdr:colOff>1428750</xdr:colOff>
      <xdr:row>14</xdr:row>
      <xdr:rowOff>477939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pSpPr/>
      </xdr:nvGrpSpPr>
      <xdr:grpSpPr>
        <a:xfrm>
          <a:off x="285750" y="7254875"/>
          <a:ext cx="1158875" cy="1684439"/>
          <a:chOff x="127000" y="6286500"/>
          <a:chExt cx="1158875" cy="1684439"/>
        </a:xfrm>
      </xdr:grpSpPr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00000000-0008-0000-05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6286500"/>
            <a:ext cx="1071843" cy="243079"/>
          </a:xfrm>
          <a:prstGeom prst="rect">
            <a:avLst/>
          </a:prstGeom>
        </xdr:spPr>
      </xdr:pic>
      <xdr:pic>
        <xdr:nvPicPr>
          <xdr:cNvPr id="55" name="Рисунок 54" descr="THERMEX G 20 TD (Pro)">
            <a:extLst>
              <a:ext uri="{FF2B5EF4-FFF2-40B4-BE49-F238E27FC236}">
                <a16:creationId xmlns:a16="http://schemas.microsoft.com/office/drawing/2014/main" id="{00000000-0008-0000-0500-00003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7" cstate="email">
            <a:extLst>
              <a:ext uri="{BEBA8EAE-BF5A-486C-A8C5-ECC9F3942E4B}">
                <a14:imgProps xmlns:a14="http://schemas.microsoft.com/office/drawing/2010/main">
                  <a14:imgLayer r:embed="rId18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222250" y="6635750"/>
            <a:ext cx="1063625" cy="13351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190500</xdr:colOff>
      <xdr:row>24</xdr:row>
      <xdr:rowOff>111125</xdr:rowOff>
    </xdr:from>
    <xdr:to>
      <xdr:col>1</xdr:col>
      <xdr:colOff>1365250</xdr:colOff>
      <xdr:row>26</xdr:row>
      <xdr:rowOff>682625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206375" y="13017500"/>
          <a:ext cx="1174750" cy="1695450"/>
          <a:chOff x="206375" y="13477875"/>
          <a:chExt cx="1071843" cy="1659459"/>
        </a:xfrm>
      </xdr:grpSpPr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00000000-0008-0000-05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6375" y="13477875"/>
            <a:ext cx="1071843" cy="243079"/>
          </a:xfrm>
          <a:prstGeom prst="rect">
            <a:avLst/>
          </a:prstGeom>
        </xdr:spPr>
      </xdr:pic>
      <xdr:pic>
        <xdr:nvPicPr>
          <xdr:cNvPr id="59" name="Рисунок 58" descr="THERMEX G 28 D Pearl white">
            <a:extLst>
              <a:ext uri="{FF2B5EF4-FFF2-40B4-BE49-F238E27FC236}">
                <a16:creationId xmlns:a16="http://schemas.microsoft.com/office/drawing/2014/main" id="{00000000-0008-0000-0500-00003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9" cstate="email">
            <a:extLst>
              <a:ext uri="{BEBA8EAE-BF5A-486C-A8C5-ECC9F3942E4B}">
                <a14:imgProps xmlns:a14="http://schemas.microsoft.com/office/drawing/2010/main">
                  <a14:imgLayer r:embed="rId20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80999" y="13811250"/>
            <a:ext cx="793885" cy="132608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793750</xdr:colOff>
      <xdr:row>24</xdr:row>
      <xdr:rowOff>31750</xdr:rowOff>
    </xdr:from>
    <xdr:to>
      <xdr:col>16</xdr:col>
      <xdr:colOff>0</xdr:colOff>
      <xdr:row>24</xdr:row>
      <xdr:rowOff>571500</xdr:rowOff>
    </xdr:to>
    <xdr:grpSp>
      <xdr:nvGrpSpPr>
        <xdr:cNvPr id="60" name="Группа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GrpSpPr/>
      </xdr:nvGrpSpPr>
      <xdr:grpSpPr>
        <a:xfrm>
          <a:off x="10048875" y="12938125"/>
          <a:ext cx="4619625" cy="539750"/>
          <a:chOff x="4133850" y="24210932"/>
          <a:chExt cx="4600574" cy="573119"/>
        </a:xfrm>
      </xdr:grpSpPr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id="{00000000-0008-0000-05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86300" y="24210932"/>
            <a:ext cx="619124" cy="563594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:a16="http://schemas.microsoft.com/office/drawing/2014/main" id="{00000000-0008-0000-05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20457"/>
            <a:ext cx="581025" cy="554068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id="{00000000-0008-0000-05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0932"/>
            <a:ext cx="619124" cy="563594"/>
          </a:xfrm>
          <a:prstGeom prst="rect">
            <a:avLst/>
          </a:prstGeom>
        </xdr:spPr>
      </xdr:pic>
      <xdr:pic>
        <xdr:nvPicPr>
          <xdr:cNvPr id="81" name="Рисунок 80">
            <a:extLst>
              <a:ext uri="{FF2B5EF4-FFF2-40B4-BE49-F238E27FC236}">
                <a16:creationId xmlns:a16="http://schemas.microsoft.com/office/drawing/2014/main" id="{00000000-0008-0000-0500-00005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38825" y="24212550"/>
            <a:ext cx="619124" cy="563594"/>
          </a:xfrm>
          <a:prstGeom prst="rect">
            <a:avLst/>
          </a:prstGeom>
        </xdr:spPr>
      </xdr:pic>
      <xdr:pic>
        <xdr:nvPicPr>
          <xdr:cNvPr id="83" name="Рисунок 82">
            <a:extLst>
              <a:ext uri="{FF2B5EF4-FFF2-40B4-BE49-F238E27FC236}">
                <a16:creationId xmlns:a16="http://schemas.microsoft.com/office/drawing/2014/main" id="{00000000-0008-0000-0500-00005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0932"/>
            <a:ext cx="619124" cy="563594"/>
          </a:xfrm>
          <a:prstGeom prst="rect">
            <a:avLst/>
          </a:prstGeom>
        </xdr:spPr>
      </xdr:pic>
      <xdr:pic>
        <xdr:nvPicPr>
          <xdr:cNvPr id="85" name="Рисунок 84">
            <a:extLst>
              <a:ext uri="{FF2B5EF4-FFF2-40B4-BE49-F238E27FC236}">
                <a16:creationId xmlns:a16="http://schemas.microsoft.com/office/drawing/2014/main" id="{00000000-0008-0000-0500-00005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20457"/>
            <a:ext cx="619124" cy="563594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:a16="http://schemas.microsoft.com/office/drawing/2014/main" id="{00000000-0008-0000-0500-00005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43"/>
            <a:ext cx="581025" cy="554067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:a16="http://schemas.microsoft.com/office/drawing/2014/main" id="{00000000-0008-0000-0500-00005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88899</xdr:colOff>
      <xdr:row>18</xdr:row>
      <xdr:rowOff>142874</xdr:rowOff>
    </xdr:from>
    <xdr:to>
      <xdr:col>1</xdr:col>
      <xdr:colOff>1381125</xdr:colOff>
      <xdr:row>24</xdr:row>
      <xdr:rowOff>3174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pSpPr/>
      </xdr:nvGrpSpPr>
      <xdr:grpSpPr>
        <a:xfrm>
          <a:off x="104774" y="10683874"/>
          <a:ext cx="1292226" cy="2225675"/>
          <a:chOff x="88899" y="10652125"/>
          <a:chExt cx="1293224" cy="2301875"/>
        </a:xfrm>
      </xdr:grpSpPr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5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10652125"/>
            <a:ext cx="1071843" cy="243079"/>
          </a:xfrm>
          <a:prstGeom prst="rect">
            <a:avLst/>
          </a:prstGeom>
        </xdr:spPr>
      </xdr:pic>
      <xdr:pic>
        <xdr:nvPicPr>
          <xdr:cNvPr id="100" name="Рисунок 99" descr="THERMEX G 20 D Silver">
            <a:extLst>
              <a:ext uri="{FF2B5EF4-FFF2-40B4-BE49-F238E27FC236}">
                <a16:creationId xmlns:a16="http://schemas.microsoft.com/office/drawing/2014/main" id="{00000000-0008-0000-0500-00006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244" t="6108" r="25729" b="7829"/>
          <a:stretch/>
        </xdr:blipFill>
        <xdr:spPr bwMode="auto">
          <a:xfrm>
            <a:off x="952500" y="12064897"/>
            <a:ext cx="429623" cy="88910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1" name="Рисунок 100" descr="THERMEX G 20 D Golden brown">
            <a:extLst>
              <a:ext uri="{FF2B5EF4-FFF2-40B4-BE49-F238E27FC236}">
                <a16:creationId xmlns:a16="http://schemas.microsoft.com/office/drawing/2014/main" id="{00000000-0008-0000-0500-00006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524" t="5561" r="26149" b="7840"/>
          <a:stretch/>
        </xdr:blipFill>
        <xdr:spPr bwMode="auto">
          <a:xfrm>
            <a:off x="952500" y="11010028"/>
            <a:ext cx="421566" cy="99253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2" name="Рисунок 101" descr="THERMEX G 28 D Pearl white">
            <a:extLst>
              <a:ext uri="{FF2B5EF4-FFF2-40B4-BE49-F238E27FC236}">
                <a16:creationId xmlns:a16="http://schemas.microsoft.com/office/drawing/2014/main" id="{00000000-0008-0000-0500-00006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3" cstate="email">
            <a:extLst>
              <a:ext uri="{BEBA8EAE-BF5A-486C-A8C5-ECC9F3942E4B}">
                <a14:imgProps xmlns:a14="http://schemas.microsoft.com/office/drawing/2010/main">
                  <a14:imgLayer r:embed="rId24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88899" y="10934680"/>
            <a:ext cx="863601" cy="17674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192974</xdr:colOff>
      <xdr:row>15</xdr:row>
      <xdr:rowOff>12701</xdr:rowOff>
    </xdr:from>
    <xdr:to>
      <xdr:col>16</xdr:col>
      <xdr:colOff>0</xdr:colOff>
      <xdr:row>16</xdr:row>
      <xdr:rowOff>9176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9448099" y="8997951"/>
          <a:ext cx="5220401" cy="615600"/>
          <a:chOff x="8813099" y="8172450"/>
          <a:chExt cx="5172776" cy="587437"/>
        </a:xfrm>
      </xdr:grpSpPr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00000000-0008-0000-0500-00007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83668" y="8204200"/>
            <a:ext cx="580312" cy="554068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00000000-0008-0000-0500-00007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3377037" y="8194675"/>
            <a:ext cx="608838" cy="563594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00000000-0008-0000-0500-00007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03356" y="8196293"/>
            <a:ext cx="618364" cy="563594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id="{00000000-0008-0000-0500-00007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23044" y="8194675"/>
            <a:ext cx="618364" cy="563594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id="{00000000-0008-0000-0500-00007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813099" y="8172450"/>
            <a:ext cx="618364" cy="563594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:a16="http://schemas.microsoft.com/office/drawing/2014/main" id="{00000000-0008-0000-0500-00007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54466" y="8204200"/>
            <a:ext cx="580312" cy="554068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id="{00000000-0008-0000-0500-00007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34778" y="8204200"/>
            <a:ext cx="580312" cy="554068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id="{00000000-0008-0000-05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9937750" y="8175625"/>
            <a:ext cx="617609" cy="563594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id="{00000000-0008-0000-0500-00007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366250" y="8175625"/>
            <a:ext cx="617609" cy="5635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317501</xdr:colOff>
      <xdr:row>15</xdr:row>
      <xdr:rowOff>63500</xdr:rowOff>
    </xdr:from>
    <xdr:to>
      <xdr:col>1</xdr:col>
      <xdr:colOff>1238250</xdr:colOff>
      <xdr:row>17</xdr:row>
      <xdr:rowOff>161925</xdr:rowOff>
    </xdr:to>
    <xdr:grpSp>
      <xdr:nvGrpSpPr>
        <xdr:cNvPr id="25" name="Группа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pSpPr/>
      </xdr:nvGrpSpPr>
      <xdr:grpSpPr>
        <a:xfrm>
          <a:off x="333376" y="9048750"/>
          <a:ext cx="920749" cy="1416050"/>
          <a:chOff x="127000" y="8334375"/>
          <a:chExt cx="1071843" cy="1825625"/>
        </a:xfrm>
      </xdr:grpSpPr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00000000-0008-0000-05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8334375"/>
            <a:ext cx="1071843" cy="243079"/>
          </a:xfrm>
          <a:prstGeom prst="rect">
            <a:avLst/>
          </a:prstGeom>
        </xdr:spPr>
      </xdr:pic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BEBA8EAE-BF5A-486C-A8C5-ECC9F3942E4B}">
                <a14:imgProps xmlns:a14="http://schemas.microsoft.com/office/drawing/2010/main">
                  <a14:imgLayer r:embed="rId29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 t="1176" r="-2279"/>
          <a:stretch/>
        </xdr:blipFill>
        <xdr:spPr>
          <a:xfrm>
            <a:off x="281897" y="8826500"/>
            <a:ext cx="765853" cy="133350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714375</xdr:colOff>
      <xdr:row>27</xdr:row>
      <xdr:rowOff>127000</xdr:rowOff>
    </xdr:from>
    <xdr:to>
      <xdr:col>15</xdr:col>
      <xdr:colOff>1060449</xdr:colOff>
      <xdr:row>27</xdr:row>
      <xdr:rowOff>700119</xdr:rowOff>
    </xdr:to>
    <xdr:grpSp>
      <xdr:nvGrpSpPr>
        <xdr:cNvPr id="130" name="Группа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GrpSpPr/>
      </xdr:nvGrpSpPr>
      <xdr:grpSpPr>
        <a:xfrm>
          <a:off x="9969500" y="14843125"/>
          <a:ext cx="4695824" cy="573119"/>
          <a:chOff x="4133850" y="24210932"/>
          <a:chExt cx="4600574" cy="573119"/>
        </a:xfrm>
      </xdr:grpSpPr>
      <xdr:pic>
        <xdr:nvPicPr>
          <xdr:cNvPr id="131" name="Рисунок 130">
            <a:extLst>
              <a:ext uri="{FF2B5EF4-FFF2-40B4-BE49-F238E27FC236}">
                <a16:creationId xmlns:a16="http://schemas.microsoft.com/office/drawing/2014/main" id="{00000000-0008-0000-0500-00008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20457"/>
            <a:ext cx="619124" cy="563594"/>
          </a:xfrm>
          <a:prstGeom prst="rect">
            <a:avLst/>
          </a:prstGeom>
        </xdr:spPr>
      </xdr:pic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id="{00000000-0008-0000-05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0932"/>
            <a:ext cx="619124" cy="563594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:a16="http://schemas.microsoft.com/office/drawing/2014/main" id="{00000000-0008-0000-05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0932"/>
            <a:ext cx="619124" cy="563594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id="{00000000-0008-0000-05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0325" y="24212550"/>
            <a:ext cx="619124" cy="563594"/>
          </a:xfrm>
          <a:prstGeom prst="rect">
            <a:avLst/>
          </a:prstGeom>
        </xdr:spPr>
      </xdr:pic>
      <xdr:pic>
        <xdr:nvPicPr>
          <xdr:cNvPr id="136" name="Рисунок 135">
            <a:extLst>
              <a:ext uri="{FF2B5EF4-FFF2-40B4-BE49-F238E27FC236}">
                <a16:creationId xmlns:a16="http://schemas.microsoft.com/office/drawing/2014/main" id="{00000000-0008-0000-0500-00008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29300" y="24210932"/>
            <a:ext cx="619124" cy="563594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id="{00000000-0008-0000-05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05350" y="24220457"/>
            <a:ext cx="619124" cy="563594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id="{00000000-0008-0000-05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:a16="http://schemas.microsoft.com/office/drawing/2014/main" id="{00000000-0008-0000-05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32336</xdr:colOff>
      <xdr:row>27</xdr:row>
      <xdr:rowOff>222250</xdr:rowOff>
    </xdr:from>
    <xdr:to>
      <xdr:col>1</xdr:col>
      <xdr:colOff>1428750</xdr:colOff>
      <xdr:row>30</xdr:row>
      <xdr:rowOff>79375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pSpPr/>
      </xdr:nvGrpSpPr>
      <xdr:grpSpPr>
        <a:xfrm>
          <a:off x="48211" y="14938375"/>
          <a:ext cx="1396414" cy="1809750"/>
          <a:chOff x="48211" y="15462250"/>
          <a:chExt cx="1412204" cy="1698625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211" y="15811501"/>
            <a:ext cx="733895" cy="1127124"/>
          </a:xfrm>
          <a:prstGeom prst="rect">
            <a:avLst/>
          </a:prstGeom>
        </xdr:spPr>
      </xdr:pic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id="{00000000-0008-0000-0500-00008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15462250"/>
            <a:ext cx="1071843" cy="243079"/>
          </a:xfrm>
          <a:prstGeom prst="rect">
            <a:avLst/>
          </a:prstGeom>
        </xdr:spPr>
      </xdr:pic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email">
            <a:extLst>
              <a:ext uri="{BEBA8EAE-BF5A-486C-A8C5-ECC9F3942E4B}">
                <a14:imgProps xmlns:a14="http://schemas.microsoft.com/office/drawing/2010/main">
                  <a14:imgLayer r:embed="rId32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1756" y="16065500"/>
            <a:ext cx="718659" cy="109537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79375</xdr:colOff>
      <xdr:row>27</xdr:row>
      <xdr:rowOff>190500</xdr:rowOff>
    </xdr:from>
    <xdr:to>
      <xdr:col>6</xdr:col>
      <xdr:colOff>606425</xdr:colOff>
      <xdr:row>27</xdr:row>
      <xdr:rowOff>635000</xdr:rowOff>
    </xdr:to>
    <xdr:sp macro="" textlink="">
      <xdr:nvSpPr>
        <xdr:cNvPr id="125" name="Скругленный прямоугольник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>
          <a:spLocks noChangeAspect="1"/>
        </xdr:cNvSpPr>
      </xdr:nvSpPr>
      <xdr:spPr>
        <a:xfrm>
          <a:off x="4635500" y="15382875"/>
          <a:ext cx="14795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5</xdr:col>
      <xdr:colOff>142875</xdr:colOff>
      <xdr:row>18</xdr:row>
      <xdr:rowOff>95250</xdr:rowOff>
    </xdr:from>
    <xdr:to>
      <xdr:col>6</xdr:col>
      <xdr:colOff>809625</xdr:colOff>
      <xdr:row>18</xdr:row>
      <xdr:rowOff>539750</xdr:rowOff>
    </xdr:to>
    <xdr:sp macro="" textlink="">
      <xdr:nvSpPr>
        <xdr:cNvPr id="126" name="Скругленный прямоугольник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>
          <a:spLocks noChangeAspect="1"/>
        </xdr:cNvSpPr>
      </xdr:nvSpPr>
      <xdr:spPr>
        <a:xfrm>
          <a:off x="4699000" y="1352550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>
    <xdr:from>
      <xdr:col>1</xdr:col>
      <xdr:colOff>127000</xdr:colOff>
      <xdr:row>5</xdr:row>
      <xdr:rowOff>206375</xdr:rowOff>
    </xdr:from>
    <xdr:to>
      <xdr:col>1</xdr:col>
      <xdr:colOff>1355047</xdr:colOff>
      <xdr:row>7</xdr:row>
      <xdr:rowOff>444501</xdr:rowOff>
    </xdr:to>
    <xdr:grpSp>
      <xdr:nvGrpSpPr>
        <xdr:cNvPr id="18" name="Группа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42875" y="2270125"/>
          <a:ext cx="1228047" cy="1857376"/>
          <a:chOff x="127000" y="2317750"/>
          <a:chExt cx="1228047" cy="1651001"/>
        </a:xfrm>
      </xdr:grpSpPr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id="{00000000-0008-0000-0500-00006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2317750"/>
            <a:ext cx="1071843" cy="243079"/>
          </a:xfrm>
          <a:prstGeom prst="rect">
            <a:avLst/>
          </a:prstGeom>
        </xdr:spPr>
      </xdr:pic>
      <xdr:grpSp>
        <xdr:nvGrpSpPr>
          <xdr:cNvPr id="110" name="Группа 109">
            <a:extLst>
              <a:ext uri="{FF2B5EF4-FFF2-40B4-BE49-F238E27FC236}">
                <a16:creationId xmlns:a16="http://schemas.microsoft.com/office/drawing/2014/main" id="{00000000-0008-0000-0500-00006E000000}"/>
              </a:ext>
            </a:extLst>
          </xdr:cNvPr>
          <xdr:cNvGrpSpPr>
            <a:grpSpLocks noChangeAspect="1"/>
          </xdr:cNvGrpSpPr>
        </xdr:nvGrpSpPr>
        <xdr:grpSpPr>
          <a:xfrm>
            <a:off x="720047" y="2597150"/>
            <a:ext cx="635000" cy="635000"/>
            <a:chOff x="6302375" y="2206625"/>
            <a:chExt cx="635000" cy="635000"/>
          </a:xfrm>
        </xdr:grpSpPr>
        <xdr:sp macro="" textlink="">
          <xdr:nvSpPr>
            <xdr:cNvPr id="111" name="Овал 110">
              <a:extLst>
                <a:ext uri="{FF2B5EF4-FFF2-40B4-BE49-F238E27FC236}">
                  <a16:creationId xmlns:a16="http://schemas.microsoft.com/office/drawing/2014/main" id="{00000000-0008-0000-0500-00006F000000}"/>
                </a:ext>
              </a:extLst>
            </xdr:cNvPr>
            <xdr:cNvSpPr/>
          </xdr:nvSpPr>
          <xdr:spPr>
            <a:xfrm>
              <a:off x="6302375" y="2206625"/>
              <a:ext cx="635000" cy="635000"/>
            </a:xfrm>
            <a:prstGeom prst="ellipse">
              <a:avLst/>
            </a:prstGeom>
            <a:solidFill>
              <a:srgbClr val="FF4343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4" name="TextBox 123">
              <a:extLst>
                <a:ext uri="{FF2B5EF4-FFF2-40B4-BE49-F238E27FC236}">
                  <a16:creationId xmlns:a16="http://schemas.microsoft.com/office/drawing/2014/main" id="{00000000-0008-0000-0500-00007C000000}"/>
                </a:ext>
              </a:extLst>
            </xdr:cNvPr>
            <xdr:cNvSpPr txBox="1"/>
          </xdr:nvSpPr>
          <xdr:spPr>
            <a:xfrm>
              <a:off x="6318250" y="2353916"/>
              <a:ext cx="603250" cy="342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600" b="1">
                  <a:solidFill>
                    <a:schemeClr val="bg1"/>
                  </a:solidFill>
                </a:rPr>
                <a:t>NEW</a:t>
              </a:r>
              <a:endParaRPr lang="ru-RU" sz="1600" b="1">
                <a:solidFill>
                  <a:schemeClr val="bg1"/>
                </a:solidFill>
              </a:endParaRPr>
            </a:p>
          </xdr:txBody>
        </xdr:sp>
      </xdr:grpSp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8751" y="2905125"/>
            <a:ext cx="594074" cy="1063626"/>
          </a:xfrm>
          <a:prstGeom prst="rect">
            <a:avLst/>
          </a:prstGeom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id="{00000000-0008-0000-0500-00007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04875" y="3317876"/>
            <a:ext cx="428625" cy="62954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206376</xdr:colOff>
      <xdr:row>5</xdr:row>
      <xdr:rowOff>81642</xdr:rowOff>
    </xdr:from>
    <xdr:to>
      <xdr:col>15</xdr:col>
      <xdr:colOff>1014993</xdr:colOff>
      <xdr:row>5</xdr:row>
      <xdr:rowOff>697654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pSpPr/>
      </xdr:nvGrpSpPr>
      <xdr:grpSpPr>
        <a:xfrm>
          <a:off x="8620126" y="2145392"/>
          <a:ext cx="5999742" cy="616012"/>
          <a:chOff x="8032751" y="2145392"/>
          <a:chExt cx="5999742" cy="616012"/>
        </a:xfrm>
      </xdr:grpSpPr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id="{00000000-0008-0000-05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032751" y="2183945"/>
            <a:ext cx="637594" cy="570398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00000000-0008-0000-0500-00008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615104" y="2168070"/>
            <a:ext cx="637595" cy="570398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00000000-0008-0000-0500-00006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340" r="-1865"/>
          <a:stretch/>
        </xdr:blipFill>
        <xdr:spPr>
          <a:xfrm>
            <a:off x="9234746" y="2188936"/>
            <a:ext cx="577288" cy="568778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00000000-0008-0000-0500-00006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795924" y="2183946"/>
            <a:ext cx="636058" cy="570398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0500-00006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396616" y="2191006"/>
            <a:ext cx="636823" cy="570398"/>
          </a:xfrm>
          <a:prstGeom prst="rect">
            <a:avLst/>
          </a:prstGeom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00000000-0008-0000-0500-00006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07640" y="2192109"/>
            <a:ext cx="598202" cy="560872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id="{00000000-0008-0000-05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41399" y="2180771"/>
            <a:ext cx="575238" cy="560872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id="{00000000-0008-0000-05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3395669" y="2168524"/>
            <a:ext cx="636824" cy="570398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id="{00000000-0008-0000-0500-00007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27380" y="2145392"/>
            <a:ext cx="566240" cy="595739"/>
          </a:xfrm>
          <a:prstGeom prst="rect">
            <a:avLst/>
          </a:prstGeom>
        </xdr:spPr>
      </xdr:pic>
      <xdr:pic>
        <xdr:nvPicPr>
          <xdr:cNvPr id="145" name="Рисунок 144">
            <a:extLst>
              <a:ext uri="{FF2B5EF4-FFF2-40B4-BE49-F238E27FC236}">
                <a16:creationId xmlns:a16="http://schemas.microsoft.com/office/drawing/2014/main" id="{00000000-0008-0000-0500-00009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1865"/>
          <a:stretch/>
        </xdr:blipFill>
        <xdr:spPr>
          <a:xfrm>
            <a:off x="12234438" y="2178049"/>
            <a:ext cx="574526" cy="566057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79375</xdr:colOff>
      <xdr:row>15</xdr:row>
      <xdr:rowOff>79375</xdr:rowOff>
    </xdr:from>
    <xdr:to>
      <xdr:col>6</xdr:col>
      <xdr:colOff>746125</xdr:colOff>
      <xdr:row>15</xdr:row>
      <xdr:rowOff>523875</xdr:rowOff>
    </xdr:to>
    <xdr:sp macro="" textlink="">
      <xdr:nvSpPr>
        <xdr:cNvPr id="103" name="Скругленный прямоугольник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>
          <a:spLocks noChangeAspect="1"/>
        </xdr:cNvSpPr>
      </xdr:nvSpPr>
      <xdr:spPr>
        <a:xfrm>
          <a:off x="4635500" y="885825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5</xdr:col>
      <xdr:colOff>31750</xdr:colOff>
      <xdr:row>49</xdr:row>
      <xdr:rowOff>158750</xdr:rowOff>
    </xdr:from>
    <xdr:ext cx="1479550" cy="444500"/>
    <xdr:sp macro="" textlink="">
      <xdr:nvSpPr>
        <xdr:cNvPr id="104" name="Скругленный прямоугольник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>
          <a:spLocks noChangeAspect="1"/>
        </xdr:cNvSpPr>
      </xdr:nvSpPr>
      <xdr:spPr>
        <a:xfrm>
          <a:off x="4587875" y="24225250"/>
          <a:ext cx="14795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oneCellAnchor>
    <xdr:from>
      <xdr:col>1</xdr:col>
      <xdr:colOff>111125</xdr:colOff>
      <xdr:row>8</xdr:row>
      <xdr:rowOff>269875</xdr:rowOff>
    </xdr:from>
    <xdr:ext cx="1071843" cy="243079"/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334375"/>
          <a:ext cx="1071843" cy="243079"/>
        </a:xfrm>
        <a:prstGeom prst="rect">
          <a:avLst/>
        </a:prstGeom>
      </xdr:spPr>
    </xdr:pic>
    <xdr:clientData/>
  </xdr:oneCellAnchor>
  <xdr:twoCellAnchor>
    <xdr:from>
      <xdr:col>9</xdr:col>
      <xdr:colOff>793750</xdr:colOff>
      <xdr:row>8</xdr:row>
      <xdr:rowOff>60325</xdr:rowOff>
    </xdr:from>
    <xdr:to>
      <xdr:col>16</xdr:col>
      <xdr:colOff>0</xdr:colOff>
      <xdr:row>8</xdr:row>
      <xdr:rowOff>675925</xdr:rowOff>
    </xdr:to>
    <xdr:grpSp>
      <xdr:nvGrpSpPr>
        <xdr:cNvPr id="147" name="Группа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GrpSpPr/>
      </xdr:nvGrpSpPr>
      <xdr:grpSpPr>
        <a:xfrm>
          <a:off x="9207500" y="4362450"/>
          <a:ext cx="5461000" cy="615600"/>
          <a:chOff x="8813099" y="8172450"/>
          <a:chExt cx="5172776" cy="587437"/>
        </a:xfrm>
      </xdr:grpSpPr>
      <xdr:pic>
        <xdr:nvPicPr>
          <xdr:cNvPr id="148" name="Рисунок 147">
            <a:extLst>
              <a:ext uri="{FF2B5EF4-FFF2-40B4-BE49-F238E27FC236}">
                <a16:creationId xmlns:a16="http://schemas.microsoft.com/office/drawing/2014/main" id="{00000000-0008-0000-0500-00009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83668" y="8204200"/>
            <a:ext cx="580312" cy="554068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:a16="http://schemas.microsoft.com/office/drawing/2014/main" id="{00000000-0008-0000-05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3377037" y="8194675"/>
            <a:ext cx="608838" cy="563594"/>
          </a:xfrm>
          <a:prstGeom prst="rect">
            <a:avLst/>
          </a:prstGeom>
        </xdr:spPr>
      </xdr:pic>
      <xdr:pic>
        <xdr:nvPicPr>
          <xdr:cNvPr id="150" name="Рисунок 149">
            <a:extLst>
              <a:ext uri="{FF2B5EF4-FFF2-40B4-BE49-F238E27FC236}">
                <a16:creationId xmlns:a16="http://schemas.microsoft.com/office/drawing/2014/main" id="{00000000-0008-0000-0500-00009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03356" y="8196293"/>
            <a:ext cx="618364" cy="563594"/>
          </a:xfrm>
          <a:prstGeom prst="rect">
            <a:avLst/>
          </a:prstGeom>
        </xdr:spPr>
      </xdr:pic>
      <xdr:pic>
        <xdr:nvPicPr>
          <xdr:cNvPr id="151" name="Рисунок 150">
            <a:extLst>
              <a:ext uri="{FF2B5EF4-FFF2-40B4-BE49-F238E27FC236}">
                <a16:creationId xmlns:a16="http://schemas.microsoft.com/office/drawing/2014/main" id="{00000000-0008-0000-0500-00009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23044" y="8194675"/>
            <a:ext cx="618364" cy="563594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id="{00000000-0008-0000-0500-00009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813099" y="8172450"/>
            <a:ext cx="618364" cy="563594"/>
          </a:xfrm>
          <a:prstGeom prst="rect">
            <a:avLst/>
          </a:prstGeom>
        </xdr:spPr>
      </xdr:pic>
      <xdr:pic>
        <xdr:nvPicPr>
          <xdr:cNvPr id="153" name="Рисунок 152">
            <a:extLst>
              <a:ext uri="{FF2B5EF4-FFF2-40B4-BE49-F238E27FC236}">
                <a16:creationId xmlns:a16="http://schemas.microsoft.com/office/drawing/2014/main" id="{00000000-0008-0000-0500-00009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54466" y="8204200"/>
            <a:ext cx="580312" cy="554068"/>
          </a:xfrm>
          <a:prstGeom prst="rect">
            <a:avLst/>
          </a:prstGeom>
        </xdr:spPr>
      </xdr:pic>
      <xdr:pic>
        <xdr:nvPicPr>
          <xdr:cNvPr id="154" name="Рисунок 153">
            <a:extLst>
              <a:ext uri="{FF2B5EF4-FFF2-40B4-BE49-F238E27FC236}">
                <a16:creationId xmlns:a16="http://schemas.microsoft.com/office/drawing/2014/main" id="{00000000-0008-0000-05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34778" y="8204200"/>
            <a:ext cx="580312" cy="554068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:a16="http://schemas.microsoft.com/office/drawing/2014/main" id="{00000000-0008-0000-05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9937750" y="8175625"/>
            <a:ext cx="617609" cy="563594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id="{00000000-0008-0000-05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366250" y="8175625"/>
            <a:ext cx="617609" cy="5635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214314</xdr:colOff>
      <xdr:row>46</xdr:row>
      <xdr:rowOff>79374</xdr:rowOff>
    </xdr:from>
    <xdr:to>
      <xdr:col>1</xdr:col>
      <xdr:colOff>1397000</xdr:colOff>
      <xdr:row>48</xdr:row>
      <xdr:rowOff>317499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pSpPr/>
      </xdr:nvGrpSpPr>
      <xdr:grpSpPr>
        <a:xfrm>
          <a:off x="230189" y="24574499"/>
          <a:ext cx="1182686" cy="1698625"/>
          <a:chOff x="119063" y="31698406"/>
          <a:chExt cx="1266370" cy="1750218"/>
        </a:xfrm>
      </xdr:grpSpPr>
      <xdr:pic>
        <xdr:nvPicPr>
          <xdr:cNvPr id="163" name="Рисунок 162">
            <a:extLst>
              <a:ext uri="{FF2B5EF4-FFF2-40B4-BE49-F238E27FC236}">
                <a16:creationId xmlns:a16="http://schemas.microsoft.com/office/drawing/2014/main" id="{00000000-0008-0000-0500-0000A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3" y="31698406"/>
            <a:ext cx="1266370" cy="130722"/>
          </a:xfrm>
          <a:prstGeom prst="rect">
            <a:avLst/>
          </a:prstGeom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9875" y="31876999"/>
            <a:ext cx="841375" cy="157162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116343</xdr:colOff>
      <xdr:row>31</xdr:row>
      <xdr:rowOff>95251</xdr:rowOff>
    </xdr:from>
    <xdr:to>
      <xdr:col>1</xdr:col>
      <xdr:colOff>1382713</xdr:colOff>
      <xdr:row>36</xdr:row>
      <xdr:rowOff>282575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pSpPr/>
      </xdr:nvGrpSpPr>
      <xdr:grpSpPr>
        <a:xfrm>
          <a:off x="132218" y="17176751"/>
          <a:ext cx="1266370" cy="2155824"/>
          <a:chOff x="163968" y="17694277"/>
          <a:chExt cx="1266370" cy="2031997"/>
        </a:xfrm>
      </xdr:grpSpPr>
      <xdr:pic>
        <xdr:nvPicPr>
          <xdr:cNvPr id="77" name="Рисунок 76">
            <a:extLst>
              <a:ext uri="{FF2B5EF4-FFF2-40B4-BE49-F238E27FC236}">
                <a16:creationId xmlns:a16="http://schemas.microsoft.com/office/drawing/2014/main" id="{00000000-0008-0000-0500-00004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BEBA8EAE-BF5A-486C-A8C5-ECC9F3942E4B}">
                <a14:imgProps xmlns:a14="http://schemas.microsoft.com/office/drawing/2010/main">
                  <a14:imgLayer r:embed="rId41">
                    <a14:imgEffect>
                      <a14:saturation sat="0"/>
                    </a14:imgEffect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06375" y="18895020"/>
            <a:ext cx="448354" cy="831254"/>
          </a:xfrm>
          <a:prstGeom prst="rect">
            <a:avLst/>
          </a:prstGeom>
        </xdr:spPr>
      </xdr:pic>
      <xdr:pic>
        <xdr:nvPicPr>
          <xdr:cNvPr id="78" name="Рисунок 77">
            <a:extLst>
              <a:ext uri="{FF2B5EF4-FFF2-40B4-BE49-F238E27FC236}">
                <a16:creationId xmlns:a16="http://schemas.microsoft.com/office/drawing/2014/main" id="{00000000-0008-0000-0500-00004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52499" y="18052554"/>
            <a:ext cx="396875" cy="764035"/>
          </a:xfrm>
          <a:prstGeom prst="rect">
            <a:avLst/>
          </a:prstGeom>
        </xdr:spPr>
      </xdr:pic>
      <xdr:pic>
        <xdr:nvPicPr>
          <xdr:cNvPr id="79" name="Рисунок 78">
            <a:extLst>
              <a:ext uri="{FF2B5EF4-FFF2-40B4-BE49-F238E27FC236}">
                <a16:creationId xmlns:a16="http://schemas.microsoft.com/office/drawing/2014/main" id="{00000000-0008-0000-0500-00004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16853" y="18938875"/>
            <a:ext cx="400771" cy="748987"/>
          </a:xfrm>
          <a:prstGeom prst="rect">
            <a:avLst/>
          </a:prstGeom>
        </xdr:spPr>
      </xdr:pic>
      <xdr:pic>
        <xdr:nvPicPr>
          <xdr:cNvPr id="80" name="Рисунок 79">
            <a:extLst>
              <a:ext uri="{FF2B5EF4-FFF2-40B4-BE49-F238E27FC236}">
                <a16:creationId xmlns:a16="http://schemas.microsoft.com/office/drawing/2014/main" id="{00000000-0008-0000-05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3968" y="17694277"/>
            <a:ext cx="1266370" cy="130722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2358" y="18034000"/>
            <a:ext cx="518991" cy="80962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135981</xdr:colOff>
      <xdr:row>37</xdr:row>
      <xdr:rowOff>428625</xdr:rowOff>
    </xdr:from>
    <xdr:to>
      <xdr:col>1</xdr:col>
      <xdr:colOff>1397000</xdr:colOff>
      <xdr:row>41</xdr:row>
      <xdr:rowOff>158750</xdr:rowOff>
    </xdr:to>
    <xdr:grpSp>
      <xdr:nvGrpSpPr>
        <xdr:cNvPr id="22" name="Группа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pSpPr/>
      </xdr:nvGrpSpPr>
      <xdr:grpSpPr>
        <a:xfrm>
          <a:off x="151856" y="19796125"/>
          <a:ext cx="1261019" cy="1984375"/>
          <a:chOff x="167731" y="20153313"/>
          <a:chExt cx="1285170" cy="1563687"/>
        </a:xfrm>
      </xdr:grpSpPr>
      <xdr:pic>
        <xdr:nvPicPr>
          <xdr:cNvPr id="86" name="Рисунок 85">
            <a:extLst>
              <a:ext uri="{FF2B5EF4-FFF2-40B4-BE49-F238E27FC236}">
                <a16:creationId xmlns:a16="http://schemas.microsoft.com/office/drawing/2014/main" id="{00000000-0008-0000-0500-00005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25326" y="21109781"/>
            <a:ext cx="339924" cy="565088"/>
          </a:xfrm>
          <a:prstGeom prst="rect">
            <a:avLst/>
          </a:prstGeom>
        </xdr:spPr>
      </xdr:pic>
      <xdr:pic>
        <xdr:nvPicPr>
          <xdr:cNvPr id="87" name="Рисунок 86">
            <a:extLst>
              <a:ext uri="{FF2B5EF4-FFF2-40B4-BE49-F238E27FC236}">
                <a16:creationId xmlns:a16="http://schemas.microsoft.com/office/drawing/2014/main" id="{00000000-0008-0000-0500-00005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27825" y="20510500"/>
            <a:ext cx="352508" cy="586792"/>
          </a:xfrm>
          <a:prstGeom prst="rect">
            <a:avLst/>
          </a:prstGeom>
        </xdr:spPr>
      </xdr:pic>
      <xdr:pic>
        <xdr:nvPicPr>
          <xdr:cNvPr id="88" name="Рисунок 87">
            <a:extLst>
              <a:ext uri="{FF2B5EF4-FFF2-40B4-BE49-F238E27FC236}">
                <a16:creationId xmlns:a16="http://schemas.microsoft.com/office/drawing/2014/main" id="{00000000-0008-0000-0500-00005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7731" y="20510500"/>
            <a:ext cx="719866" cy="1206500"/>
          </a:xfrm>
          <a:prstGeom prst="rect">
            <a:avLst/>
          </a:prstGeom>
        </xdr:spPr>
      </xdr:pic>
      <xdr:pic>
        <xdr:nvPicPr>
          <xdr:cNvPr id="89" name="Рисунок 88">
            <a:extLst>
              <a:ext uri="{FF2B5EF4-FFF2-40B4-BE49-F238E27FC236}">
                <a16:creationId xmlns:a16="http://schemas.microsoft.com/office/drawing/2014/main" id="{00000000-0008-0000-0500-00005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6531" y="20153313"/>
            <a:ext cx="1266370" cy="13072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111125</xdr:colOff>
      <xdr:row>8</xdr:row>
      <xdr:rowOff>698499</xdr:rowOff>
    </xdr:from>
    <xdr:to>
      <xdr:col>1</xdr:col>
      <xdr:colOff>1333501</xdr:colOff>
      <xdr:row>11</xdr:row>
      <xdr:rowOff>587374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127000" y="5000624"/>
          <a:ext cx="1222376" cy="1793875"/>
          <a:chOff x="127000" y="30575250"/>
          <a:chExt cx="1350143" cy="2081159"/>
        </a:xfrm>
      </xdr:grpSpPr>
      <xdr:pic>
        <xdr:nvPicPr>
          <xdr:cNvPr id="157" name="Рисунок 156">
            <a:extLst>
              <a:ext uri="{FF2B5EF4-FFF2-40B4-BE49-F238E27FC236}">
                <a16:creationId xmlns:a16="http://schemas.microsoft.com/office/drawing/2014/main" id="{00000000-0008-0000-0500-00009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31502142"/>
            <a:ext cx="666750" cy="1154267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:a16="http://schemas.microsoft.com/office/drawing/2014/main" id="{00000000-0008-0000-0500-00009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93750" y="30575250"/>
            <a:ext cx="683393" cy="118087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15875</xdr:colOff>
      <xdr:row>49</xdr:row>
      <xdr:rowOff>174625</xdr:rowOff>
    </xdr:from>
    <xdr:to>
      <xdr:col>1</xdr:col>
      <xdr:colOff>1499889</xdr:colOff>
      <xdr:row>54</xdr:row>
      <xdr:rowOff>430893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pSpPr/>
      </xdr:nvGrpSpPr>
      <xdr:grpSpPr>
        <a:xfrm>
          <a:off x="31750" y="26590625"/>
          <a:ext cx="1484014" cy="2955018"/>
          <a:chOff x="0" y="26412031"/>
          <a:chExt cx="1484014" cy="3079636"/>
        </a:xfrm>
      </xdr:grpSpPr>
      <xdr:pic>
        <xdr:nvPicPr>
          <xdr:cNvPr id="140" name="Рисунок 139">
            <a:extLst>
              <a:ext uri="{FF2B5EF4-FFF2-40B4-BE49-F238E27FC236}">
                <a16:creationId xmlns:a16="http://schemas.microsoft.com/office/drawing/2014/main" id="{00000000-0008-0000-0500-00008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3187" y="26412031"/>
            <a:ext cx="1266370" cy="130722"/>
          </a:xfrm>
          <a:prstGeom prst="rect">
            <a:avLst/>
          </a:prstGeom>
        </xdr:spPr>
      </xdr:pic>
      <xdr:pic>
        <xdr:nvPicPr>
          <xdr:cNvPr id="161" name="Рисунок 160">
            <a:extLst>
              <a:ext uri="{FF2B5EF4-FFF2-40B4-BE49-F238E27FC236}">
                <a16:creationId xmlns:a16="http://schemas.microsoft.com/office/drawing/2014/main" id="{00000000-0008-0000-0500-0000A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26726290"/>
            <a:ext cx="651428" cy="1080000"/>
          </a:xfrm>
          <a:prstGeom prst="rect">
            <a:avLst/>
          </a:prstGeom>
        </xdr:spPr>
      </xdr:pic>
      <xdr:pic>
        <xdr:nvPicPr>
          <xdr:cNvPr id="162" name="Рисунок 161">
            <a:extLst>
              <a:ext uri="{FF2B5EF4-FFF2-40B4-BE49-F238E27FC236}">
                <a16:creationId xmlns:a16="http://schemas.microsoft.com/office/drawing/2014/main" id="{00000000-0008-0000-0500-0000A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77874" y="26717625"/>
            <a:ext cx="629860" cy="1080000"/>
          </a:xfrm>
          <a:prstGeom prst="rect">
            <a:avLst/>
          </a:prstGeom>
        </xdr:spPr>
      </xdr:pic>
      <xdr:pic>
        <xdr:nvPicPr>
          <xdr:cNvPr id="164" name="Рисунок 163">
            <a:extLst>
              <a:ext uri="{FF2B5EF4-FFF2-40B4-BE49-F238E27FC236}">
                <a16:creationId xmlns:a16="http://schemas.microsoft.com/office/drawing/2014/main" id="{00000000-0008-0000-0500-0000A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9375" y="28340354"/>
            <a:ext cx="621919" cy="1080000"/>
          </a:xfrm>
          <a:prstGeom prst="rect">
            <a:avLst/>
          </a:prstGeom>
        </xdr:spPr>
      </xdr:pic>
      <xdr:pic>
        <xdr:nvPicPr>
          <xdr:cNvPr id="165" name="Рисунок 164">
            <a:extLst>
              <a:ext uri="{FF2B5EF4-FFF2-40B4-BE49-F238E27FC236}">
                <a16:creationId xmlns:a16="http://schemas.microsoft.com/office/drawing/2014/main" id="{00000000-0008-0000-05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6125" y="28411667"/>
            <a:ext cx="737889" cy="10800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1603375</xdr:colOff>
      <xdr:row>49</xdr:row>
      <xdr:rowOff>79375</xdr:rowOff>
    </xdr:from>
    <xdr:to>
      <xdr:col>2</xdr:col>
      <xdr:colOff>2238375</xdr:colOff>
      <xdr:row>49</xdr:row>
      <xdr:rowOff>714375</xdr:rowOff>
    </xdr:to>
    <xdr:grpSp>
      <xdr:nvGrpSpPr>
        <xdr:cNvPr id="141" name="Группа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GrpSpPr>
          <a:grpSpLocks noChangeAspect="1"/>
        </xdr:cNvGrpSpPr>
      </xdr:nvGrpSpPr>
      <xdr:grpSpPr>
        <a:xfrm>
          <a:off x="3127375" y="26495375"/>
          <a:ext cx="635000" cy="635000"/>
          <a:chOff x="6302375" y="2206625"/>
          <a:chExt cx="635000" cy="635000"/>
        </a:xfrm>
      </xdr:grpSpPr>
      <xdr:sp macro="" textlink="">
        <xdr:nvSpPr>
          <xdr:cNvPr id="142" name="Овал 141">
            <a:extLst>
              <a:ext uri="{FF2B5EF4-FFF2-40B4-BE49-F238E27FC236}">
                <a16:creationId xmlns:a16="http://schemas.microsoft.com/office/drawing/2014/main" id="{00000000-0008-0000-0500-00008E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3" name="TextBox 142">
            <a:extLst>
              <a:ext uri="{FF2B5EF4-FFF2-40B4-BE49-F238E27FC236}">
                <a16:creationId xmlns:a16="http://schemas.microsoft.com/office/drawing/2014/main" id="{00000000-0008-0000-0500-00008F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2222500</xdr:colOff>
      <xdr:row>8</xdr:row>
      <xdr:rowOff>47625</xdr:rowOff>
    </xdr:from>
    <xdr:to>
      <xdr:col>4</xdr:col>
      <xdr:colOff>333375</xdr:colOff>
      <xdr:row>8</xdr:row>
      <xdr:rowOff>682625</xdr:rowOff>
    </xdr:to>
    <xdr:grpSp>
      <xdr:nvGrpSpPr>
        <xdr:cNvPr id="144" name="Группа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GrpSpPr>
          <a:grpSpLocks noChangeAspect="1"/>
        </xdr:cNvGrpSpPr>
      </xdr:nvGrpSpPr>
      <xdr:grpSpPr>
        <a:xfrm>
          <a:off x="3746500" y="4349750"/>
          <a:ext cx="635000" cy="635000"/>
          <a:chOff x="6302375" y="2206625"/>
          <a:chExt cx="635000" cy="635000"/>
        </a:xfrm>
      </xdr:grpSpPr>
      <xdr:sp macro="" textlink="">
        <xdr:nvSpPr>
          <xdr:cNvPr id="159" name="Овал 158">
            <a:extLst>
              <a:ext uri="{FF2B5EF4-FFF2-40B4-BE49-F238E27FC236}">
                <a16:creationId xmlns:a16="http://schemas.microsoft.com/office/drawing/2014/main" id="{00000000-0008-0000-0500-00009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0" name="TextBox 159">
            <a:extLst>
              <a:ext uri="{FF2B5EF4-FFF2-40B4-BE49-F238E27FC236}">
                <a16:creationId xmlns:a16="http://schemas.microsoft.com/office/drawing/2014/main" id="{00000000-0008-0000-0500-0000A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184150</xdr:colOff>
      <xdr:row>14</xdr:row>
      <xdr:rowOff>295275</xdr:rowOff>
    </xdr:from>
    <xdr:to>
      <xdr:col>1</xdr:col>
      <xdr:colOff>1255993</xdr:colOff>
      <xdr:row>14</xdr:row>
      <xdr:rowOff>538354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78815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24</xdr:row>
      <xdr:rowOff>295275</xdr:rowOff>
    </xdr:from>
    <xdr:to>
      <xdr:col>1</xdr:col>
      <xdr:colOff>1271868</xdr:colOff>
      <xdr:row>24</xdr:row>
      <xdr:rowOff>538354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905827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39</xdr:row>
      <xdr:rowOff>295275</xdr:rowOff>
    </xdr:from>
    <xdr:to>
      <xdr:col>1</xdr:col>
      <xdr:colOff>1287743</xdr:colOff>
      <xdr:row>39</xdr:row>
      <xdr:rowOff>538354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75" y="1132840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43</xdr:row>
      <xdr:rowOff>295275</xdr:rowOff>
    </xdr:from>
    <xdr:to>
      <xdr:col>1</xdr:col>
      <xdr:colOff>1287743</xdr:colOff>
      <xdr:row>43</xdr:row>
      <xdr:rowOff>538354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75" y="1331277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47</xdr:row>
      <xdr:rowOff>381000</xdr:rowOff>
    </xdr:from>
    <xdr:to>
      <xdr:col>1</xdr:col>
      <xdr:colOff>1345745</xdr:colOff>
      <xdr:row>47</xdr:row>
      <xdr:rowOff>511722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382875"/>
          <a:ext cx="1266370" cy="13072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47</xdr:row>
      <xdr:rowOff>729973</xdr:rowOff>
    </xdr:from>
    <xdr:to>
      <xdr:col>1</xdr:col>
      <xdr:colOff>1254125</xdr:colOff>
      <xdr:row>50</xdr:row>
      <xdr:rowOff>46214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9160848"/>
          <a:ext cx="1016000" cy="843416"/>
        </a:xfrm>
        <a:prstGeom prst="rect">
          <a:avLst/>
        </a:prstGeom>
      </xdr:spPr>
    </xdr:pic>
    <xdr:clientData/>
  </xdr:twoCellAnchor>
  <xdr:twoCellAnchor editAs="oneCell">
    <xdr:from>
      <xdr:col>14</xdr:col>
      <xdr:colOff>227187</xdr:colOff>
      <xdr:row>47</xdr:row>
      <xdr:rowOff>198211</xdr:rowOff>
    </xdr:from>
    <xdr:to>
      <xdr:col>15</xdr:col>
      <xdr:colOff>862615</xdr:colOff>
      <xdr:row>48</xdr:row>
      <xdr:rowOff>47626</xdr:rowOff>
    </xdr:to>
    <xdr:grpSp>
      <xdr:nvGrpSpPr>
        <xdr:cNvPr id="121" name="Группа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GrpSpPr/>
      </xdr:nvGrpSpPr>
      <xdr:grpSpPr>
        <a:xfrm>
          <a:off x="12022312" y="20026086"/>
          <a:ext cx="1762553" cy="563790"/>
          <a:chOff x="10851191" y="20986750"/>
          <a:chExt cx="2060662" cy="659024"/>
        </a:xfrm>
      </xdr:grpSpPr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id="{00000000-0008-0000-06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541124" y="21034374"/>
            <a:ext cx="711019" cy="558659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id="{00000000-0008-0000-0600-00007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09252" y="20986750"/>
            <a:ext cx="702601" cy="592516"/>
          </a:xfrm>
          <a:prstGeom prst="rect">
            <a:avLst/>
          </a:prstGeom>
        </xdr:spPr>
      </xdr:pic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id="{00000000-0008-0000-0600-00007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851191" y="21004929"/>
            <a:ext cx="769600" cy="64084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158749</xdr:colOff>
      <xdr:row>43</xdr:row>
      <xdr:rowOff>762000</xdr:rowOff>
    </xdr:from>
    <xdr:to>
      <xdr:col>1</xdr:col>
      <xdr:colOff>1278696</xdr:colOff>
      <xdr:row>46</xdr:row>
      <xdr:rowOff>158750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624" y="13779500"/>
          <a:ext cx="1119947" cy="968375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126999</xdr:colOff>
      <xdr:row>40</xdr:row>
      <xdr:rowOff>1</xdr:rowOff>
    </xdr:from>
    <xdr:to>
      <xdr:col>1</xdr:col>
      <xdr:colOff>1250234</xdr:colOff>
      <xdr:row>42</xdr:row>
      <xdr:rowOff>190501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4" y="11874501"/>
          <a:ext cx="1123235" cy="9842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95252</xdr:colOff>
      <xdr:row>25</xdr:row>
      <xdr:rowOff>40822</xdr:rowOff>
    </xdr:from>
    <xdr:to>
      <xdr:col>1</xdr:col>
      <xdr:colOff>1401536</xdr:colOff>
      <xdr:row>28</xdr:row>
      <xdr:rowOff>34223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4995" t="7435" r="4130" b="8311"/>
        <a:stretch/>
      </xdr:blipFill>
      <xdr:spPr>
        <a:xfrm>
          <a:off x="108859" y="9647465"/>
          <a:ext cx="1306284" cy="1009401"/>
        </a:xfrm>
        <a:prstGeom prst="rect">
          <a:avLst/>
        </a:prstGeom>
      </xdr:spPr>
    </xdr:pic>
    <xdr:clientData/>
  </xdr:twoCellAnchor>
  <xdr:twoCellAnchor editAs="oneCell">
    <xdr:from>
      <xdr:col>1</xdr:col>
      <xdr:colOff>50719</xdr:colOff>
      <xdr:row>14</xdr:row>
      <xdr:rowOff>780553</xdr:rowOff>
    </xdr:from>
    <xdr:to>
      <xdr:col>1</xdr:col>
      <xdr:colOff>1447719</xdr:colOff>
      <xdr:row>17</xdr:row>
      <xdr:rowOff>118751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037" y="7915644"/>
          <a:ext cx="1397000" cy="940130"/>
        </a:xfrm>
        <a:prstGeom prst="rect">
          <a:avLst/>
        </a:prstGeom>
      </xdr:spPr>
    </xdr:pic>
    <xdr:clientData/>
  </xdr:twoCellAnchor>
  <xdr:twoCellAnchor editAs="oneCell">
    <xdr:from>
      <xdr:col>1</xdr:col>
      <xdr:colOff>796480</xdr:colOff>
      <xdr:row>16</xdr:row>
      <xdr:rowOff>15769</xdr:rowOff>
    </xdr:from>
    <xdr:to>
      <xdr:col>1</xdr:col>
      <xdr:colOff>1117251</xdr:colOff>
      <xdr:row>18</xdr:row>
      <xdr:rowOff>169455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63345">
          <a:off x="812355" y="9905894"/>
          <a:ext cx="320771" cy="598187"/>
        </a:xfrm>
        <a:prstGeom prst="rect">
          <a:avLst/>
        </a:prstGeom>
      </xdr:spPr>
    </xdr:pic>
    <xdr:clientData/>
  </xdr:twoCellAnchor>
  <xdr:twoCellAnchor editAs="oneCell">
    <xdr:from>
      <xdr:col>8</xdr:col>
      <xdr:colOff>225135</xdr:colOff>
      <xdr:row>14</xdr:row>
      <xdr:rowOff>48491</xdr:rowOff>
    </xdr:from>
    <xdr:to>
      <xdr:col>16</xdr:col>
      <xdr:colOff>0</xdr:colOff>
      <xdr:row>14</xdr:row>
      <xdr:rowOff>798492</xdr:rowOff>
    </xdr:to>
    <xdr:grpSp>
      <xdr:nvGrpSpPr>
        <xdr:cNvPr id="148" name="Группа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GrpSpPr/>
      </xdr:nvGrpSpPr>
      <xdr:grpSpPr>
        <a:xfrm>
          <a:off x="6972010" y="5969866"/>
          <a:ext cx="7013865" cy="750001"/>
          <a:chOff x="6961908" y="7183582"/>
          <a:chExt cx="7013865" cy="750001"/>
        </a:xfrm>
      </xdr:grpSpPr>
      <xdr:pic>
        <xdr:nvPicPr>
          <xdr:cNvPr id="145" name="Рисунок 144">
            <a:extLst>
              <a:ext uri="{FF2B5EF4-FFF2-40B4-BE49-F238E27FC236}">
                <a16:creationId xmlns:a16="http://schemas.microsoft.com/office/drawing/2014/main" id="{00000000-0008-0000-0600-00009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61908" y="7204363"/>
            <a:ext cx="2268682" cy="729220"/>
          </a:xfrm>
          <a:prstGeom prst="rect">
            <a:avLst/>
          </a:prstGeom>
        </xdr:spPr>
      </xdr:pic>
      <xdr:pic>
        <xdr:nvPicPr>
          <xdr:cNvPr id="147" name="Рисунок 146">
            <a:extLst>
              <a:ext uri="{FF2B5EF4-FFF2-40B4-BE49-F238E27FC236}">
                <a16:creationId xmlns:a16="http://schemas.microsoft.com/office/drawing/2014/main" id="{00000000-0008-0000-06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89"/>
          <a:stretch/>
        </xdr:blipFill>
        <xdr:spPr>
          <a:xfrm>
            <a:off x="9178638" y="7183582"/>
            <a:ext cx="4797135" cy="660817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62098</xdr:colOff>
      <xdr:row>24</xdr:row>
      <xdr:rowOff>68626</xdr:rowOff>
    </xdr:from>
    <xdr:to>
      <xdr:col>15</xdr:col>
      <xdr:colOff>1050472</xdr:colOff>
      <xdr:row>24</xdr:row>
      <xdr:rowOff>792925</xdr:rowOff>
    </xdr:to>
    <xdr:grpSp>
      <xdr:nvGrpSpPr>
        <xdr:cNvPr id="155" name="Группа 154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GrpSpPr/>
      </xdr:nvGrpSpPr>
      <xdr:grpSpPr>
        <a:xfrm>
          <a:off x="8729848" y="10054001"/>
          <a:ext cx="5242874" cy="724299"/>
          <a:chOff x="8757062" y="9498376"/>
          <a:chExt cx="5247410" cy="724299"/>
        </a:xfrm>
      </xdr:grpSpPr>
      <xdr:pic>
        <xdr:nvPicPr>
          <xdr:cNvPr id="151" name="Рисунок 150">
            <a:extLst>
              <a:ext uri="{FF2B5EF4-FFF2-40B4-BE49-F238E27FC236}">
                <a16:creationId xmlns:a16="http://schemas.microsoft.com/office/drawing/2014/main" id="{00000000-0008-0000-0600-00009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757062" y="9526484"/>
            <a:ext cx="1473036" cy="696191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id="{00000000-0008-0000-0600-00009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20131" y="9505705"/>
            <a:ext cx="586762" cy="658832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:a16="http://schemas.microsoft.com/office/drawing/2014/main" id="{00000000-0008-0000-06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247415" y="9498376"/>
            <a:ext cx="739888" cy="724299"/>
          </a:xfrm>
          <a:prstGeom prst="rect">
            <a:avLst/>
          </a:prstGeom>
        </xdr:spPr>
      </xdr:pic>
      <xdr:pic>
        <xdr:nvPicPr>
          <xdr:cNvPr id="154" name="Рисунок 153">
            <a:extLst>
              <a:ext uri="{FF2B5EF4-FFF2-40B4-BE49-F238E27FC236}">
                <a16:creationId xmlns:a16="http://schemas.microsoft.com/office/drawing/2014/main" id="{00000000-0008-0000-06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47714" y="9579427"/>
            <a:ext cx="530679" cy="530679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id="{00000000-0008-0000-06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2422"/>
          <a:stretch/>
        </xdr:blipFill>
        <xdr:spPr>
          <a:xfrm>
            <a:off x="12219214" y="9508426"/>
            <a:ext cx="1785258" cy="64250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476250</xdr:colOff>
      <xdr:row>39</xdr:row>
      <xdr:rowOff>59533</xdr:rowOff>
    </xdr:from>
    <xdr:to>
      <xdr:col>16</xdr:col>
      <xdr:colOff>0</xdr:colOff>
      <xdr:row>39</xdr:row>
      <xdr:rowOff>773905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67813" y="11668127"/>
          <a:ext cx="4831417" cy="714372"/>
        </a:xfrm>
        <a:prstGeom prst="rect">
          <a:avLst/>
        </a:prstGeom>
      </xdr:spPr>
    </xdr:pic>
    <xdr:clientData/>
  </xdr:twoCellAnchor>
  <xdr:twoCellAnchor editAs="oneCell">
    <xdr:from>
      <xdr:col>10</xdr:col>
      <xdr:colOff>464939</xdr:colOff>
      <xdr:row>43</xdr:row>
      <xdr:rowOff>92871</xdr:rowOff>
    </xdr:from>
    <xdr:to>
      <xdr:col>15</xdr:col>
      <xdr:colOff>1045369</xdr:colOff>
      <xdr:row>44</xdr:row>
      <xdr:rowOff>29368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56502" y="13665996"/>
          <a:ext cx="4822031" cy="714372"/>
        </a:xfrm>
        <a:prstGeom prst="rect">
          <a:avLst/>
        </a:prstGeom>
      </xdr:spPr>
    </xdr:pic>
    <xdr:clientData/>
  </xdr:twoCellAnchor>
  <xdr:oneCellAnchor>
    <xdr:from>
      <xdr:col>1</xdr:col>
      <xdr:colOff>184150</xdr:colOff>
      <xdr:row>4</xdr:row>
      <xdr:rowOff>295275</xdr:rowOff>
    </xdr:from>
    <xdr:ext cx="1071843" cy="243079"/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023302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79375</xdr:colOff>
      <xdr:row>4</xdr:row>
      <xdr:rowOff>762000</xdr:rowOff>
    </xdr:from>
    <xdr:to>
      <xdr:col>1</xdr:col>
      <xdr:colOff>1333500</xdr:colOff>
      <xdr:row>9</xdr:row>
      <xdr:rowOff>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7683500"/>
          <a:ext cx="1254125" cy="1270000"/>
        </a:xfrm>
        <a:prstGeom prst="rect">
          <a:avLst/>
        </a:prstGeom>
      </xdr:spPr>
    </xdr:pic>
    <xdr:clientData/>
  </xdr:twoCellAnchor>
  <xdr:twoCellAnchor>
    <xdr:from>
      <xdr:col>8</xdr:col>
      <xdr:colOff>193385</xdr:colOff>
      <xdr:row>4</xdr:row>
      <xdr:rowOff>15875</xdr:rowOff>
    </xdr:from>
    <xdr:to>
      <xdr:col>16</xdr:col>
      <xdr:colOff>0</xdr:colOff>
      <xdr:row>4</xdr:row>
      <xdr:rowOff>825500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pSpPr/>
      </xdr:nvGrpSpPr>
      <xdr:grpSpPr>
        <a:xfrm>
          <a:off x="6940260" y="1889125"/>
          <a:ext cx="7045615" cy="771525"/>
          <a:chOff x="6940260" y="6937375"/>
          <a:chExt cx="7045615" cy="809625"/>
        </a:xfrm>
      </xdr:grpSpPr>
      <xdr:pic>
        <xdr:nvPicPr>
          <xdr:cNvPr id="78" name="Рисунок 77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40260" y="6990772"/>
            <a:ext cx="711490" cy="724478"/>
          </a:xfrm>
          <a:prstGeom prst="rect">
            <a:avLst/>
          </a:prstGeom>
        </xdr:spPr>
      </xdr:pic>
      <xdr:pic>
        <xdr:nvPicPr>
          <xdr:cNvPr id="79" name="Рисунок 78">
            <a:extLst>
              <a:ext uri="{FF2B5EF4-FFF2-40B4-BE49-F238E27FC236}">
                <a16:creationId xmlns:a16="http://schemas.microsoft.com/office/drawing/2014/main" id="{00000000-0008-0000-0600-00004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 r="-1785" b="-10376"/>
          <a:stretch/>
        </xdr:blipFill>
        <xdr:spPr>
          <a:xfrm>
            <a:off x="11572875" y="6969991"/>
            <a:ext cx="2413000" cy="729384"/>
          </a:xfrm>
          <a:prstGeom prst="rect">
            <a:avLst/>
          </a:prstGeom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3212"/>
          <a:stretch/>
        </xdr:blipFill>
        <xdr:spPr>
          <a:xfrm>
            <a:off x="7651751" y="6937375"/>
            <a:ext cx="806223" cy="809625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:a16="http://schemas.microsoft.com/office/drawing/2014/main" id="{00000000-0008-0000-0600-00005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29624" y="7000297"/>
            <a:ext cx="804717" cy="683203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id="{00000000-0008-0000-0600-00005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1813"/>
          <a:stretch/>
        </xdr:blipFill>
        <xdr:spPr>
          <a:xfrm>
            <a:off x="10398125" y="6995391"/>
            <a:ext cx="1206500" cy="640484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id="{00000000-0008-0000-0600-00006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2383"/>
          <a:stretch/>
        </xdr:blipFill>
        <xdr:spPr>
          <a:xfrm>
            <a:off x="9232899" y="7026275"/>
            <a:ext cx="539751" cy="539751"/>
          </a:xfrm>
          <a:prstGeom prst="rect">
            <a:avLst/>
          </a:prstGeom>
        </xdr:spPr>
      </xdr:pic>
      <xdr:pic>
        <xdr:nvPicPr>
          <xdr:cNvPr id="102" name="Рисунок 101">
            <a:extLst>
              <a:ext uri="{FF2B5EF4-FFF2-40B4-BE49-F238E27FC236}">
                <a16:creationId xmlns:a16="http://schemas.microsoft.com/office/drawing/2014/main" id="{00000000-0008-0000-0600-00006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813924" y="7035800"/>
            <a:ext cx="539751" cy="53975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0"/>
          <a:ext cx="1206500" cy="1246638"/>
        </a:xfrm>
        <a:prstGeom prst="rect">
          <a:avLst/>
        </a:prstGeom>
      </xdr:spPr>
    </xdr:pic>
    <xdr:clientData/>
  </xdr:twoCellAnchor>
  <xdr:oneCellAnchor>
    <xdr:from>
      <xdr:col>1</xdr:col>
      <xdr:colOff>184150</xdr:colOff>
      <xdr:row>9</xdr:row>
      <xdr:rowOff>231775</xdr:rowOff>
    </xdr:from>
    <xdr:ext cx="1071843" cy="243079"/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9375775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50719</xdr:colOff>
      <xdr:row>10</xdr:row>
      <xdr:rowOff>66178</xdr:rowOff>
    </xdr:from>
    <xdr:ext cx="1397000" cy="941573"/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594" y="10051553"/>
          <a:ext cx="1397000" cy="941573"/>
        </a:xfrm>
        <a:prstGeom prst="rect">
          <a:avLst/>
        </a:prstGeom>
      </xdr:spPr>
    </xdr:pic>
    <xdr:clientData/>
  </xdr:oneCellAnchor>
  <xdr:oneCellAnchor>
    <xdr:from>
      <xdr:col>8</xdr:col>
      <xdr:colOff>971260</xdr:colOff>
      <xdr:row>9</xdr:row>
      <xdr:rowOff>48491</xdr:rowOff>
    </xdr:from>
    <xdr:ext cx="6267740" cy="713509"/>
    <xdr:grpSp>
      <xdr:nvGrpSpPr>
        <xdr:cNvPr id="97" name="Группа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GrpSpPr/>
      </xdr:nvGrpSpPr>
      <xdr:grpSpPr>
        <a:xfrm>
          <a:off x="7718135" y="3953741"/>
          <a:ext cx="6267740" cy="713509"/>
          <a:chOff x="7708033" y="7183582"/>
          <a:chExt cx="6267740" cy="713509"/>
        </a:xfrm>
      </xdr:grpSpPr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00000000-0008-0000-0600-00006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708033" y="7204363"/>
            <a:ext cx="1473490" cy="692728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00000000-0008-0000-06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89"/>
          <a:stretch/>
        </xdr:blipFill>
        <xdr:spPr>
          <a:xfrm>
            <a:off x="9178638" y="7183582"/>
            <a:ext cx="4797135" cy="660817"/>
          </a:xfrm>
          <a:prstGeom prst="rect">
            <a:avLst/>
          </a:prstGeom>
        </xdr:spPr>
      </xdr:pic>
    </xdr:grpSp>
    <xdr:clientData/>
  </xdr:oneCellAnchor>
  <xdr:twoCellAnchor editAs="oneCell">
    <xdr:from>
      <xdr:col>1</xdr:col>
      <xdr:colOff>98344</xdr:colOff>
      <xdr:row>9</xdr:row>
      <xdr:rowOff>447178</xdr:rowOff>
    </xdr:from>
    <xdr:to>
      <xdr:col>1</xdr:col>
      <xdr:colOff>909175</xdr:colOff>
      <xdr:row>11</xdr:row>
      <xdr:rowOff>142876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219" y="9591178"/>
          <a:ext cx="810831" cy="1045072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43</xdr:row>
      <xdr:rowOff>222250</xdr:rowOff>
    </xdr:from>
    <xdr:to>
      <xdr:col>7</xdr:col>
      <xdr:colOff>31750</xdr:colOff>
      <xdr:row>43</xdr:row>
      <xdr:rowOff>666750</xdr:rowOff>
    </xdr:to>
    <xdr:sp macro="" textlink="">
      <xdr:nvSpPr>
        <xdr:cNvPr id="125" name="Скругленный прямоугольник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SpPr>
          <a:spLocks noChangeAspect="1"/>
        </xdr:cNvSpPr>
      </xdr:nvSpPr>
      <xdr:spPr>
        <a:xfrm>
          <a:off x="4826000" y="1806575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5</xdr:col>
      <xdr:colOff>279400</xdr:colOff>
      <xdr:row>39</xdr:row>
      <xdr:rowOff>247650</xdr:rowOff>
    </xdr:from>
    <xdr:to>
      <xdr:col>7</xdr:col>
      <xdr:colOff>41275</xdr:colOff>
      <xdr:row>39</xdr:row>
      <xdr:rowOff>692150</xdr:rowOff>
    </xdr:to>
    <xdr:sp macro="" textlink="">
      <xdr:nvSpPr>
        <xdr:cNvPr id="126" name="Скругленный прямоугольник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SpPr>
          <a:spLocks noChangeAspect="1"/>
        </xdr:cNvSpPr>
      </xdr:nvSpPr>
      <xdr:spPr>
        <a:xfrm>
          <a:off x="4835525" y="161067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5</xdr:col>
      <xdr:colOff>269875</xdr:colOff>
      <xdr:row>47</xdr:row>
      <xdr:rowOff>190500</xdr:rowOff>
    </xdr:from>
    <xdr:to>
      <xdr:col>6</xdr:col>
      <xdr:colOff>781050</xdr:colOff>
      <xdr:row>47</xdr:row>
      <xdr:rowOff>635000</xdr:rowOff>
    </xdr:to>
    <xdr:sp macro="" textlink="">
      <xdr:nvSpPr>
        <xdr:cNvPr id="127" name="Скругленный прямоугольник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>
          <a:spLocks noChangeAspect="1"/>
        </xdr:cNvSpPr>
      </xdr:nvSpPr>
      <xdr:spPr>
        <a:xfrm>
          <a:off x="4826000" y="24558625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6</xdr:col>
      <xdr:colOff>523875</xdr:colOff>
      <xdr:row>9</xdr:row>
      <xdr:rowOff>111125</xdr:rowOff>
    </xdr:from>
    <xdr:to>
      <xdr:col>8</xdr:col>
      <xdr:colOff>873124</xdr:colOff>
      <xdr:row>9</xdr:row>
      <xdr:rowOff>709606</xdr:rowOff>
    </xdr:to>
    <xdr:pic>
      <xdr:nvPicPr>
        <xdr:cNvPr id="118" name="Рисунок 117" descr="https://store.elari.net/promo/smartbot/img/orig.png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0" y="6746875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200025</xdr:colOff>
      <xdr:row>29</xdr:row>
      <xdr:rowOff>295275</xdr:rowOff>
    </xdr:from>
    <xdr:ext cx="1071843" cy="243079"/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11376025"/>
          <a:ext cx="1071843" cy="243079"/>
        </a:xfrm>
        <a:prstGeom prst="rect">
          <a:avLst/>
        </a:prstGeom>
      </xdr:spPr>
    </xdr:pic>
    <xdr:clientData/>
  </xdr:oneCellAnchor>
  <xdr:oneCellAnchor>
    <xdr:from>
      <xdr:col>10</xdr:col>
      <xdr:colOff>855849</xdr:colOff>
      <xdr:row>29</xdr:row>
      <xdr:rowOff>52751</xdr:rowOff>
    </xdr:from>
    <xdr:ext cx="4496749" cy="772749"/>
    <xdr:grpSp>
      <xdr:nvGrpSpPr>
        <xdr:cNvPr id="77" name="Группа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GrpSpPr/>
      </xdr:nvGrpSpPr>
      <xdr:grpSpPr>
        <a:xfrm>
          <a:off x="9523599" y="12117751"/>
          <a:ext cx="4496749" cy="772749"/>
          <a:chOff x="9503833" y="9498376"/>
          <a:chExt cx="4500639" cy="772749"/>
        </a:xfrm>
      </xdr:grpSpPr>
      <xdr:pic>
        <xdr:nvPicPr>
          <xdr:cNvPr id="80" name="Рисунок 79">
            <a:extLst>
              <a:ext uri="{FF2B5EF4-FFF2-40B4-BE49-F238E27FC236}">
                <a16:creationId xmlns:a16="http://schemas.microsoft.com/office/drawing/2014/main" id="{00000000-0008-0000-0600-00005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6959"/>
          <a:stretch/>
        </xdr:blipFill>
        <xdr:spPr>
          <a:xfrm>
            <a:off x="9503833" y="9526484"/>
            <a:ext cx="716396" cy="744641"/>
          </a:xfrm>
          <a:prstGeom prst="rect">
            <a:avLst/>
          </a:prstGeom>
        </xdr:spPr>
      </xdr:pic>
      <xdr:pic>
        <xdr:nvPicPr>
          <xdr:cNvPr id="81" name="Рисунок 80">
            <a:extLst>
              <a:ext uri="{FF2B5EF4-FFF2-40B4-BE49-F238E27FC236}">
                <a16:creationId xmlns:a16="http://schemas.microsoft.com/office/drawing/2014/main" id="{00000000-0008-0000-0600-00005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20131" y="9505705"/>
            <a:ext cx="586762" cy="658832"/>
          </a:xfrm>
          <a:prstGeom prst="rect">
            <a:avLst/>
          </a:prstGeom>
        </xdr:spPr>
      </xdr:pic>
      <xdr:pic>
        <xdr:nvPicPr>
          <xdr:cNvPr id="82" name="Рисунок 81">
            <a:extLst>
              <a:ext uri="{FF2B5EF4-FFF2-40B4-BE49-F238E27FC236}">
                <a16:creationId xmlns:a16="http://schemas.microsoft.com/office/drawing/2014/main" id="{00000000-0008-0000-0600-00005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247415" y="9498376"/>
            <a:ext cx="739888" cy="724299"/>
          </a:xfrm>
          <a:prstGeom prst="rect">
            <a:avLst/>
          </a:prstGeom>
        </xdr:spPr>
      </xdr:pic>
      <xdr:pic>
        <xdr:nvPicPr>
          <xdr:cNvPr id="85" name="Рисунок 84">
            <a:extLst>
              <a:ext uri="{FF2B5EF4-FFF2-40B4-BE49-F238E27FC236}">
                <a16:creationId xmlns:a16="http://schemas.microsoft.com/office/drawing/2014/main" id="{00000000-0008-0000-0600-00005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47714" y="9579427"/>
            <a:ext cx="530679" cy="530679"/>
          </a:xfrm>
          <a:prstGeom prst="rect">
            <a:avLst/>
          </a:prstGeom>
        </xdr:spPr>
      </xdr:pic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id="{00000000-0008-0000-06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2422"/>
          <a:stretch/>
        </xdr:blipFill>
        <xdr:spPr>
          <a:xfrm>
            <a:off x="12219214" y="9508426"/>
            <a:ext cx="1785258" cy="642504"/>
          </a:xfrm>
          <a:prstGeom prst="rect">
            <a:avLst/>
          </a:prstGeom>
        </xdr:spPr>
      </xdr:pic>
    </xdr:grpSp>
    <xdr:clientData/>
  </xdr:oneCellAnchor>
  <xdr:twoCellAnchor editAs="oneCell">
    <xdr:from>
      <xdr:col>1</xdr:col>
      <xdr:colOff>111124</xdr:colOff>
      <xdr:row>29</xdr:row>
      <xdr:rowOff>828159</xdr:rowOff>
    </xdr:from>
    <xdr:to>
      <xdr:col>1</xdr:col>
      <xdr:colOff>1307259</xdr:colOff>
      <xdr:row>32</xdr:row>
      <xdr:rowOff>206375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99" y="13464659"/>
          <a:ext cx="1196135" cy="10133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24</xdr:row>
      <xdr:rowOff>238125</xdr:rowOff>
    </xdr:from>
    <xdr:to>
      <xdr:col>7</xdr:col>
      <xdr:colOff>47625</xdr:colOff>
      <xdr:row>24</xdr:row>
      <xdr:rowOff>682625</xdr:rowOff>
    </xdr:to>
    <xdr:sp macro="" textlink="">
      <xdr:nvSpPr>
        <xdr:cNvPr id="71" name="Скругленный прямоугольник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>
          <a:spLocks noChangeAspect="1"/>
        </xdr:cNvSpPr>
      </xdr:nvSpPr>
      <xdr:spPr>
        <a:xfrm>
          <a:off x="4841875" y="1079500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238125</xdr:colOff>
      <xdr:row>19</xdr:row>
      <xdr:rowOff>190500</xdr:rowOff>
    </xdr:from>
    <xdr:to>
      <xdr:col>1</xdr:col>
      <xdr:colOff>1309968</xdr:colOff>
      <xdr:row>19</xdr:row>
      <xdr:rowOff>433579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074737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19</xdr:row>
      <xdr:rowOff>624389</xdr:rowOff>
    </xdr:from>
    <xdr:to>
      <xdr:col>1</xdr:col>
      <xdr:colOff>1365250</xdr:colOff>
      <xdr:row>22</xdr:row>
      <xdr:rowOff>174624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11181264"/>
          <a:ext cx="1285875" cy="1121861"/>
        </a:xfrm>
        <a:prstGeom prst="rect">
          <a:avLst/>
        </a:prstGeom>
      </xdr:spPr>
    </xdr:pic>
    <xdr:clientData/>
  </xdr:twoCellAnchor>
  <xdr:twoCellAnchor editAs="oneCell">
    <xdr:from>
      <xdr:col>8</xdr:col>
      <xdr:colOff>269875</xdr:colOff>
      <xdr:row>19</xdr:row>
      <xdr:rowOff>47625</xdr:rowOff>
    </xdr:from>
    <xdr:to>
      <xdr:col>20</xdr:col>
      <xdr:colOff>44740</xdr:colOff>
      <xdr:row>20</xdr:row>
      <xdr:rowOff>19751</xdr:rowOff>
    </xdr:to>
    <xdr:grpSp>
      <xdr:nvGrpSpPr>
        <xdr:cNvPr id="74" name="Группа 73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GrpSpPr/>
      </xdr:nvGrpSpPr>
      <xdr:grpSpPr>
        <a:xfrm>
          <a:off x="7016750" y="8016875"/>
          <a:ext cx="7013865" cy="750001"/>
          <a:chOff x="6961908" y="7183582"/>
          <a:chExt cx="7013865" cy="750001"/>
        </a:xfrm>
      </xdr:grpSpPr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id="{00000000-0008-0000-0600-00009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61908" y="7204363"/>
            <a:ext cx="2268682" cy="729220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id="{00000000-0008-0000-06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89"/>
          <a:stretch/>
        </xdr:blipFill>
        <xdr:spPr>
          <a:xfrm>
            <a:off x="9178638" y="7183582"/>
            <a:ext cx="4797135" cy="660817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1603375</xdr:colOff>
      <xdr:row>19</xdr:row>
      <xdr:rowOff>142875</xdr:rowOff>
    </xdr:from>
    <xdr:to>
      <xdr:col>2</xdr:col>
      <xdr:colOff>2238375</xdr:colOff>
      <xdr:row>20</xdr:row>
      <xdr:rowOff>0</xdr:rowOff>
    </xdr:to>
    <xdr:grpSp>
      <xdr:nvGrpSpPr>
        <xdr:cNvPr id="100" name="Группа 99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GrpSpPr>
          <a:grpSpLocks noChangeAspect="1"/>
        </xdr:cNvGrpSpPr>
      </xdr:nvGrpSpPr>
      <xdr:grpSpPr>
        <a:xfrm>
          <a:off x="3127375" y="8112125"/>
          <a:ext cx="635000" cy="635000"/>
          <a:chOff x="6302375" y="2206625"/>
          <a:chExt cx="635000" cy="635000"/>
        </a:xfrm>
      </xdr:grpSpPr>
      <xdr:sp macro="" textlink="">
        <xdr:nvSpPr>
          <xdr:cNvPr id="101" name="Овал 100">
            <a:extLst>
              <a:ext uri="{FF2B5EF4-FFF2-40B4-BE49-F238E27FC236}">
                <a16:creationId xmlns:a16="http://schemas.microsoft.com/office/drawing/2014/main" id="{00000000-0008-0000-0500-00009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500-0000A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95250</xdr:colOff>
      <xdr:row>34</xdr:row>
      <xdr:rowOff>158750</xdr:rowOff>
    </xdr:from>
    <xdr:to>
      <xdr:col>1</xdr:col>
      <xdr:colOff>1167093</xdr:colOff>
      <xdr:row>34</xdr:row>
      <xdr:rowOff>401829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14906625"/>
          <a:ext cx="1071843" cy="243079"/>
        </a:xfrm>
        <a:prstGeom prst="rect">
          <a:avLst/>
        </a:prstGeom>
      </xdr:spPr>
    </xdr:pic>
    <xdr:clientData/>
  </xdr:twoCellAnchor>
  <xdr:oneCellAnchor>
    <xdr:from>
      <xdr:col>11</xdr:col>
      <xdr:colOff>153900</xdr:colOff>
      <xdr:row>34</xdr:row>
      <xdr:rowOff>39079</xdr:rowOff>
    </xdr:from>
    <xdr:ext cx="3685041" cy="765420"/>
    <xdr:grpSp>
      <xdr:nvGrpSpPr>
        <xdr:cNvPr id="105" name="Группа 104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GrpSpPr/>
      </xdr:nvGrpSpPr>
      <xdr:grpSpPr>
        <a:xfrm>
          <a:off x="10313900" y="14183704"/>
          <a:ext cx="3685041" cy="765420"/>
          <a:chOff x="10316238" y="9505705"/>
          <a:chExt cx="3688234" cy="765420"/>
        </a:xfrm>
      </xdr:grpSpPr>
      <xdr:pic>
        <xdr:nvPicPr>
          <xdr:cNvPr id="106" name="Рисунок 105">
            <a:extLst>
              <a:ext uri="{FF2B5EF4-FFF2-40B4-BE49-F238E27FC236}">
                <a16:creationId xmlns:a16="http://schemas.microsoft.com/office/drawing/2014/main" id="{00000000-0008-0000-0600-00005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6959"/>
          <a:stretch/>
        </xdr:blipFill>
        <xdr:spPr>
          <a:xfrm>
            <a:off x="10316238" y="9526484"/>
            <a:ext cx="716396" cy="744641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00000000-0008-0000-0600-00005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20131" y="9505705"/>
            <a:ext cx="586762" cy="658832"/>
          </a:xfrm>
          <a:prstGeom prst="rect">
            <a:avLst/>
          </a:prstGeom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00000000-0008-0000-0600-00005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47714" y="9579427"/>
            <a:ext cx="530679" cy="530679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00000000-0008-0000-06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2422"/>
          <a:stretch/>
        </xdr:blipFill>
        <xdr:spPr>
          <a:xfrm>
            <a:off x="12219214" y="9508426"/>
            <a:ext cx="1785258" cy="642504"/>
          </a:xfrm>
          <a:prstGeom prst="rect">
            <a:avLst/>
          </a:prstGeom>
        </xdr:spPr>
      </xdr:pic>
    </xdr:grpSp>
    <xdr:clientData/>
  </xdr:oneCellAnchor>
  <xdr:twoCellAnchor editAs="oneCell">
    <xdr:from>
      <xdr:col>1</xdr:col>
      <xdr:colOff>285752</xdr:colOff>
      <xdr:row>34</xdr:row>
      <xdr:rowOff>730249</xdr:rowOff>
    </xdr:from>
    <xdr:to>
      <xdr:col>1</xdr:col>
      <xdr:colOff>1190744</xdr:colOff>
      <xdr:row>38</xdr:row>
      <xdr:rowOff>37874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7" y="15478124"/>
          <a:ext cx="904992" cy="111737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1333500</xdr:colOff>
      <xdr:row>34</xdr:row>
      <xdr:rowOff>127000</xdr:rowOff>
    </xdr:from>
    <xdr:to>
      <xdr:col>2</xdr:col>
      <xdr:colOff>1968500</xdr:colOff>
      <xdr:row>34</xdr:row>
      <xdr:rowOff>762000</xdr:rowOff>
    </xdr:to>
    <xdr:grpSp>
      <xdr:nvGrpSpPr>
        <xdr:cNvPr id="114" name="Группа 11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GrpSpPr>
          <a:grpSpLocks noChangeAspect="1"/>
        </xdr:cNvGrpSpPr>
      </xdr:nvGrpSpPr>
      <xdr:grpSpPr>
        <a:xfrm>
          <a:off x="2857500" y="14271625"/>
          <a:ext cx="635000" cy="635000"/>
          <a:chOff x="6302375" y="2206625"/>
          <a:chExt cx="635000" cy="635000"/>
        </a:xfrm>
      </xdr:grpSpPr>
      <xdr:sp macro="" textlink="">
        <xdr:nvSpPr>
          <xdr:cNvPr id="119" name="Овал 118">
            <a:extLst>
              <a:ext uri="{FF2B5EF4-FFF2-40B4-BE49-F238E27FC236}">
                <a16:creationId xmlns:a16="http://schemas.microsoft.com/office/drawing/2014/main" id="{00000000-0008-0000-0500-00009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9" name="TextBox 128">
            <a:extLst>
              <a:ext uri="{FF2B5EF4-FFF2-40B4-BE49-F238E27FC236}">
                <a16:creationId xmlns:a16="http://schemas.microsoft.com/office/drawing/2014/main" id="{00000000-0008-0000-0500-0000A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9</xdr:row>
      <xdr:rowOff>206375</xdr:rowOff>
    </xdr:from>
    <xdr:to>
      <xdr:col>1</xdr:col>
      <xdr:colOff>1262343</xdr:colOff>
      <xdr:row>9</xdr:row>
      <xdr:rowOff>449454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219075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0"/>
          <a:ext cx="1206500" cy="1252988"/>
        </a:xfrm>
        <a:prstGeom prst="rect">
          <a:avLst/>
        </a:prstGeom>
      </xdr:spPr>
    </xdr:pic>
    <xdr:clientData/>
  </xdr:twoCellAnchor>
  <xdr:twoCellAnchor editAs="oneCell">
    <xdr:from>
      <xdr:col>1</xdr:col>
      <xdr:colOff>113279</xdr:colOff>
      <xdr:row>9</xdr:row>
      <xdr:rowOff>841374</xdr:rowOff>
    </xdr:from>
    <xdr:to>
      <xdr:col>1</xdr:col>
      <xdr:colOff>1238249</xdr:colOff>
      <xdr:row>13</xdr:row>
      <xdr:rowOff>95250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154" y="2825749"/>
          <a:ext cx="1124970" cy="13017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206375</xdr:rowOff>
    </xdr:from>
    <xdr:to>
      <xdr:col>1</xdr:col>
      <xdr:colOff>1262343</xdr:colOff>
      <xdr:row>14</xdr:row>
      <xdr:rowOff>449454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219075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</xdr:row>
      <xdr:rowOff>206375</xdr:rowOff>
    </xdr:from>
    <xdr:to>
      <xdr:col>1</xdr:col>
      <xdr:colOff>1262343</xdr:colOff>
      <xdr:row>4</xdr:row>
      <xdr:rowOff>449454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219075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141220</xdr:colOff>
      <xdr:row>14</xdr:row>
      <xdr:rowOff>682625</xdr:rowOff>
    </xdr:from>
    <xdr:to>
      <xdr:col>1</xdr:col>
      <xdr:colOff>638637</xdr:colOff>
      <xdr:row>15</xdr:row>
      <xdr:rowOff>349250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095" y="5032375"/>
          <a:ext cx="497417" cy="5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619126</xdr:colOff>
      <xdr:row>14</xdr:row>
      <xdr:rowOff>508000</xdr:rowOff>
    </xdr:from>
    <xdr:to>
      <xdr:col>1</xdr:col>
      <xdr:colOff>1496220</xdr:colOff>
      <xdr:row>15</xdr:row>
      <xdr:rowOff>476250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801" t="-728" r="-4823" b="-1384"/>
        <a:stretch/>
      </xdr:blipFill>
      <xdr:spPr>
        <a:xfrm>
          <a:off x="635001" y="7223125"/>
          <a:ext cx="877094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15</xdr:row>
      <xdr:rowOff>419156</xdr:rowOff>
    </xdr:from>
    <xdr:to>
      <xdr:col>1</xdr:col>
      <xdr:colOff>1317625</xdr:colOff>
      <xdr:row>18</xdr:row>
      <xdr:rowOff>269875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625" y="5610281"/>
          <a:ext cx="1158875" cy="105721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</xdr:row>
      <xdr:rowOff>79375</xdr:rowOff>
    </xdr:from>
    <xdr:to>
      <xdr:col>1</xdr:col>
      <xdr:colOff>1285875</xdr:colOff>
      <xdr:row>8</xdr:row>
      <xdr:rowOff>102467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625" y="5270500"/>
          <a:ext cx="1127125" cy="1229592"/>
        </a:xfrm>
        <a:prstGeom prst="rect">
          <a:avLst/>
        </a:prstGeom>
      </xdr:spPr>
    </xdr:pic>
    <xdr:clientData/>
  </xdr:twoCellAnchor>
  <xdr:twoCellAnchor>
    <xdr:from>
      <xdr:col>9</xdr:col>
      <xdr:colOff>822325</xdr:colOff>
      <xdr:row>14</xdr:row>
      <xdr:rowOff>116115</xdr:rowOff>
    </xdr:from>
    <xdr:to>
      <xdr:col>15</xdr:col>
      <xdr:colOff>1005114</xdr:colOff>
      <xdr:row>14</xdr:row>
      <xdr:rowOff>743857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pSpPr/>
      </xdr:nvGrpSpPr>
      <xdr:grpSpPr>
        <a:xfrm>
          <a:off x="9617075" y="6831240"/>
          <a:ext cx="5278664" cy="627742"/>
          <a:chOff x="8648700" y="4434115"/>
          <a:chExt cx="5278664" cy="627742"/>
        </a:xfrm>
      </xdr:grpSpPr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id="{00000000-0008-0000-07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3948"/>
          <a:stretch/>
        </xdr:blipFill>
        <xdr:spPr>
          <a:xfrm>
            <a:off x="8648700" y="4489450"/>
            <a:ext cx="554264" cy="572407"/>
          </a:xfrm>
          <a:prstGeom prst="rect">
            <a:avLst/>
          </a:prstGeom>
        </xdr:spPr>
      </xdr:pic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00000000-0008-0000-0700-00004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906"/>
          <a:stretch/>
        </xdr:blipFill>
        <xdr:spPr>
          <a:xfrm>
            <a:off x="12160248" y="4447267"/>
            <a:ext cx="585109" cy="557893"/>
          </a:xfrm>
          <a:prstGeom prst="rect">
            <a:avLst/>
          </a:prstGeom>
        </xdr:spPr>
      </xdr:pic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id="{00000000-0008-0000-0700-00006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313" b="-2044"/>
          <a:stretch/>
        </xdr:blipFill>
        <xdr:spPr>
          <a:xfrm>
            <a:off x="10985953" y="4449989"/>
            <a:ext cx="598716" cy="571500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:a16="http://schemas.microsoft.com/office/drawing/2014/main" id="{00000000-0008-0000-0700-00006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4840" b="-3439"/>
          <a:stretch/>
        </xdr:blipFill>
        <xdr:spPr>
          <a:xfrm>
            <a:off x="12759417" y="4443186"/>
            <a:ext cx="571500" cy="598714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00000000-0008-0000-0700-00006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871" b="-2948"/>
          <a:stretch/>
        </xdr:blipFill>
        <xdr:spPr>
          <a:xfrm>
            <a:off x="13358132" y="4438650"/>
            <a:ext cx="569232" cy="585108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00000000-0008-0000-0700-00006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1133"/>
          <a:stretch/>
        </xdr:blipFill>
        <xdr:spPr>
          <a:xfrm>
            <a:off x="9200730" y="4454523"/>
            <a:ext cx="619544" cy="592669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0700-00006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780" b="-1133"/>
          <a:stretch/>
        </xdr:blipFill>
        <xdr:spPr>
          <a:xfrm>
            <a:off x="9835194" y="4442882"/>
            <a:ext cx="599530" cy="583143"/>
          </a:xfrm>
          <a:prstGeom prst="rect">
            <a:avLst/>
          </a:prstGeom>
        </xdr:spPr>
      </xdr:pic>
      <xdr:pic>
        <xdr:nvPicPr>
          <xdr:cNvPr id="126" name="Рисунок 125">
            <a:extLst>
              <a:ext uri="{FF2B5EF4-FFF2-40B4-BE49-F238E27FC236}">
                <a16:creationId xmlns:a16="http://schemas.microsoft.com/office/drawing/2014/main" id="{00000000-0008-0000-0700-00007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871" b="-487"/>
          <a:stretch/>
        </xdr:blipFill>
        <xdr:spPr>
          <a:xfrm>
            <a:off x="10441668" y="4434115"/>
            <a:ext cx="564696" cy="571500"/>
          </a:xfrm>
          <a:prstGeom prst="rect">
            <a:avLst/>
          </a:prstGeom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id="{00000000-0008-0000-0700-00007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74"/>
          <a:stretch/>
        </xdr:blipFill>
        <xdr:spPr>
          <a:xfrm>
            <a:off x="11605078" y="4438652"/>
            <a:ext cx="557894" cy="571500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806450</xdr:colOff>
      <xdr:row>4</xdr:row>
      <xdr:rowOff>92983</xdr:rowOff>
    </xdr:from>
    <xdr:to>
      <xdr:col>15</xdr:col>
      <xdr:colOff>989239</xdr:colOff>
      <xdr:row>4</xdr:row>
      <xdr:rowOff>736147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/>
      </xdr:nvGrpSpPr>
      <xdr:grpSpPr>
        <a:xfrm>
          <a:off x="9601200" y="2077358"/>
          <a:ext cx="5278664" cy="643164"/>
          <a:chOff x="8632825" y="6808108"/>
          <a:chExt cx="5278664" cy="643164"/>
        </a:xfrm>
      </xdr:grpSpPr>
      <xdr:grpSp>
        <xdr:nvGrpSpPr>
          <xdr:cNvPr id="14" name="Группа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GrpSpPr/>
        </xdr:nvGrpSpPr>
        <xdr:grpSpPr>
          <a:xfrm>
            <a:off x="9184855" y="6808108"/>
            <a:ext cx="4726634" cy="620334"/>
            <a:chOff x="9184855" y="6808108"/>
            <a:chExt cx="4726634" cy="620334"/>
          </a:xfrm>
        </xdr:grpSpPr>
        <xdr:pic>
          <xdr:nvPicPr>
            <xdr:cNvPr id="6" name="Рисунок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281"/>
            <a:stretch/>
          </xdr:blipFill>
          <xdr:spPr>
            <a:xfrm>
              <a:off x="11566071" y="6808108"/>
              <a:ext cx="567418" cy="571080"/>
            </a:xfrm>
            <a:prstGeom prst="rect">
              <a:avLst/>
            </a:prstGeom>
          </xdr:spPr>
        </xdr:pic>
        <xdr:pic>
          <xdr:nvPicPr>
            <xdr:cNvPr id="63" name="Рисунок 62">
              <a:extLst>
                <a:ext uri="{FF2B5EF4-FFF2-40B4-BE49-F238E27FC236}">
                  <a16:creationId xmlns:a16="http://schemas.microsoft.com/office/drawing/2014/main" id="{00000000-0008-0000-0700-00003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871" b="-487"/>
            <a:stretch/>
          </xdr:blipFill>
          <xdr:spPr>
            <a:xfrm>
              <a:off x="10416268" y="6821715"/>
              <a:ext cx="564696" cy="571500"/>
            </a:xfrm>
            <a:prstGeom prst="rect">
              <a:avLst/>
            </a:prstGeom>
          </xdr:spPr>
        </xdr:pic>
        <xdr:pic>
          <xdr:nvPicPr>
            <xdr:cNvPr id="70" name="Рисунок 69">
              <a:extLst>
                <a:ext uri="{FF2B5EF4-FFF2-40B4-BE49-F238E27FC236}">
                  <a16:creationId xmlns:a16="http://schemas.microsoft.com/office/drawing/2014/main" id="{00000000-0008-0000-0700-00004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874"/>
            <a:stretch/>
          </xdr:blipFill>
          <xdr:spPr>
            <a:xfrm>
              <a:off x="12167053" y="6826252"/>
              <a:ext cx="557894" cy="571500"/>
            </a:xfrm>
            <a:prstGeom prst="rect">
              <a:avLst/>
            </a:prstGeom>
          </xdr:spPr>
        </xdr:pic>
        <xdr:pic>
          <xdr:nvPicPr>
            <xdr:cNvPr id="118" name="Рисунок 117">
              <a:extLst>
                <a:ext uri="{FF2B5EF4-FFF2-40B4-BE49-F238E27FC236}">
                  <a16:creationId xmlns:a16="http://schemas.microsoft.com/office/drawing/2014/main" id="{00000000-0008-0000-0700-00007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313" b="-2044"/>
            <a:stretch/>
          </xdr:blipFill>
          <xdr:spPr>
            <a:xfrm>
              <a:off x="10970078" y="6831239"/>
              <a:ext cx="598716" cy="571500"/>
            </a:xfrm>
            <a:prstGeom prst="rect">
              <a:avLst/>
            </a:prstGeom>
          </xdr:spPr>
        </xdr:pic>
        <xdr:pic>
          <xdr:nvPicPr>
            <xdr:cNvPr id="121" name="Рисунок 120">
              <a:extLst>
                <a:ext uri="{FF2B5EF4-FFF2-40B4-BE49-F238E27FC236}">
                  <a16:creationId xmlns:a16="http://schemas.microsoft.com/office/drawing/2014/main" id="{00000000-0008-0000-0700-00007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4840" b="-3439"/>
            <a:stretch/>
          </xdr:blipFill>
          <xdr:spPr>
            <a:xfrm>
              <a:off x="12743542" y="6824436"/>
              <a:ext cx="571500" cy="598714"/>
            </a:xfrm>
            <a:prstGeom prst="rect">
              <a:avLst/>
            </a:prstGeom>
          </xdr:spPr>
        </xdr:pic>
        <xdr:pic>
          <xdr:nvPicPr>
            <xdr:cNvPr id="122" name="Рисунок 121">
              <a:extLst>
                <a:ext uri="{FF2B5EF4-FFF2-40B4-BE49-F238E27FC236}">
                  <a16:creationId xmlns:a16="http://schemas.microsoft.com/office/drawing/2014/main" id="{00000000-0008-0000-0700-00007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871" b="-2948"/>
            <a:stretch/>
          </xdr:blipFill>
          <xdr:spPr>
            <a:xfrm>
              <a:off x="13342257" y="6819900"/>
              <a:ext cx="569232" cy="585108"/>
            </a:xfrm>
            <a:prstGeom prst="rect">
              <a:avLst/>
            </a:prstGeom>
          </xdr:spPr>
        </xdr:pic>
        <xdr:pic>
          <xdr:nvPicPr>
            <xdr:cNvPr id="124" name="Рисунок 123">
              <a:extLst>
                <a:ext uri="{FF2B5EF4-FFF2-40B4-BE49-F238E27FC236}">
                  <a16:creationId xmlns:a16="http://schemas.microsoft.com/office/drawing/2014/main" id="{00000000-0008-0000-0700-00007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1133"/>
            <a:stretch/>
          </xdr:blipFill>
          <xdr:spPr>
            <a:xfrm>
              <a:off x="9184855" y="6835773"/>
              <a:ext cx="619544" cy="592669"/>
            </a:xfrm>
            <a:prstGeom prst="rect">
              <a:avLst/>
            </a:prstGeom>
          </xdr:spPr>
        </xdr:pic>
        <xdr:pic>
          <xdr:nvPicPr>
            <xdr:cNvPr id="125" name="Рисунок 124">
              <a:extLst>
                <a:ext uri="{FF2B5EF4-FFF2-40B4-BE49-F238E27FC236}">
                  <a16:creationId xmlns:a16="http://schemas.microsoft.com/office/drawing/2014/main" id="{00000000-0008-0000-0700-00007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-2780" b="-1133"/>
            <a:stretch/>
          </xdr:blipFill>
          <xdr:spPr>
            <a:xfrm>
              <a:off x="9819319" y="6824132"/>
              <a:ext cx="599530" cy="583143"/>
            </a:xfrm>
            <a:prstGeom prst="rect">
              <a:avLst/>
            </a:prstGeom>
          </xdr:spPr>
        </xdr:pic>
      </xdr:grpSp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id="{00000000-0008-0000-0700-00008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3948"/>
          <a:stretch/>
        </xdr:blipFill>
        <xdr:spPr>
          <a:xfrm>
            <a:off x="8632825" y="6878865"/>
            <a:ext cx="554264" cy="572407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793751</xdr:colOff>
      <xdr:row>9</xdr:row>
      <xdr:rowOff>111125</xdr:rowOff>
    </xdr:from>
    <xdr:to>
      <xdr:col>15</xdr:col>
      <xdr:colOff>1043214</xdr:colOff>
      <xdr:row>9</xdr:row>
      <xdr:rowOff>719667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8509001" y="4460875"/>
          <a:ext cx="6424838" cy="608542"/>
          <a:chOff x="7540626" y="2095500"/>
          <a:chExt cx="6424838" cy="608542"/>
        </a:xfrm>
      </xdr:grpSpPr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GrpSpPr/>
        </xdr:nvGrpSpPr>
        <xdr:grpSpPr>
          <a:xfrm>
            <a:off x="7540626" y="2095500"/>
            <a:ext cx="6424838" cy="608542"/>
            <a:chOff x="7540626" y="2095500"/>
            <a:chExt cx="6424838" cy="608542"/>
          </a:xfrm>
        </xdr:grpSpPr>
        <xdr:grpSp>
          <xdr:nvGrpSpPr>
            <xdr:cNvPr id="15" name="Группа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7540626" y="2095500"/>
              <a:ext cx="6424838" cy="608542"/>
              <a:chOff x="7540626" y="2095500"/>
              <a:chExt cx="6424838" cy="608542"/>
            </a:xfrm>
          </xdr:grpSpPr>
          <xdr:pic>
            <xdr:nvPicPr>
              <xdr:cNvPr id="59" name="Рисунок 58">
                <a:extLst>
                  <a:ext uri="{FF2B5EF4-FFF2-40B4-BE49-F238E27FC236}">
                    <a16:creationId xmlns:a16="http://schemas.microsoft.com/office/drawing/2014/main" id="{00000000-0008-0000-0700-00003B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313" b="-2044"/>
              <a:stretch/>
            </xdr:blipFill>
            <xdr:spPr>
              <a:xfrm>
                <a:off x="9896928" y="2106839"/>
                <a:ext cx="598716" cy="571500"/>
              </a:xfrm>
              <a:prstGeom prst="rect">
                <a:avLst/>
              </a:prstGeom>
            </xdr:spPr>
          </xdr:pic>
          <xdr:pic>
            <xdr:nvPicPr>
              <xdr:cNvPr id="64" name="Рисунок 63">
                <a:extLst>
                  <a:ext uri="{FF2B5EF4-FFF2-40B4-BE49-F238E27FC236}">
                    <a16:creationId xmlns:a16="http://schemas.microsoft.com/office/drawing/2014/main" id="{00000000-0008-0000-0700-00004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902" b="-2455"/>
              <a:stretch/>
            </xdr:blipFill>
            <xdr:spPr>
              <a:xfrm>
                <a:off x="11042196" y="2118178"/>
                <a:ext cx="625929" cy="571499"/>
              </a:xfrm>
              <a:prstGeom prst="rect">
                <a:avLst/>
              </a:prstGeom>
            </xdr:spPr>
          </xdr:pic>
          <xdr:pic>
            <xdr:nvPicPr>
              <xdr:cNvPr id="65" name="Рисунок 64">
                <a:extLst>
                  <a:ext uri="{FF2B5EF4-FFF2-40B4-BE49-F238E27FC236}">
                    <a16:creationId xmlns:a16="http://schemas.microsoft.com/office/drawing/2014/main" id="{00000000-0008-0000-0700-00004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394" b="-1963"/>
              <a:stretch/>
            </xdr:blipFill>
            <xdr:spPr>
              <a:xfrm>
                <a:off x="10486572" y="2097767"/>
                <a:ext cx="582840" cy="571499"/>
              </a:xfrm>
              <a:prstGeom prst="rect">
                <a:avLst/>
              </a:prstGeom>
            </xdr:spPr>
          </xdr:pic>
          <xdr:pic>
            <xdr:nvPicPr>
              <xdr:cNvPr id="67" name="Рисунок 66">
                <a:extLst>
                  <a:ext uri="{FF2B5EF4-FFF2-40B4-BE49-F238E27FC236}">
                    <a16:creationId xmlns:a16="http://schemas.microsoft.com/office/drawing/2014/main" id="{00000000-0008-0000-0700-000043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4840" b="-3439"/>
              <a:stretch/>
            </xdr:blipFill>
            <xdr:spPr>
              <a:xfrm>
                <a:off x="12241892" y="2100036"/>
                <a:ext cx="571500" cy="598714"/>
              </a:xfrm>
              <a:prstGeom prst="rect">
                <a:avLst/>
              </a:prstGeom>
            </xdr:spPr>
          </xdr:pic>
          <xdr:pic>
            <xdr:nvPicPr>
              <xdr:cNvPr id="68" name="Рисунок 67">
                <a:extLst>
                  <a:ext uri="{FF2B5EF4-FFF2-40B4-BE49-F238E27FC236}">
                    <a16:creationId xmlns:a16="http://schemas.microsoft.com/office/drawing/2014/main" id="{00000000-0008-0000-0700-000044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2871" b="-2948"/>
              <a:stretch/>
            </xdr:blipFill>
            <xdr:spPr>
              <a:xfrm>
                <a:off x="13396232" y="2095500"/>
                <a:ext cx="569232" cy="585108"/>
              </a:xfrm>
              <a:prstGeom prst="rect">
                <a:avLst/>
              </a:prstGeom>
            </xdr:spPr>
          </xdr:pic>
          <xdr:pic>
            <xdr:nvPicPr>
              <xdr:cNvPr id="8" name="Рисунок 7">
                <a:extLst>
                  <a:ext uri="{FF2B5EF4-FFF2-40B4-BE49-F238E27FC236}">
                    <a16:creationId xmlns:a16="http://schemas.microsoft.com/office/drawing/2014/main" id="{00000000-0008-0000-0700-000008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7540626" y="2127251"/>
                <a:ext cx="555624" cy="555624"/>
              </a:xfrm>
              <a:prstGeom prst="rect">
                <a:avLst/>
              </a:prstGeom>
            </xdr:spPr>
          </xdr:pic>
          <xdr:pic>
            <xdr:nvPicPr>
              <xdr:cNvPr id="11" name="Рисунок 10">
                <a:extLst>
                  <a:ext uri="{FF2B5EF4-FFF2-40B4-BE49-F238E27FC236}">
                    <a16:creationId xmlns:a16="http://schemas.microsoft.com/office/drawing/2014/main" id="{00000000-0008-0000-0700-00000B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1133"/>
              <a:stretch/>
            </xdr:blipFill>
            <xdr:spPr>
              <a:xfrm>
                <a:off x="8095830" y="2111373"/>
                <a:ext cx="619544" cy="592669"/>
              </a:xfrm>
              <a:prstGeom prst="rect">
                <a:avLst/>
              </a:prstGeom>
            </xdr:spPr>
          </xdr:pic>
          <xdr:pic>
            <xdr:nvPicPr>
              <xdr:cNvPr id="84" name="Рисунок 83">
                <a:extLst>
                  <a:ext uri="{FF2B5EF4-FFF2-40B4-BE49-F238E27FC236}">
                    <a16:creationId xmlns:a16="http://schemas.microsoft.com/office/drawing/2014/main" id="{00000000-0008-0000-0700-000054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-2780" b="-1133"/>
              <a:stretch/>
            </xdr:blipFill>
            <xdr:spPr>
              <a:xfrm>
                <a:off x="8730294" y="2099732"/>
                <a:ext cx="599530" cy="583143"/>
              </a:xfrm>
              <a:prstGeom prst="rect">
                <a:avLst/>
              </a:prstGeom>
            </xdr:spPr>
          </xdr:pic>
          <xdr:pic>
            <xdr:nvPicPr>
              <xdr:cNvPr id="128" name="Рисунок 127">
                <a:extLst>
                  <a:ext uri="{FF2B5EF4-FFF2-40B4-BE49-F238E27FC236}">
                    <a16:creationId xmlns:a16="http://schemas.microsoft.com/office/drawing/2014/main" id="{00000000-0008-0000-0700-00008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3874"/>
              <a:stretch/>
            </xdr:blipFill>
            <xdr:spPr>
              <a:xfrm>
                <a:off x="11680825" y="2116365"/>
                <a:ext cx="557894" cy="571500"/>
              </a:xfrm>
              <a:prstGeom prst="rect">
                <a:avLst/>
              </a:prstGeom>
            </xdr:spPr>
          </xdr:pic>
        </xdr:grpSp>
        <xdr:pic>
          <xdr:nvPicPr>
            <xdr:cNvPr id="129" name="Рисунок 128">
              <a:extLst>
                <a:ext uri="{FF2B5EF4-FFF2-40B4-BE49-F238E27FC236}">
                  <a16:creationId xmlns:a16="http://schemas.microsoft.com/office/drawing/2014/main" id="{00000000-0008-0000-0700-00008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871" b="-487"/>
            <a:stretch/>
          </xdr:blipFill>
          <xdr:spPr>
            <a:xfrm>
              <a:off x="9347200" y="2100490"/>
              <a:ext cx="564696" cy="571500"/>
            </a:xfrm>
            <a:prstGeom prst="rect">
              <a:avLst/>
            </a:prstGeom>
          </xdr:spPr>
        </xdr:pic>
      </xdr:grpSp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00000000-0008-0000-0700-00003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2143125"/>
            <a:ext cx="549274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0</xdr:colOff>
      <xdr:row>9</xdr:row>
      <xdr:rowOff>238125</xdr:rowOff>
    </xdr:from>
    <xdr:to>
      <xdr:col>6</xdr:col>
      <xdr:colOff>666750</xdr:colOff>
      <xdr:row>9</xdr:row>
      <xdr:rowOff>682625</xdr:rowOff>
    </xdr:to>
    <xdr:sp macro="" textlink="">
      <xdr:nvSpPr>
        <xdr:cNvPr id="54" name="Скругленный прямоугольник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>
          <a:spLocks noChangeAspect="1"/>
        </xdr:cNvSpPr>
      </xdr:nvSpPr>
      <xdr:spPr>
        <a:xfrm>
          <a:off x="4556125" y="222250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5</xdr:col>
      <xdr:colOff>63500</xdr:colOff>
      <xdr:row>14</xdr:row>
      <xdr:rowOff>238125</xdr:rowOff>
    </xdr:from>
    <xdr:to>
      <xdr:col>6</xdr:col>
      <xdr:colOff>574675</xdr:colOff>
      <xdr:row>14</xdr:row>
      <xdr:rowOff>682625</xdr:rowOff>
    </xdr:to>
    <xdr:sp macro="" textlink="">
      <xdr:nvSpPr>
        <xdr:cNvPr id="58" name="Скругленный прямоугольник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>
          <a:spLocks noChangeAspect="1"/>
        </xdr:cNvSpPr>
      </xdr:nvSpPr>
      <xdr:spPr>
        <a:xfrm>
          <a:off x="4619625" y="6953250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oneCellAnchor>
    <xdr:from>
      <xdr:col>1</xdr:col>
      <xdr:colOff>200025</xdr:colOff>
      <xdr:row>20</xdr:row>
      <xdr:rowOff>311150</xdr:rowOff>
    </xdr:from>
    <xdr:ext cx="1071843" cy="243079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292350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75459</xdr:colOff>
      <xdr:row>20</xdr:row>
      <xdr:rowOff>796638</xdr:rowOff>
    </xdr:from>
    <xdr:ext cx="1378324" cy="504588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984" y="2777838"/>
          <a:ext cx="1378324" cy="504588"/>
        </a:xfrm>
        <a:prstGeom prst="rect">
          <a:avLst/>
        </a:prstGeom>
      </xdr:spPr>
    </xdr:pic>
    <xdr:clientData/>
  </xdr:oneCellAnchor>
  <xdr:oneCellAnchor>
    <xdr:from>
      <xdr:col>8</xdr:col>
      <xdr:colOff>272143</xdr:colOff>
      <xdr:row>20</xdr:row>
      <xdr:rowOff>9072</xdr:rowOff>
    </xdr:from>
    <xdr:ext cx="6966857" cy="752928"/>
    <xdr:grpSp>
      <xdr:nvGrpSpPr>
        <xdr:cNvPr id="51" name="Группа 50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GrpSpPr/>
      </xdr:nvGrpSpPr>
      <xdr:grpSpPr>
        <a:xfrm>
          <a:off x="7987393" y="9645197"/>
          <a:ext cx="6966857" cy="752928"/>
          <a:chOff x="7008916" y="4598390"/>
          <a:chExt cx="6966857" cy="752928"/>
        </a:xfrm>
      </xdr:grpSpPr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id="{00000000-0008-0000-06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3261"/>
          <a:stretch/>
        </xdr:blipFill>
        <xdr:spPr>
          <a:xfrm>
            <a:off x="7008916" y="4650873"/>
            <a:ext cx="2180855" cy="700445"/>
          </a:xfrm>
          <a:prstGeom prst="rect">
            <a:avLst/>
          </a:prstGeom>
        </xdr:spPr>
      </xdr:pic>
      <xdr:pic>
        <xdr:nvPicPr>
          <xdr:cNvPr id="53" name="Рисунок 52">
            <a:extLst>
              <a:ext uri="{FF2B5EF4-FFF2-40B4-BE49-F238E27FC236}">
                <a16:creationId xmlns:a16="http://schemas.microsoft.com/office/drawing/2014/main" id="{00000000-0008-0000-0600-00009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624"/>
          <a:stretch/>
        </xdr:blipFill>
        <xdr:spPr>
          <a:xfrm>
            <a:off x="9200404" y="4598390"/>
            <a:ext cx="4775369" cy="707572"/>
          </a:xfrm>
          <a:prstGeom prst="rect">
            <a:avLst/>
          </a:prstGeom>
        </xdr:spPr>
      </xdr:pic>
    </xdr:grpSp>
    <xdr:clientData/>
  </xdr:oneCellAnchor>
  <xdr:oneCellAnchor>
    <xdr:from>
      <xdr:col>1</xdr:col>
      <xdr:colOff>961668</xdr:colOff>
      <xdr:row>21</xdr:row>
      <xdr:rowOff>214589</xdr:rowOff>
    </xdr:from>
    <xdr:ext cx="269880" cy="575745"/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909221">
          <a:off x="971193" y="3033989"/>
          <a:ext cx="269880" cy="57574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8</xdr:row>
      <xdr:rowOff>190500</xdr:rowOff>
    </xdr:from>
    <xdr:to>
      <xdr:col>1</xdr:col>
      <xdr:colOff>1230593</xdr:colOff>
      <xdr:row>8</xdr:row>
      <xdr:rowOff>433579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466725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0"/>
          <a:ext cx="1206500" cy="1252988"/>
        </a:xfrm>
        <a:prstGeom prst="rect">
          <a:avLst/>
        </a:prstGeom>
      </xdr:spPr>
    </xdr:pic>
    <xdr:clientData/>
  </xdr:twoCellAnchor>
  <xdr:twoCellAnchor>
    <xdr:from>
      <xdr:col>1</xdr:col>
      <xdr:colOff>233139</xdr:colOff>
      <xdr:row>8</xdr:row>
      <xdr:rowOff>539750</xdr:rowOff>
    </xdr:from>
    <xdr:to>
      <xdr:col>1</xdr:col>
      <xdr:colOff>1165970</xdr:colOff>
      <xdr:row>11</xdr:row>
      <xdr:rowOff>120649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014" y="5080000"/>
          <a:ext cx="932831" cy="1612899"/>
        </a:xfrm>
        <a:prstGeom prst="rect">
          <a:avLst/>
        </a:prstGeom>
      </xdr:spPr>
    </xdr:pic>
    <xdr:clientData/>
  </xdr:twoCellAnchor>
  <xdr:twoCellAnchor>
    <xdr:from>
      <xdr:col>1</xdr:col>
      <xdr:colOff>730249</xdr:colOff>
      <xdr:row>8</xdr:row>
      <xdr:rowOff>536925</xdr:rowOff>
    </xdr:from>
    <xdr:to>
      <xdr:col>1</xdr:col>
      <xdr:colOff>1476375</xdr:colOff>
      <xdr:row>9</xdr:row>
      <xdr:rowOff>514350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6124" y="5077175"/>
          <a:ext cx="746126" cy="961675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8</xdr:row>
      <xdr:rowOff>142875</xdr:rowOff>
    </xdr:from>
    <xdr:to>
      <xdr:col>15</xdr:col>
      <xdr:colOff>1043445</xdr:colOff>
      <xdr:row>8</xdr:row>
      <xdr:rowOff>685800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9125" y="4683125"/>
          <a:ext cx="5726570" cy="542925"/>
        </a:xfrm>
        <a:prstGeom prst="rect">
          <a:avLst/>
        </a:prstGeom>
      </xdr:spPr>
    </xdr:pic>
    <xdr:clientData/>
  </xdr:twoCellAnchor>
  <xdr:twoCellAnchor editAs="oneCell">
    <xdr:from>
      <xdr:col>6</xdr:col>
      <xdr:colOff>889000</xdr:colOff>
      <xdr:row>8</xdr:row>
      <xdr:rowOff>127000</xdr:rowOff>
    </xdr:from>
    <xdr:to>
      <xdr:col>8</xdr:col>
      <xdr:colOff>619124</xdr:colOff>
      <xdr:row>8</xdr:row>
      <xdr:rowOff>725481</xdr:rowOff>
    </xdr:to>
    <xdr:pic>
      <xdr:nvPicPr>
        <xdr:cNvPr id="19" name="Рисунок 18" descr="https://store.elari.net/promo/smartbot/img/orig.pn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7625" y="2190750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127000</xdr:colOff>
      <xdr:row>8</xdr:row>
      <xdr:rowOff>238125</xdr:rowOff>
    </xdr:from>
    <xdr:to>
      <xdr:col>6</xdr:col>
      <xdr:colOff>285750</xdr:colOff>
      <xdr:row>8</xdr:row>
      <xdr:rowOff>682625</xdr:rowOff>
    </xdr:to>
    <xdr:sp macro="" textlink="">
      <xdr:nvSpPr>
        <xdr:cNvPr id="10" name="Скругленный прямоугольни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spect="1"/>
        </xdr:cNvSpPr>
      </xdr:nvSpPr>
      <xdr:spPr>
        <a:xfrm>
          <a:off x="4175125" y="23018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111125</xdr:colOff>
      <xdr:row>5</xdr:row>
      <xdr:rowOff>476250</xdr:rowOff>
    </xdr:from>
    <xdr:to>
      <xdr:col>1</xdr:col>
      <xdr:colOff>1212778</xdr:colOff>
      <xdr:row>7</xdr:row>
      <xdr:rowOff>823686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2540000"/>
          <a:ext cx="1101653" cy="1728561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5</xdr:row>
      <xdr:rowOff>63500</xdr:rowOff>
    </xdr:from>
    <xdr:to>
      <xdr:col>1</xdr:col>
      <xdr:colOff>1151218</xdr:colOff>
      <xdr:row>5</xdr:row>
      <xdr:rowOff>306579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2725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5</xdr:row>
      <xdr:rowOff>79375</xdr:rowOff>
    </xdr:from>
    <xdr:to>
      <xdr:col>2</xdr:col>
      <xdr:colOff>1778000</xdr:colOff>
      <xdr:row>5</xdr:row>
      <xdr:rowOff>714375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pSpPr>
          <a:grpSpLocks noChangeAspect="1"/>
        </xdr:cNvGrpSpPr>
      </xdr:nvGrpSpPr>
      <xdr:grpSpPr>
        <a:xfrm>
          <a:off x="2667000" y="2143125"/>
          <a:ext cx="635000" cy="635000"/>
          <a:chOff x="6302375" y="2206625"/>
          <a:chExt cx="635000" cy="635000"/>
        </a:xfrm>
      </xdr:grpSpPr>
      <xdr:sp macro="" textlink="">
        <xdr:nvSpPr>
          <xdr:cNvPr id="15" name="Овал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111125</xdr:colOff>
      <xdr:row>13</xdr:row>
      <xdr:rowOff>476250</xdr:rowOff>
    </xdr:from>
    <xdr:ext cx="1101653" cy="1728561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2540000"/>
          <a:ext cx="1101653" cy="1728561"/>
        </a:xfrm>
        <a:prstGeom prst="rect">
          <a:avLst/>
        </a:prstGeom>
      </xdr:spPr>
    </xdr:pic>
    <xdr:clientData/>
  </xdr:oneCellAnchor>
  <xdr:oneCellAnchor>
    <xdr:from>
      <xdr:col>1</xdr:col>
      <xdr:colOff>79375</xdr:colOff>
      <xdr:row>13</xdr:row>
      <xdr:rowOff>63500</xdr:rowOff>
    </xdr:from>
    <xdr:ext cx="1071843" cy="243079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27250"/>
          <a:ext cx="1071843" cy="243079"/>
        </a:xfrm>
        <a:prstGeom prst="rect">
          <a:avLst/>
        </a:prstGeom>
      </xdr:spPr>
    </xdr:pic>
    <xdr:clientData/>
  </xdr:oneCellAnchor>
  <xdr:oneCellAnchor>
    <xdr:from>
      <xdr:col>2</xdr:col>
      <xdr:colOff>1143000</xdr:colOff>
      <xdr:row>13</xdr:row>
      <xdr:rowOff>31750</xdr:rowOff>
    </xdr:from>
    <xdr:ext cx="635000" cy="635000"/>
    <xdr:grpSp>
      <xdr:nvGrpSpPr>
        <xdr:cNvPr id="47" name="Группа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GrpSpPr>
          <a:grpSpLocks noChangeAspect="1"/>
        </xdr:cNvGrpSpPr>
      </xdr:nvGrpSpPr>
      <xdr:grpSpPr>
        <a:xfrm>
          <a:off x="2667000" y="7143750"/>
          <a:ext cx="635000" cy="635000"/>
          <a:chOff x="6302375" y="2206625"/>
          <a:chExt cx="635000" cy="635000"/>
        </a:xfrm>
      </xdr:grpSpPr>
      <xdr:sp macro="" textlink="">
        <xdr:nvSpPr>
          <xdr:cNvPr id="48" name="Овал 47">
            <a:extLst>
              <a:ext uri="{FF2B5EF4-FFF2-40B4-BE49-F238E27FC236}">
                <a16:creationId xmlns:a16="http://schemas.microsoft.com/office/drawing/2014/main" id="{00000000-0008-0000-0800-000030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00000000-0008-0000-0800-000031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oneCellAnchor>
  <xdr:twoCellAnchor>
    <xdr:from>
      <xdr:col>1</xdr:col>
      <xdr:colOff>746125</xdr:colOff>
      <xdr:row>13</xdr:row>
      <xdr:rowOff>571500</xdr:rowOff>
    </xdr:from>
    <xdr:to>
      <xdr:col>1</xdr:col>
      <xdr:colOff>1492251</xdr:colOff>
      <xdr:row>14</xdr:row>
      <xdr:rowOff>660050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0" y="7778750"/>
          <a:ext cx="746126" cy="961675"/>
        </a:xfrm>
        <a:prstGeom prst="rect">
          <a:avLst/>
        </a:prstGeom>
      </xdr:spPr>
    </xdr:pic>
    <xdr:clientData/>
  </xdr:twoCellAnchor>
  <xdr:twoCellAnchor>
    <xdr:from>
      <xdr:col>1</xdr:col>
      <xdr:colOff>660400</xdr:colOff>
      <xdr:row>5</xdr:row>
      <xdr:rowOff>549275</xdr:rowOff>
    </xdr:from>
    <xdr:to>
      <xdr:col>1</xdr:col>
      <xdr:colOff>1406526</xdr:colOff>
      <xdr:row>7</xdr:row>
      <xdr:rowOff>34575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6275" y="2613025"/>
          <a:ext cx="746126" cy="961675"/>
        </a:xfrm>
        <a:prstGeom prst="rect">
          <a:avLst/>
        </a:prstGeom>
      </xdr:spPr>
    </xdr:pic>
    <xdr:clientData/>
  </xdr:twoCellAnchor>
  <xdr:twoCellAnchor>
    <xdr:from>
      <xdr:col>10</xdr:col>
      <xdr:colOff>1190626</xdr:colOff>
      <xdr:row>4</xdr:row>
      <xdr:rowOff>571500</xdr:rowOff>
    </xdr:from>
    <xdr:to>
      <xdr:col>16</xdr:col>
      <xdr:colOff>15875</xdr:colOff>
      <xdr:row>5</xdr:row>
      <xdr:rowOff>673850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pSpPr/>
      </xdr:nvGrpSpPr>
      <xdr:grpSpPr>
        <a:xfrm>
          <a:off x="10795001" y="2032000"/>
          <a:ext cx="4127499" cy="705600"/>
          <a:chOff x="561974" y="361950"/>
          <a:chExt cx="9030536" cy="1609726"/>
        </a:xfrm>
      </xdr:grpSpPr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686"/>
          <a:stretch/>
        </xdr:blipFill>
        <xdr:spPr>
          <a:xfrm>
            <a:off x="561974" y="361950"/>
            <a:ext cx="1343861" cy="1609725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800-00001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85950" y="581026"/>
            <a:ext cx="1315286" cy="1390650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800-00001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248025" y="571500"/>
            <a:ext cx="1277186" cy="1362075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8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034"/>
          <a:stretch/>
        </xdr:blipFill>
        <xdr:spPr>
          <a:xfrm>
            <a:off x="4514849" y="704849"/>
            <a:ext cx="1266826" cy="1257301"/>
          </a:xfrm>
          <a:prstGeom prst="rect">
            <a:avLst/>
          </a:prstGeom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00725" y="647700"/>
            <a:ext cx="1228726" cy="1266826"/>
          </a:xfrm>
          <a:prstGeom prst="rect">
            <a:avLst/>
          </a:prstGeom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058025" y="647700"/>
            <a:ext cx="1238250" cy="1257300"/>
          </a:xfrm>
          <a:prstGeom prst="rect">
            <a:avLst/>
          </a:prstGeom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8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"/>
          <a:stretch/>
        </xdr:blipFill>
        <xdr:spPr>
          <a:xfrm>
            <a:off x="8343900" y="676274"/>
            <a:ext cx="1248610" cy="1228725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1111250</xdr:colOff>
      <xdr:row>13</xdr:row>
      <xdr:rowOff>15874</xdr:rowOff>
    </xdr:from>
    <xdr:to>
      <xdr:col>16</xdr:col>
      <xdr:colOff>0</xdr:colOff>
      <xdr:row>13</xdr:row>
      <xdr:rowOff>721474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GrpSpPr/>
      </xdr:nvGrpSpPr>
      <xdr:grpSpPr>
        <a:xfrm>
          <a:off x="10715625" y="7127874"/>
          <a:ext cx="4206875" cy="705600"/>
          <a:chOff x="638174" y="1905000"/>
          <a:chExt cx="8878136" cy="1609725"/>
        </a:xfrm>
      </xdr:grpSpPr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8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019300" y="2286000"/>
            <a:ext cx="1140295" cy="1152525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00000000-0008-0000-08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686"/>
          <a:stretch/>
        </xdr:blipFill>
        <xdr:spPr>
          <a:xfrm>
            <a:off x="638174" y="1905000"/>
            <a:ext cx="1343861" cy="1609725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id="{00000000-0008-0000-08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248025" y="2276475"/>
            <a:ext cx="1187920" cy="1171575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8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772150" y="2276475"/>
            <a:ext cx="1140295" cy="1152525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800-00002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95800" y="2200275"/>
            <a:ext cx="1228726" cy="1266826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81825" y="2190750"/>
            <a:ext cx="1238250" cy="1257300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00000000-0008-0000-0800-00002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"/>
          <a:stretch/>
        </xdr:blipFill>
        <xdr:spPr>
          <a:xfrm>
            <a:off x="8267700" y="2219324"/>
            <a:ext cx="1248610" cy="1228725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777875</xdr:colOff>
      <xdr:row>5</xdr:row>
      <xdr:rowOff>15875</xdr:rowOff>
    </xdr:from>
    <xdr:to>
      <xdr:col>8</xdr:col>
      <xdr:colOff>507999</xdr:colOff>
      <xdr:row>5</xdr:row>
      <xdr:rowOff>614356</xdr:rowOff>
    </xdr:to>
    <xdr:pic>
      <xdr:nvPicPr>
        <xdr:cNvPr id="42" name="Рисунок 41" descr="https://store.elari.net/promo/smartbot/img/orig.pn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0" y="2079625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634999</xdr:colOff>
      <xdr:row>13</xdr:row>
      <xdr:rowOff>598481</xdr:rowOff>
    </xdr:to>
    <xdr:pic>
      <xdr:nvPicPr>
        <xdr:cNvPr id="43" name="Рисунок 42" descr="https://store.elari.net/promo/smartbot/img/orig.pn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3500" y="7112000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qFPVmdPAKEE&amp;t=91s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s://www.youtube.com/watch?v=oU_E_67rI9M" TargetMode="External"/><Relationship Id="rId7" Type="http://schemas.openxmlformats.org/officeDocument/2006/relationships/hyperlink" Target="https://www.youtube.com/watch?v=ZljVb3yXgTA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watch?v=30i7pjF7GkU&amp;t=21s" TargetMode="External"/><Relationship Id="rId1" Type="http://schemas.openxmlformats.org/officeDocument/2006/relationships/hyperlink" Target="https://www.youtube.com/watch?v=ZQX3Dp2cc3c&amp;t=19s" TargetMode="External"/><Relationship Id="rId6" Type="http://schemas.openxmlformats.org/officeDocument/2006/relationships/hyperlink" Target="https://www.youtube.com/watch?v=vfMNyBK2r84&amp;t=37s" TargetMode="External"/><Relationship Id="rId11" Type="http://schemas.openxmlformats.org/officeDocument/2006/relationships/hyperlink" Target="https://youtu.be/iCVOx93FkjA" TargetMode="External"/><Relationship Id="rId5" Type="http://schemas.openxmlformats.org/officeDocument/2006/relationships/hyperlink" Target="https://www.youtube.com/watch?v=vm8SDObbEvo" TargetMode="External"/><Relationship Id="rId15" Type="http://schemas.openxmlformats.org/officeDocument/2006/relationships/comments" Target="../comments1.xml"/><Relationship Id="rId10" Type="http://schemas.openxmlformats.org/officeDocument/2006/relationships/hyperlink" Target="https://www.youtube.com/watch?v=-6lAXr3uXh0" TargetMode="External"/><Relationship Id="rId4" Type="http://schemas.openxmlformats.org/officeDocument/2006/relationships/hyperlink" Target="https://www.youtube.com/watch?v=oU_E_67rI9M" TargetMode="External"/><Relationship Id="rId9" Type="http://schemas.openxmlformats.org/officeDocument/2006/relationships/hyperlink" Target="https://www.youtube.com/watch?v=qFPVmdPAKEE&amp;t=91s" TargetMode="External"/><Relationship Id="rId1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30i7pjF7GkU&amp;t=1s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youtube.com/watch?v=VvUgT-CBSxc" TargetMode="External"/><Relationship Id="rId1" Type="http://schemas.openxmlformats.org/officeDocument/2006/relationships/hyperlink" Target="https://www.youtube.com/watch?v=ZQX3Dp2cc3c&amp;t=19s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www.&#1090;&#1077;&#1088;&#1084;&#1077;&#1082;&#1089;.&#1088;&#1091;&#1089;/" TargetMode="External"/><Relationship Id="rId4" Type="http://schemas.openxmlformats.org/officeDocument/2006/relationships/hyperlink" Target="mailto:info@6698699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&#1090;&#1077;&#1088;&#1084;&#1077;&#1082;&#1089;.&#1088;&#1091;&#1089;/" TargetMode="External"/><Relationship Id="rId1" Type="http://schemas.openxmlformats.org/officeDocument/2006/relationships/hyperlink" Target="mailto:info@6698699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&#1090;&#1077;&#1088;&#1084;&#1077;&#1082;&#1089;.&#1088;&#1091;&#1089;/" TargetMode="External"/><Relationship Id="rId1" Type="http://schemas.openxmlformats.org/officeDocument/2006/relationships/hyperlink" Target="mailto:info@6698699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&#1090;&#1077;&#1088;&#1084;&#1077;&#1082;&#1089;.&#1088;&#1091;&#1089;/" TargetMode="External"/><Relationship Id="rId2" Type="http://schemas.openxmlformats.org/officeDocument/2006/relationships/hyperlink" Target="mailto:info@6698699.ru" TargetMode="External"/><Relationship Id="rId1" Type="http://schemas.openxmlformats.org/officeDocument/2006/relationships/hyperlink" Target="https://www.youtube.com/watch?v=oU_E_67rI9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&#1090;&#1077;&#1088;&#1084;&#1077;&#1082;&#1089;.&#1088;&#1091;&#1089;/" TargetMode="External"/><Relationship Id="rId1" Type="http://schemas.openxmlformats.org/officeDocument/2006/relationships/hyperlink" Target="mailto:info@6698699.ru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&#1090;&#1077;&#1088;&#1084;&#1077;&#1082;&#1089;.&#1088;&#1091;&#1089;/" TargetMode="External"/><Relationship Id="rId1" Type="http://schemas.openxmlformats.org/officeDocument/2006/relationships/hyperlink" Target="mailto:info@6698699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&#1090;&#1077;&#1088;&#1084;&#1077;&#1082;&#1089;.&#1088;&#1091;&#1089;/" TargetMode="External"/><Relationship Id="rId1" Type="http://schemas.openxmlformats.org/officeDocument/2006/relationships/hyperlink" Target="mailto:info@6698699.ru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&#1090;&#1077;&#1088;&#1084;&#1077;&#1082;&#1089;.&#1088;&#1091;&#1089;/" TargetMode="External"/><Relationship Id="rId2" Type="http://schemas.openxmlformats.org/officeDocument/2006/relationships/hyperlink" Target="mailto:info@6698699.ru" TargetMode="External"/><Relationship Id="rId1" Type="http://schemas.openxmlformats.org/officeDocument/2006/relationships/hyperlink" Target="https://www.youtube.com/watch?v=vfMNyBK2r84&amp;t=37s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K52"/>
  <sheetViews>
    <sheetView showGridLines="0" zoomScale="80" zoomScaleNormal="80" workbookViewId="0">
      <selection activeCell="E7" sqref="E7"/>
    </sheetView>
  </sheetViews>
  <sheetFormatPr defaultRowHeight="15" x14ac:dyDescent="0.25"/>
  <cols>
    <col min="1" max="1" width="2.5703125" style="34" customWidth="1"/>
    <col min="2" max="2" width="21.28515625" style="34" customWidth="1"/>
    <col min="3" max="3" width="9.5703125" style="34" customWidth="1"/>
    <col min="4" max="4" width="18.140625" style="34" customWidth="1"/>
    <col min="5" max="5" width="11.42578125" style="34" customWidth="1"/>
    <col min="6" max="6" width="21" style="34" customWidth="1"/>
    <col min="7" max="11" width="9.140625" style="34"/>
  </cols>
  <sheetData>
    <row r="1" spans="1:11" s="1" customFormat="1" ht="24" customHeight="1" x14ac:dyDescent="0.25">
      <c r="A1" s="38"/>
      <c r="B1" s="465"/>
      <c r="F1" s="117"/>
      <c r="G1" s="130"/>
      <c r="H1" s="130"/>
      <c r="I1" s="130"/>
      <c r="J1" s="130"/>
      <c r="K1" s="130"/>
    </row>
    <row r="2" spans="1:11" ht="20.25" x14ac:dyDescent="0.3">
      <c r="A2" s="47"/>
      <c r="B2" s="465"/>
      <c r="C2" s="140" t="s">
        <v>182</v>
      </c>
      <c r="D2" s="135"/>
      <c r="E2" s="135"/>
      <c r="F2" s="135"/>
    </row>
    <row r="3" spans="1:11" ht="24.75" customHeight="1" x14ac:dyDescent="0.5">
      <c r="A3" s="2"/>
      <c r="B3" s="465"/>
      <c r="C3" s="139" t="s">
        <v>183</v>
      </c>
      <c r="D3" s="136"/>
      <c r="E3" s="136"/>
      <c r="F3" s="7"/>
    </row>
    <row r="4" spans="1:11" ht="15" customHeight="1" thickBot="1" x14ac:dyDescent="0.3">
      <c r="B4" s="131"/>
    </row>
    <row r="5" spans="1:11" ht="15" customHeight="1" thickBot="1" x14ac:dyDescent="0.3">
      <c r="B5" s="132"/>
      <c r="C5" s="137" t="s">
        <v>1037</v>
      </c>
      <c r="D5" s="116"/>
      <c r="E5" s="138">
        <v>44627</v>
      </c>
    </row>
    <row r="6" spans="1:11" s="34" customFormat="1" ht="15" customHeight="1" thickBot="1" x14ac:dyDescent="0.3">
      <c r="B6" s="133"/>
      <c r="C6" s="137" t="s">
        <v>93</v>
      </c>
      <c r="E6" s="148">
        <v>0.21</v>
      </c>
    </row>
    <row r="7" spans="1:11" ht="15" customHeight="1" x14ac:dyDescent="0.25"/>
    <row r="8" spans="1:11" ht="15" customHeight="1" x14ac:dyDescent="0.25">
      <c r="B8" s="134" t="s">
        <v>353</v>
      </c>
    </row>
    <row r="9" spans="1:11" ht="15" customHeight="1" x14ac:dyDescent="0.25">
      <c r="B9" s="451" t="s">
        <v>1091</v>
      </c>
    </row>
    <row r="10" spans="1:11" ht="15" customHeight="1" x14ac:dyDescent="0.25">
      <c r="B10" s="195" t="s">
        <v>1089</v>
      </c>
    </row>
    <row r="11" spans="1:11" ht="15" customHeight="1" x14ac:dyDescent="0.25">
      <c r="B11" s="195" t="s">
        <v>1090</v>
      </c>
    </row>
    <row r="12" spans="1:11" ht="15" customHeight="1" x14ac:dyDescent="0.25">
      <c r="B12" s="129" t="s">
        <v>927</v>
      </c>
    </row>
    <row r="13" spans="1:11" ht="15" customHeight="1" x14ac:dyDescent="0.25">
      <c r="B13" s="129" t="s">
        <v>665</v>
      </c>
    </row>
    <row r="14" spans="1:11" ht="15" customHeight="1" x14ac:dyDescent="0.25">
      <c r="B14" s="129" t="s">
        <v>1038</v>
      </c>
    </row>
    <row r="15" spans="1:11" ht="15" customHeight="1" x14ac:dyDescent="0.25">
      <c r="B15" s="129" t="s">
        <v>1016</v>
      </c>
    </row>
    <row r="16" spans="1:11" ht="15" customHeight="1" x14ac:dyDescent="0.25">
      <c r="B16" s="129" t="s">
        <v>1017</v>
      </c>
    </row>
    <row r="17" spans="1:11" ht="15" customHeight="1" x14ac:dyDescent="0.25">
      <c r="B17" s="195" t="s">
        <v>1018</v>
      </c>
    </row>
    <row r="18" spans="1:11" ht="15" customHeight="1" x14ac:dyDescent="0.25">
      <c r="B18" s="195" t="s">
        <v>1019</v>
      </c>
    </row>
    <row r="19" spans="1:11" ht="15" customHeight="1" x14ac:dyDescent="0.25">
      <c r="B19" s="195" t="s">
        <v>1055</v>
      </c>
    </row>
    <row r="20" spans="1:11" ht="15" customHeight="1" x14ac:dyDescent="0.25">
      <c r="B20" s="195" t="s">
        <v>1059</v>
      </c>
    </row>
    <row r="21" spans="1:11" ht="15" customHeight="1" x14ac:dyDescent="0.25">
      <c r="B21" s="195" t="s">
        <v>1035</v>
      </c>
    </row>
    <row r="22" spans="1:11" ht="15" customHeight="1" x14ac:dyDescent="0.25">
      <c r="A22"/>
      <c r="B22" s="134" t="s">
        <v>355</v>
      </c>
      <c r="F22"/>
      <c r="G22"/>
      <c r="H22"/>
      <c r="I22"/>
      <c r="J22"/>
      <c r="K22"/>
    </row>
    <row r="23" spans="1:11" ht="15" customHeight="1" x14ac:dyDescent="0.25">
      <c r="B23" s="129" t="s">
        <v>936</v>
      </c>
    </row>
    <row r="24" spans="1:11" ht="15" customHeight="1" x14ac:dyDescent="0.25">
      <c r="B24" s="129" t="s">
        <v>924</v>
      </c>
    </row>
    <row r="25" spans="1:11" ht="15" customHeight="1" x14ac:dyDescent="0.25">
      <c r="B25" s="129" t="s">
        <v>925</v>
      </c>
    </row>
    <row r="26" spans="1:11" ht="15" customHeight="1" x14ac:dyDescent="0.25">
      <c r="B26" s="129" t="s">
        <v>923</v>
      </c>
    </row>
    <row r="27" spans="1:11" ht="15" customHeight="1" x14ac:dyDescent="0.25">
      <c r="B27" s="129" t="s">
        <v>918</v>
      </c>
    </row>
    <row r="28" spans="1:11" ht="15" customHeight="1" x14ac:dyDescent="0.25">
      <c r="B28" s="129" t="s">
        <v>919</v>
      </c>
    </row>
    <row r="29" spans="1:11" ht="15" customHeight="1" x14ac:dyDescent="0.25">
      <c r="B29" s="129" t="s">
        <v>880</v>
      </c>
    </row>
    <row r="30" spans="1:11" ht="15" customHeight="1" x14ac:dyDescent="0.25">
      <c r="B30" s="129" t="s">
        <v>881</v>
      </c>
    </row>
    <row r="31" spans="1:11" ht="15" customHeight="1" x14ac:dyDescent="0.25">
      <c r="B31" s="129" t="s">
        <v>835</v>
      </c>
    </row>
    <row r="32" spans="1:11" ht="15" customHeight="1" x14ac:dyDescent="0.25">
      <c r="A32"/>
      <c r="B32" s="129" t="s">
        <v>756</v>
      </c>
      <c r="F32"/>
      <c r="G32"/>
      <c r="H32"/>
      <c r="I32"/>
      <c r="J32"/>
      <c r="K32"/>
    </row>
    <row r="33" spans="1:11" ht="15" customHeight="1" x14ac:dyDescent="0.25">
      <c r="B33" s="129" t="s">
        <v>760</v>
      </c>
      <c r="F33"/>
      <c r="G33"/>
      <c r="H33"/>
      <c r="I33"/>
      <c r="J33"/>
      <c r="K33"/>
    </row>
    <row r="34" spans="1:11" ht="15" customHeight="1" x14ac:dyDescent="0.25">
      <c r="B34" s="129" t="s">
        <v>732</v>
      </c>
      <c r="F34"/>
      <c r="G34"/>
      <c r="H34"/>
      <c r="I34"/>
      <c r="J34"/>
      <c r="K34"/>
    </row>
    <row r="35" spans="1:11" ht="15" customHeight="1" x14ac:dyDescent="0.25">
      <c r="A35"/>
      <c r="B35" s="134" t="s">
        <v>789</v>
      </c>
      <c r="F35"/>
      <c r="G35"/>
      <c r="H35"/>
      <c r="I35"/>
      <c r="J35"/>
      <c r="K35"/>
    </row>
    <row r="36" spans="1:11" ht="15" customHeight="1" x14ac:dyDescent="0.25">
      <c r="A36"/>
      <c r="B36" s="195" t="s">
        <v>1100</v>
      </c>
      <c r="F36"/>
      <c r="G36"/>
      <c r="H36"/>
      <c r="I36"/>
      <c r="J36"/>
      <c r="K36"/>
    </row>
    <row r="37" spans="1:11" ht="15" customHeight="1" x14ac:dyDescent="0.25">
      <c r="A37"/>
      <c r="B37" s="129" t="s">
        <v>785</v>
      </c>
      <c r="E37" s="129" t="s">
        <v>586</v>
      </c>
      <c r="F37"/>
      <c r="G37"/>
      <c r="H37"/>
      <c r="I37"/>
      <c r="J37"/>
      <c r="K37"/>
    </row>
    <row r="38" spans="1:11" ht="15" customHeight="1" x14ac:dyDescent="0.25">
      <c r="A38"/>
      <c r="B38" s="129" t="s">
        <v>786</v>
      </c>
      <c r="E38" s="129" t="s">
        <v>585</v>
      </c>
      <c r="F38"/>
      <c r="G38"/>
      <c r="H38"/>
      <c r="I38"/>
      <c r="J38"/>
      <c r="K38"/>
    </row>
    <row r="39" spans="1:11" ht="15" customHeight="1" x14ac:dyDescent="0.25">
      <c r="A39"/>
      <c r="B39" s="129" t="s">
        <v>790</v>
      </c>
      <c r="E39" s="129" t="s">
        <v>585</v>
      </c>
      <c r="F39"/>
      <c r="G39"/>
      <c r="H39"/>
      <c r="I39"/>
      <c r="J39"/>
      <c r="K39"/>
    </row>
    <row r="40" spans="1:11" ht="15" customHeight="1" x14ac:dyDescent="0.25">
      <c r="A40"/>
      <c r="B40" s="129" t="s">
        <v>787</v>
      </c>
      <c r="E40" s="129" t="s">
        <v>584</v>
      </c>
      <c r="F40"/>
      <c r="G40"/>
      <c r="H40"/>
      <c r="I40"/>
      <c r="J40"/>
      <c r="K40"/>
    </row>
    <row r="41" spans="1:11" ht="15" customHeight="1" x14ac:dyDescent="0.25">
      <c r="A41"/>
      <c r="B41" s="195" t="s">
        <v>788</v>
      </c>
      <c r="C41" s="194"/>
      <c r="E41" s="195" t="s">
        <v>584</v>
      </c>
      <c r="F41"/>
      <c r="G41"/>
      <c r="H41"/>
      <c r="I41"/>
      <c r="J41"/>
      <c r="K41"/>
    </row>
    <row r="42" spans="1:11" ht="15" customHeight="1" x14ac:dyDescent="0.25">
      <c r="A42"/>
      <c r="B42" s="195" t="s">
        <v>1060</v>
      </c>
      <c r="C42" s="194"/>
      <c r="E42" s="195" t="s">
        <v>1061</v>
      </c>
      <c r="F42"/>
      <c r="G42"/>
      <c r="H42"/>
      <c r="I42"/>
      <c r="J42"/>
      <c r="K42"/>
    </row>
    <row r="43" spans="1:11" ht="15" customHeight="1" x14ac:dyDescent="0.25">
      <c r="A43"/>
      <c r="B43" s="129" t="s">
        <v>1057</v>
      </c>
      <c r="C43" s="194"/>
      <c r="E43" s="195" t="s">
        <v>584</v>
      </c>
      <c r="F43"/>
      <c r="G43"/>
      <c r="H43"/>
      <c r="I43"/>
      <c r="J43"/>
      <c r="K43"/>
    </row>
    <row r="44" spans="1:11" ht="15" customHeight="1" x14ac:dyDescent="0.25">
      <c r="A44"/>
      <c r="B44" s="129" t="s">
        <v>1063</v>
      </c>
      <c r="C44" s="194"/>
      <c r="E44" s="195" t="s">
        <v>1062</v>
      </c>
      <c r="F44"/>
      <c r="G44"/>
      <c r="H44"/>
      <c r="I44"/>
      <c r="J44"/>
      <c r="K44"/>
    </row>
    <row r="45" spans="1:11" ht="15" customHeight="1" x14ac:dyDescent="0.25">
      <c r="A45"/>
      <c r="B45" s="129" t="s">
        <v>1065</v>
      </c>
      <c r="C45" s="194"/>
      <c r="E45" s="195" t="s">
        <v>1064</v>
      </c>
      <c r="F45"/>
      <c r="G45"/>
      <c r="H45"/>
      <c r="I45"/>
      <c r="J45"/>
      <c r="K45"/>
    </row>
    <row r="46" spans="1:11" ht="15" customHeight="1" x14ac:dyDescent="0.25">
      <c r="A46"/>
      <c r="B46" s="129" t="s">
        <v>1057</v>
      </c>
      <c r="E46" s="439" t="s">
        <v>1066</v>
      </c>
      <c r="F46"/>
      <c r="G46"/>
      <c r="H46"/>
      <c r="I46"/>
      <c r="J46"/>
      <c r="K46"/>
    </row>
    <row r="47" spans="1:11" ht="15" customHeight="1" x14ac:dyDescent="0.25">
      <c r="A47"/>
      <c r="B47" s="134" t="s">
        <v>354</v>
      </c>
      <c r="F47"/>
      <c r="G47"/>
      <c r="H47"/>
      <c r="I47"/>
      <c r="J47"/>
      <c r="K47"/>
    </row>
    <row r="48" spans="1:11" x14ac:dyDescent="0.25">
      <c r="B48" s="129" t="s">
        <v>988</v>
      </c>
    </row>
    <row r="49" spans="2:4" x14ac:dyDescent="0.25">
      <c r="B49" s="129" t="s">
        <v>1056</v>
      </c>
    </row>
    <row r="50" spans="2:4" x14ac:dyDescent="0.25">
      <c r="B50" s="129" t="s">
        <v>1036</v>
      </c>
    </row>
    <row r="51" spans="2:4" x14ac:dyDescent="0.25">
      <c r="B51" s="129" t="s">
        <v>1020</v>
      </c>
    </row>
    <row r="52" spans="2:4" x14ac:dyDescent="0.25">
      <c r="B52" s="129" t="s">
        <v>1015</v>
      </c>
      <c r="D52" s="34" t="s">
        <v>185</v>
      </c>
    </row>
  </sheetData>
  <mergeCells count="1">
    <mergeCell ref="B1:B3"/>
  </mergeCells>
  <hyperlinks>
    <hyperlink ref="B41" location="SOLO" display="Видеообзор НЭВН SOLO - https://www.youtube.com/watch?v=ZQX3Dp2cc3c&amp;t=19s "/>
    <hyperlink ref="E41" r:id="rId1" display="https://www.youtube.com/watch?v=ZQX3Dp2cc3c&amp;t=19s "/>
    <hyperlink ref="E40" r:id="rId2" display="https://www.youtube.com/watch?v=30i7pjF7GkU&amp;t=21s"/>
    <hyperlink ref="B37" location="IF_PRO_Wi_Fi" display="Новинка НЭВН IF PRO WI-FI"/>
    <hyperlink ref="B39" location="Hotty" display="Новинка ПЭВН с функцией смесителя Thermex Hotty 3000"/>
    <hyperlink ref="E39" r:id="rId3" display="Видеообзор www.youtube.com"/>
    <hyperlink ref="B38" location="VICTORY" display="Новинки НЭВН Victory"/>
    <hyperlink ref="E38" r:id="rId4" display="Видеообзор www.youtube.com"/>
    <hyperlink ref="E37" r:id="rId5" display="Видеообучение по подключению и управлению оборудованием по Wi-Fi"/>
    <hyperlink ref="B34" location="GRIZZLY" display="Новинка электрический котел Thermex Grizzly"/>
    <hyperlink ref="B32" location="BAZOOKA" display="Новинка тепловые пушки Thermex Bazooka"/>
    <hyperlink ref="B33" location="RUBY" display="Новинка ПЭВН кран с функцией нагрева Thermex Ruby"/>
    <hyperlink ref="B31" location="Сменные_картриджы_фильтров_для_защиты_от_накипи" display="Новинка сменный картридж фильтра для защиты от накипи Thermex ION"/>
    <hyperlink ref="B29" location="STORM" display="Новинка тепловые пушки Thermex Storm"/>
    <hyperlink ref="B30" location="BRICK" display="Новинка тепловые пушки Thermex Brick"/>
    <hyperlink ref="B27" location="SMARTLINE" display="Новинка НЭВН Thermex Smartline"/>
    <hyperlink ref="B28" location="SKYLINE" display="Новинка НЭВН Thermex Skyline"/>
    <hyperlink ref="B26" location="EMERALD" display="Новинка ГПВН Thermex Emerald"/>
    <hyperlink ref="B24" location="Монтажные_наборы_для_НЭВН__ПЭВН" display="Новинка комплектующие - монтажные наборы в блистере"/>
    <hyperlink ref="B25" location="УЗО_THERMEX_16А_универсальное" display="Новинка комплектующие - УЗО в упаковке"/>
    <hyperlink ref="B12" location="Старая_цена" display="Обновление цен"/>
    <hyperlink ref="B23" location="COMBI_INOX_PRO___IRP__combi__PRO" display="Новинка НЭВН нап. Thermex Combi Inox Pro"/>
    <hyperlink ref="B48" location="НЭВН" display="НЭВН"/>
    <hyperlink ref="B14" location="ECO_GD" display="Новинка ГПВН Thermex ECO GD"/>
    <hyperlink ref="B52" location="Печать_заказа" display="Печать заказа"/>
    <hyperlink ref="B15" location="SENSOR_ART" display="Новинка ГПВН Thermex Sensor Art"/>
    <hyperlink ref="B16" location="ECO_PRO" display="Новинка ГПВН Thermex ECO Pro"/>
    <hyperlink ref="B17" location="dLina_U" display="Новинка Трехходовой клапан THERMEX dLine U"/>
    <hyperlink ref="B18" location="Flat_Combi" display="Новинка Thermex Flat Combi"/>
    <hyperlink ref="B51" location="Трехходовой_клапан" display="Трехходовой клапан"/>
    <hyperlink ref="B21" location="Tesla" display="Новинка Themex Tesla "/>
    <hyperlink ref="B50" location="ГПВН" display="ГПВН"/>
    <hyperlink ref="B13" location="Кран" display="Электрические проточные водонагреватели - смесители напорного типа"/>
    <hyperlink ref="B19" location="DOUBLE" display="Новинка Thermex Double"/>
    <hyperlink ref="B49" location="Электрические_одноконтурные_котлы" display="Элеткрические котлы"/>
    <hyperlink ref="B46" location="Grizzly1" display="Эл.котел Thermex Grizzly"/>
    <hyperlink ref="E46" r:id="rId6" display="Видеоролик на youtube.com"/>
    <hyperlink ref="B20" location="'Комнатный термостат'!Трехходовой_клапан" display="Новинка комнатный термостат Thermex Cube Wi-Fi"/>
    <hyperlink ref="B42" location="SPACE" display="НЭВН Thermex Space"/>
    <hyperlink ref="E42" r:id="rId7" display="Видеообзор на youtube.com"/>
    <hyperlink ref="B43" location="Grizzly1" display="Эл.котел Thermex Grizzly"/>
    <hyperlink ref="E43" r:id="rId8"/>
    <hyperlink ref="E44" r:id="rId9" display="Видеообзор на youtube.com"/>
    <hyperlink ref="B44" location="Hotty" display="ПЭВН Thermex City, Surf, Balance, Hotty "/>
    <hyperlink ref="B45" location="SENSOR" display="ГПВН Thermex Emerald S 22 MD и Sensor S 20 MD"/>
    <hyperlink ref="E45" r:id="rId10" display="Видеоролик сравнение Thermex Emerald S 22 MD и Sensor S 20 MD на youtube.com"/>
    <hyperlink ref="B10" location="COSMO_E" display="Новинка Конвектор Thermex Cosmo E"/>
    <hyperlink ref="B11" location="SPOT_M" display="Новинка Конвектор Thermex Spot M"/>
    <hyperlink ref="B9" location="Ремкомплект_THERMEX_" display="Новинка Ремкомплекты THERMEX"/>
    <hyperlink ref="B36" r:id="rId11"/>
  </hyperlinks>
  <pageMargins left="0.7" right="0.7" top="0.75" bottom="0.75" header="0.3" footer="0.3"/>
  <pageSetup paperSize="9" scale="59" orientation="portrait" horizontalDpi="4294967295" verticalDpi="4294967295" r:id="rId12"/>
  <drawing r:id="rId13"/>
  <legacy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S2182"/>
  <sheetViews>
    <sheetView zoomScale="85" zoomScaleNormal="85" workbookViewId="0">
      <pane ySplit="4" topLeftCell="A74" activePane="bottomLeft" state="frozenSplit"/>
      <selection activeCell="K76" sqref="K76"/>
      <selection pane="bottomLeft" activeCell="F112" sqref="F112"/>
    </sheetView>
  </sheetViews>
  <sheetFormatPr defaultRowHeight="15" x14ac:dyDescent="0.25"/>
  <cols>
    <col min="1" max="1" width="57.42578125" customWidth="1"/>
    <col min="2" max="2" width="22.7109375" customWidth="1"/>
    <col min="3" max="3" width="7.7109375" style="147" customWidth="1"/>
    <col min="4" max="4" width="14.5703125" customWidth="1"/>
    <col min="5" max="5" width="13.140625" customWidth="1"/>
    <col min="6" max="6" width="11.28515625" style="34" customWidth="1"/>
    <col min="7" max="7" width="19.5703125" customWidth="1"/>
    <col min="8" max="8" width="19.85546875" customWidth="1"/>
    <col min="9" max="9" width="10" customWidth="1"/>
    <col min="10" max="10" width="3.85546875" customWidth="1"/>
    <col min="11" max="11" width="10.5703125" customWidth="1"/>
    <col min="13" max="13" width="10.140625" customWidth="1"/>
    <col min="14" max="14" width="10.42578125" hidden="1" customWidth="1"/>
    <col min="15" max="15" width="9.5703125" bestFit="1" customWidth="1"/>
    <col min="16" max="16" width="24.5703125" bestFit="1" customWidth="1"/>
  </cols>
  <sheetData>
    <row r="1" spans="1:14" ht="12" customHeight="1" x14ac:dyDescent="0.25">
      <c r="A1" s="14" t="s">
        <v>93</v>
      </c>
      <c r="B1" s="16">
        <f>Title!E6</f>
        <v>0.21</v>
      </c>
      <c r="C1" s="144"/>
      <c r="D1" s="17" t="e">
        <f>SUM(C5:C2182)</f>
        <v>#REF!</v>
      </c>
      <c r="E1" s="15" t="s">
        <v>61</v>
      </c>
      <c r="F1" s="199"/>
    </row>
    <row r="2" spans="1:14" ht="12" customHeight="1" x14ac:dyDescent="0.25">
      <c r="A2" s="388" t="s">
        <v>1015</v>
      </c>
      <c r="C2" s="144"/>
      <c r="D2" s="303" t="e">
        <f>SUM(D5:D2182)</f>
        <v>#REF!</v>
      </c>
      <c r="E2" s="15" t="s">
        <v>60</v>
      </c>
      <c r="F2" s="200"/>
    </row>
    <row r="3" spans="1:14" ht="5.25" customHeight="1" thickBot="1" x14ac:dyDescent="0.3">
      <c r="A3" s="12"/>
      <c r="B3" s="12"/>
      <c r="C3" s="145"/>
      <c r="D3" s="13"/>
      <c r="E3" s="12"/>
      <c r="F3" s="201"/>
    </row>
    <row r="4" spans="1:14" ht="30.75" thickBot="1" x14ac:dyDescent="0.3">
      <c r="A4" s="23" t="s">
        <v>59</v>
      </c>
      <c r="B4" s="24" t="s">
        <v>57</v>
      </c>
      <c r="C4" s="146" t="s">
        <v>58</v>
      </c>
      <c r="D4" s="25" t="s">
        <v>62</v>
      </c>
      <c r="E4" s="24" t="s">
        <v>79</v>
      </c>
      <c r="F4" s="202" t="s">
        <v>145</v>
      </c>
      <c r="G4" s="25" t="s">
        <v>87</v>
      </c>
      <c r="H4" s="25" t="s">
        <v>166</v>
      </c>
      <c r="I4" s="25" t="s">
        <v>334</v>
      </c>
      <c r="K4" s="421" t="s">
        <v>377</v>
      </c>
      <c r="L4" s="422" t="s">
        <v>378</v>
      </c>
      <c r="N4" s="327"/>
    </row>
    <row r="5" spans="1:14" ht="12" customHeight="1" x14ac:dyDescent="0.25">
      <c r="A5" s="18" t="str">
        <f>НЭВН!Q8</f>
        <v>THERMEX ID 30 V (pro) Wi-Fi</v>
      </c>
      <c r="B5" s="20" t="str">
        <f>НЭВН!R8</f>
        <v>ЭдЭБ01135</v>
      </c>
      <c r="C5" s="143">
        <f>НЭВН!L8</f>
        <v>0</v>
      </c>
      <c r="D5" s="22">
        <f>НЭВН!M8</f>
        <v>0</v>
      </c>
      <c r="E5" s="21">
        <f>НЭВН!O8</f>
        <v>35490</v>
      </c>
      <c r="F5" s="203">
        <v>35490</v>
      </c>
      <c r="G5" s="19">
        <f>НЭВН!T8</f>
        <v>4670033313314</v>
      </c>
      <c r="H5" s="19">
        <f>НЭВН!S8</f>
        <v>151136</v>
      </c>
      <c r="I5" s="19" t="str">
        <f>НЭВН!E8</f>
        <v>У</v>
      </c>
      <c r="J5" s="198"/>
      <c r="K5" s="203">
        <v>21990</v>
      </c>
      <c r="L5" s="423">
        <f t="shared" ref="L5:L36" si="0">F5/K5-1</f>
        <v>0.61391541609822653</v>
      </c>
      <c r="N5" t="str">
        <f>IFERROR(VLOOKUP(B5,Сток!A:B,2,FALSE),"")</f>
        <v/>
      </c>
    </row>
    <row r="6" spans="1:14" ht="12" customHeight="1" x14ac:dyDescent="0.25">
      <c r="A6" s="18" t="str">
        <f>НЭВН!Q9</f>
        <v>THERMEX ID 50 V (pro) Wi-Fi</v>
      </c>
      <c r="B6" s="20" t="str">
        <f>НЭВН!R9</f>
        <v>ЭдЭБ01136</v>
      </c>
      <c r="C6" s="143">
        <f>НЭВН!L9</f>
        <v>0</v>
      </c>
      <c r="D6" s="22">
        <f>НЭВН!M9</f>
        <v>0</v>
      </c>
      <c r="E6" s="21">
        <f>НЭВН!O9</f>
        <v>41090</v>
      </c>
      <c r="F6" s="203">
        <v>41090</v>
      </c>
      <c r="G6" s="19">
        <f>НЭВН!T9</f>
        <v>4670033313321</v>
      </c>
      <c r="H6" s="19">
        <f>НЭВН!S9</f>
        <v>151137</v>
      </c>
      <c r="I6" s="19" t="str">
        <f>НЭВН!E9</f>
        <v>У</v>
      </c>
      <c r="J6" s="198"/>
      <c r="K6" s="203">
        <v>24490</v>
      </c>
      <c r="L6" s="423">
        <f t="shared" si="0"/>
        <v>0.67782768476929367</v>
      </c>
      <c r="N6" t="str">
        <f>IFERROR(VLOOKUP(B6,Сток!A:B,2,FALSE),"")</f>
        <v/>
      </c>
    </row>
    <row r="7" spans="1:14" ht="12" customHeight="1" x14ac:dyDescent="0.25">
      <c r="A7" s="18" t="str">
        <f>НЭВН!Q10</f>
        <v>THERMEX ID 80 V (pro) Wi-Fi</v>
      </c>
      <c r="B7" s="20" t="str">
        <f>НЭВН!R10</f>
        <v>ЭдЭБ01137</v>
      </c>
      <c r="C7" s="143">
        <f>НЭВН!L10</f>
        <v>0</v>
      </c>
      <c r="D7" s="22">
        <f>НЭВН!M10</f>
        <v>0</v>
      </c>
      <c r="E7" s="21">
        <f>НЭВН!O10</f>
        <v>47690</v>
      </c>
      <c r="F7" s="203">
        <v>47690</v>
      </c>
      <c r="G7" s="19">
        <f>НЭВН!T10</f>
        <v>4670033313345</v>
      </c>
      <c r="H7" s="19">
        <f>НЭВН!S10</f>
        <v>151139</v>
      </c>
      <c r="I7" s="19" t="str">
        <f>НЭВН!E10</f>
        <v>У</v>
      </c>
      <c r="J7" s="198"/>
      <c r="K7" s="203">
        <v>28490</v>
      </c>
      <c r="L7" s="423">
        <f t="shared" si="0"/>
        <v>0.67392067392067401</v>
      </c>
      <c r="N7" t="str">
        <f>IFERROR(VLOOKUP(B7,Сток!A:B,2,FALSE),"")</f>
        <v/>
      </c>
    </row>
    <row r="8" spans="1:14" ht="12" customHeight="1" x14ac:dyDescent="0.25">
      <c r="A8" s="18" t="str">
        <f>НЭВН!Q11</f>
        <v>THERMEX ID 100 V (pro) Wi-Fi</v>
      </c>
      <c r="B8" s="20" t="str">
        <f>НЭВН!R11</f>
        <v>ЭдЭБ01138</v>
      </c>
      <c r="C8" s="143">
        <f>НЭВН!L11</f>
        <v>0</v>
      </c>
      <c r="D8" s="22">
        <f>НЭВН!M11</f>
        <v>0</v>
      </c>
      <c r="E8" s="21">
        <f>НЭВН!O11</f>
        <v>48290</v>
      </c>
      <c r="F8" s="203">
        <v>48290</v>
      </c>
      <c r="G8" s="19">
        <f>НЭВН!T11</f>
        <v>4670033313369</v>
      </c>
      <c r="H8" s="19">
        <f>НЭВН!S11</f>
        <v>151141</v>
      </c>
      <c r="I8" s="19" t="str">
        <f>НЭВН!E11</f>
        <v>У</v>
      </c>
      <c r="J8" s="198"/>
      <c r="K8" s="203">
        <v>30490</v>
      </c>
      <c r="L8" s="423">
        <f t="shared" si="0"/>
        <v>0.58379796654640859</v>
      </c>
      <c r="N8" t="str">
        <f>IFERROR(VLOOKUP(B8,Сток!A:B,2,FALSE),"")</f>
        <v/>
      </c>
    </row>
    <row r="9" spans="1:14" ht="12" customHeight="1" x14ac:dyDescent="0.25">
      <c r="A9" s="18" t="str">
        <f>НЭВН!Q12</f>
        <v>THERMEX ID 50 H (pro) Wi-Fi</v>
      </c>
      <c r="B9" s="20" t="str">
        <f>НЭВН!R12</f>
        <v>ЭдЭБ01139</v>
      </c>
      <c r="C9" s="143">
        <f>НЭВН!L12</f>
        <v>0</v>
      </c>
      <c r="D9" s="22">
        <f>НЭВН!M12</f>
        <v>0</v>
      </c>
      <c r="E9" s="21">
        <f>НЭВН!O12</f>
        <v>42490</v>
      </c>
      <c r="F9" s="203">
        <v>42490</v>
      </c>
      <c r="G9" s="19">
        <f>НЭВН!T12</f>
        <v>4670033313338</v>
      </c>
      <c r="H9" s="19">
        <f>НЭВН!S12</f>
        <v>151138</v>
      </c>
      <c r="I9" s="19" t="str">
        <f>НЭВН!E12</f>
        <v>У</v>
      </c>
      <c r="J9" s="198"/>
      <c r="K9" s="203">
        <v>24490</v>
      </c>
      <c r="L9" s="423">
        <f t="shared" si="0"/>
        <v>0.73499387505104119</v>
      </c>
      <c r="N9" t="str">
        <f>IFERROR(VLOOKUP(B9,Сток!A:B,2,FALSE),"")</f>
        <v/>
      </c>
    </row>
    <row r="10" spans="1:14" ht="12" customHeight="1" x14ac:dyDescent="0.25">
      <c r="A10" s="18" t="str">
        <f>НЭВН!Q13</f>
        <v>THERMEX ID 80 H (pro) Wi-Fi</v>
      </c>
      <c r="B10" s="20" t="str">
        <f>НЭВН!R13</f>
        <v>ЭдЭБ01140</v>
      </c>
      <c r="C10" s="143">
        <f>НЭВН!L13</f>
        <v>0</v>
      </c>
      <c r="D10" s="22">
        <f>НЭВН!M13</f>
        <v>0</v>
      </c>
      <c r="E10" s="21">
        <f>НЭВН!O13</f>
        <v>48290</v>
      </c>
      <c r="F10" s="203">
        <v>48290</v>
      </c>
      <c r="G10" s="19">
        <f>НЭВН!T13</f>
        <v>4670033313352</v>
      </c>
      <c r="H10" s="19">
        <f>НЭВН!S13</f>
        <v>151140</v>
      </c>
      <c r="I10" s="19" t="str">
        <f>НЭВН!E13</f>
        <v>У</v>
      </c>
      <c r="J10" s="198"/>
      <c r="K10" s="203">
        <v>28490</v>
      </c>
      <c r="L10" s="423">
        <f t="shared" si="0"/>
        <v>0.69498069498069492</v>
      </c>
      <c r="N10" t="str">
        <f>IFERROR(VLOOKUP(B10,Сток!A:B,2,FALSE),"")</f>
        <v/>
      </c>
    </row>
    <row r="11" spans="1:14" ht="12" customHeight="1" x14ac:dyDescent="0.25">
      <c r="A11" s="18" t="str">
        <f>НЭВН!Q14</f>
        <v>THERMEX ID 100 H (pro) Wi-Fi</v>
      </c>
      <c r="B11" s="20" t="str">
        <f>НЭВН!R14</f>
        <v>ЭдЭБ01143</v>
      </c>
      <c r="C11" s="143">
        <f>НЭВН!L14</f>
        <v>0</v>
      </c>
      <c r="D11" s="22">
        <f>НЭВН!M14</f>
        <v>0</v>
      </c>
      <c r="E11" s="21">
        <f>НЭВН!O14</f>
        <v>49990</v>
      </c>
      <c r="F11" s="203">
        <v>49990</v>
      </c>
      <c r="G11" s="19">
        <f>НЭВН!T14</f>
        <v>4670033313376</v>
      </c>
      <c r="H11" s="19">
        <f>НЭВН!S14</f>
        <v>151142</v>
      </c>
      <c r="I11" s="19" t="str">
        <f>НЭВН!E14</f>
        <v>У</v>
      </c>
      <c r="J11" s="198"/>
      <c r="K11" s="203">
        <v>29990</v>
      </c>
      <c r="L11" s="423">
        <f t="shared" si="0"/>
        <v>0.66688896298766265</v>
      </c>
      <c r="N11" t="str">
        <f>IFERROR(VLOOKUP(B11,Сток!A:B,2,FALSE),"")</f>
        <v/>
      </c>
    </row>
    <row r="12" spans="1:14" ht="12" customHeight="1" x14ac:dyDescent="0.25">
      <c r="A12" s="213" t="str">
        <f>НЭВН!Q18</f>
        <v>THERMEX Bravo 30 Wi-Fi</v>
      </c>
      <c r="B12" s="20" t="str">
        <f>НЭВН!R18</f>
        <v>ЭдЭБ01897</v>
      </c>
      <c r="C12" s="143">
        <f>НЭВН!L18</f>
        <v>0</v>
      </c>
      <c r="D12" s="22">
        <f>НЭВН!M18</f>
        <v>0</v>
      </c>
      <c r="E12" s="21">
        <f>НЭВН!O18</f>
        <v>35490</v>
      </c>
      <c r="F12" s="203">
        <v>35490</v>
      </c>
      <c r="G12" s="19">
        <f>НЭВН!T18</f>
        <v>4670033312461</v>
      </c>
      <c r="H12" s="19">
        <f>НЭВН!F18</f>
        <v>151166</v>
      </c>
      <c r="I12" s="19" t="str">
        <f>НЭВН!E18</f>
        <v>У</v>
      </c>
      <c r="J12" s="198"/>
      <c r="K12" s="203">
        <v>19990</v>
      </c>
      <c r="L12" s="423">
        <f t="shared" si="0"/>
        <v>0.77538769384692352</v>
      </c>
      <c r="N12" t="str">
        <f>IFERROR(VLOOKUP(B12,Сток!A:B,2,FALSE),"")</f>
        <v/>
      </c>
    </row>
    <row r="13" spans="1:14" ht="12" customHeight="1" x14ac:dyDescent="0.25">
      <c r="A13" s="213" t="str">
        <f>НЭВН!Q19</f>
        <v>THERMEX Bravo 50 Wi-Fi</v>
      </c>
      <c r="B13" s="20" t="str">
        <f>НЭВН!R19</f>
        <v>ЭдЭБ01898</v>
      </c>
      <c r="C13" s="143">
        <f>НЭВН!L19</f>
        <v>0</v>
      </c>
      <c r="D13" s="22">
        <f>НЭВН!M19</f>
        <v>0</v>
      </c>
      <c r="E13" s="21">
        <f>НЭВН!O19</f>
        <v>40490</v>
      </c>
      <c r="F13" s="203">
        <v>40490</v>
      </c>
      <c r="G13" s="19">
        <f>НЭВН!T19</f>
        <v>4670033312478</v>
      </c>
      <c r="H13" s="19">
        <f>НЭВН!F19</f>
        <v>151167</v>
      </c>
      <c r="I13" s="19" t="str">
        <f>НЭВН!E19</f>
        <v>У</v>
      </c>
      <c r="J13" s="198"/>
      <c r="K13" s="203">
        <v>23990</v>
      </c>
      <c r="L13" s="423">
        <f t="shared" si="0"/>
        <v>0.68778657774072527</v>
      </c>
      <c r="N13" t="str">
        <f>IFERROR(VLOOKUP(B13,Сток!A:B,2,FALSE),"")</f>
        <v/>
      </c>
    </row>
    <row r="14" spans="1:14" ht="12" customHeight="1" x14ac:dyDescent="0.25">
      <c r="A14" s="213" t="str">
        <f>НЭВН!Q20</f>
        <v>THERMEX Bravo 80 Wi-Fi</v>
      </c>
      <c r="B14" s="20" t="str">
        <f>НЭВН!R20</f>
        <v>ЭдЭБ01899</v>
      </c>
      <c r="C14" s="143">
        <f>НЭВН!L20</f>
        <v>0</v>
      </c>
      <c r="D14" s="22">
        <f>НЭВН!M20</f>
        <v>0</v>
      </c>
      <c r="E14" s="21">
        <f>НЭВН!O20</f>
        <v>50390</v>
      </c>
      <c r="F14" s="203">
        <v>50390</v>
      </c>
      <c r="G14" s="19">
        <f>НЭВН!T20</f>
        <v>4670033312485</v>
      </c>
      <c r="H14" s="19">
        <f>НЭВН!F20</f>
        <v>151168</v>
      </c>
      <c r="I14" s="19" t="str">
        <f>НЭВН!E20</f>
        <v>У</v>
      </c>
      <c r="J14" s="198"/>
      <c r="K14" s="203">
        <v>29490</v>
      </c>
      <c r="L14" s="423">
        <f t="shared" si="0"/>
        <v>0.70871481858257046</v>
      </c>
      <c r="N14" t="str">
        <f>IFERROR(VLOOKUP(B14,Сток!A:B,2,FALSE),"")</f>
        <v/>
      </c>
    </row>
    <row r="15" spans="1:14" ht="12" customHeight="1" x14ac:dyDescent="0.25">
      <c r="A15" s="213" t="str">
        <f>НЭВН!Q21</f>
        <v>THERMEX Bravo 100 Wi-Fi</v>
      </c>
      <c r="B15" s="20" t="str">
        <f>НЭВН!R21</f>
        <v>ЭдЭБ01900</v>
      </c>
      <c r="C15" s="143">
        <f>НЭВН!L21</f>
        <v>0</v>
      </c>
      <c r="D15" s="22">
        <f>НЭВН!M21</f>
        <v>0</v>
      </c>
      <c r="E15" s="21">
        <f>НЭВН!O21</f>
        <v>60390</v>
      </c>
      <c r="F15" s="203">
        <v>60390</v>
      </c>
      <c r="G15" s="19">
        <f>НЭВН!T21</f>
        <v>4670033312492</v>
      </c>
      <c r="H15" s="19">
        <f>НЭВН!F21</f>
        <v>151169</v>
      </c>
      <c r="I15" s="19" t="str">
        <f>НЭВН!E21</f>
        <v>У</v>
      </c>
      <c r="J15" s="198"/>
      <c r="K15" s="203">
        <v>33490</v>
      </c>
      <c r="L15" s="423">
        <f t="shared" si="0"/>
        <v>0.803224843236787</v>
      </c>
      <c r="N15" t="str">
        <f>IFERROR(VLOOKUP(B15,Сток!A:B,2,FALSE),"")</f>
        <v/>
      </c>
    </row>
    <row r="16" spans="1:14" ht="12" customHeight="1" x14ac:dyDescent="0.25">
      <c r="A16" s="213" t="str">
        <f>НЭВН!Q25</f>
        <v>THERMEX IF 30 V (pro) Wi-Fi</v>
      </c>
      <c r="B16" s="20" t="str">
        <f>НЭВН!R25</f>
        <v>ЭдЭБ00287</v>
      </c>
      <c r="C16" s="143">
        <f>НЭВН!L25</f>
        <v>0</v>
      </c>
      <c r="D16" s="22">
        <f>НЭВН!M25</f>
        <v>0</v>
      </c>
      <c r="E16" s="21">
        <f>НЭВН!O25</f>
        <v>32690</v>
      </c>
      <c r="F16" s="203">
        <v>32690</v>
      </c>
      <c r="G16" s="19">
        <f>НЭВН!T25</f>
        <v>4670033310047</v>
      </c>
      <c r="H16" s="19">
        <f>НЭВН!F25</f>
        <v>151123</v>
      </c>
      <c r="I16" s="19" t="str">
        <f>НЭВН!E25</f>
        <v>У</v>
      </c>
      <c r="J16" s="198"/>
      <c r="K16" s="203">
        <v>19990</v>
      </c>
      <c r="L16" s="423">
        <f t="shared" si="0"/>
        <v>0.63531765882941471</v>
      </c>
      <c r="N16" t="str">
        <f>IFERROR(VLOOKUP(B16,Сток!A:B,2,FALSE),"")</f>
        <v/>
      </c>
    </row>
    <row r="17" spans="1:14" ht="12" customHeight="1" x14ac:dyDescent="0.25">
      <c r="A17" s="213" t="str">
        <f>НЭВН!Q26</f>
        <v>THERMEX IF 50 V (pro) Wi-Fi</v>
      </c>
      <c r="B17" s="20" t="str">
        <f>НЭВН!R26</f>
        <v>ЭдЭБ00288</v>
      </c>
      <c r="C17" s="143">
        <f>НЭВН!L26</f>
        <v>0</v>
      </c>
      <c r="D17" s="22">
        <f>НЭВН!M26</f>
        <v>0</v>
      </c>
      <c r="E17" s="21">
        <f>НЭВН!O26</f>
        <v>34590</v>
      </c>
      <c r="F17" s="203">
        <v>34590</v>
      </c>
      <c r="G17" s="19">
        <f>НЭВН!T26</f>
        <v>4670033310054</v>
      </c>
      <c r="H17" s="19">
        <f>НЭВН!F26</f>
        <v>151124</v>
      </c>
      <c r="I17" s="19" t="str">
        <f>НЭВН!E26</f>
        <v>У</v>
      </c>
      <c r="J17" s="198"/>
      <c r="K17" s="203">
        <v>22290</v>
      </c>
      <c r="L17" s="423">
        <f t="shared" si="0"/>
        <v>0.5518169582772543</v>
      </c>
      <c r="N17" t="str">
        <f>IFERROR(VLOOKUP(B17,Сток!A:B,2,FALSE),"")</f>
        <v/>
      </c>
    </row>
    <row r="18" spans="1:14" ht="12" customHeight="1" x14ac:dyDescent="0.25">
      <c r="A18" s="213" t="str">
        <f>НЭВН!Q27</f>
        <v>THERMEX IF 80 V (pro) Wi-Fi</v>
      </c>
      <c r="B18" s="20" t="str">
        <f>НЭВН!R27</f>
        <v>ЭдЭБ00289</v>
      </c>
      <c r="C18" s="143">
        <f>НЭВН!L27</f>
        <v>0</v>
      </c>
      <c r="D18" s="22">
        <f>НЭВН!M27</f>
        <v>0</v>
      </c>
      <c r="E18" s="21">
        <f>НЭВН!O27</f>
        <v>42890</v>
      </c>
      <c r="F18" s="203">
        <v>42890</v>
      </c>
      <c r="G18" s="19">
        <f>НЭВН!T27</f>
        <v>4670033310061</v>
      </c>
      <c r="H18" s="19">
        <f>НЭВН!F27</f>
        <v>151125</v>
      </c>
      <c r="I18" s="19" t="str">
        <f>НЭВН!E27</f>
        <v>У</v>
      </c>
      <c r="J18" s="198"/>
      <c r="K18" s="203">
        <v>26790</v>
      </c>
      <c r="L18" s="423">
        <f t="shared" si="0"/>
        <v>0.60097051138484514</v>
      </c>
      <c r="N18" t="str">
        <f>IFERROR(VLOOKUP(B18,Сток!A:B,2,FALSE),"")</f>
        <v/>
      </c>
    </row>
    <row r="19" spans="1:14" ht="12" customHeight="1" x14ac:dyDescent="0.25">
      <c r="A19" s="213" t="str">
        <f>НЭВН!Q28</f>
        <v>THERMEX IF 100 V (pro) Wi-Fi</v>
      </c>
      <c r="B19" s="20" t="str">
        <f>НЭВН!R28</f>
        <v>ЭдЭБ00290</v>
      </c>
      <c r="C19" s="143">
        <f>НЭВН!L28</f>
        <v>0</v>
      </c>
      <c r="D19" s="22">
        <f>НЭВН!M28</f>
        <v>0</v>
      </c>
      <c r="E19" s="21">
        <f>НЭВН!O28</f>
        <v>49590</v>
      </c>
      <c r="F19" s="203">
        <v>49590</v>
      </c>
      <c r="G19" s="19">
        <f>НЭВН!T28</f>
        <v>4670033310078</v>
      </c>
      <c r="H19" s="19">
        <f>НЭВН!F28</f>
        <v>151126</v>
      </c>
      <c r="I19" s="19" t="str">
        <f>НЭВН!E28</f>
        <v>У</v>
      </c>
      <c r="J19" s="198"/>
      <c r="K19" s="203">
        <v>30990</v>
      </c>
      <c r="L19" s="423">
        <f t="shared" si="0"/>
        <v>0.60019361084220724</v>
      </c>
      <c r="N19" t="str">
        <f>IFERROR(VLOOKUP(B19,Сток!A:B,2,FALSE),"")</f>
        <v/>
      </c>
    </row>
    <row r="20" spans="1:14" ht="12" customHeight="1" x14ac:dyDescent="0.25">
      <c r="A20" s="213" t="str">
        <f>НЭВН!Q29</f>
        <v>THERMEX IF 50 H (pro) Wi-Fi</v>
      </c>
      <c r="B20" s="20" t="str">
        <f>НЭВН!R29</f>
        <v>ЭдЭБ00919</v>
      </c>
      <c r="C20" s="143">
        <f>НЭВН!L29</f>
        <v>0</v>
      </c>
      <c r="D20" s="22">
        <f>НЭВН!M29</f>
        <v>0</v>
      </c>
      <c r="E20" s="21">
        <f>НЭВН!O29</f>
        <v>35190</v>
      </c>
      <c r="F20" s="203">
        <v>35190</v>
      </c>
      <c r="G20" s="19">
        <f>НЭВН!T29</f>
        <v>4670033310085</v>
      </c>
      <c r="H20" s="19">
        <f>НЭВН!F29</f>
        <v>151127</v>
      </c>
      <c r="I20" s="19" t="str">
        <f>НЭВН!E29</f>
        <v>У</v>
      </c>
      <c r="J20" s="198"/>
      <c r="K20" s="203">
        <v>22490</v>
      </c>
      <c r="L20" s="423">
        <f t="shared" si="0"/>
        <v>0.56469542018674956</v>
      </c>
      <c r="N20" t="str">
        <f>IFERROR(VLOOKUP(B20,Сток!A:B,2,FALSE),"")</f>
        <v/>
      </c>
    </row>
    <row r="21" spans="1:14" ht="12" customHeight="1" x14ac:dyDescent="0.25">
      <c r="A21" s="213" t="str">
        <f>НЭВН!Q30</f>
        <v>THERMEX IF 80 H (pro) Wi-Fi</v>
      </c>
      <c r="B21" s="20" t="str">
        <f>НЭВН!R30</f>
        <v>ЭдЭБ00920</v>
      </c>
      <c r="C21" s="143">
        <f>НЭВН!L30</f>
        <v>0</v>
      </c>
      <c r="D21" s="22">
        <f>НЭВН!M30</f>
        <v>0</v>
      </c>
      <c r="E21" s="21">
        <f>НЭВН!O30</f>
        <v>45690</v>
      </c>
      <c r="F21" s="203">
        <v>45690</v>
      </c>
      <c r="G21" s="19">
        <f>НЭВН!T30</f>
        <v>4670033310092</v>
      </c>
      <c r="H21" s="19">
        <f>НЭВН!F30</f>
        <v>151128</v>
      </c>
      <c r="I21" s="19" t="str">
        <f>НЭВН!E30</f>
        <v>У</v>
      </c>
      <c r="J21" s="198"/>
      <c r="K21" s="203">
        <v>26990</v>
      </c>
      <c r="L21" s="423">
        <f t="shared" si="0"/>
        <v>0.69284920340866996</v>
      </c>
      <c r="N21" t="str">
        <f>IFERROR(VLOOKUP(B21,Сток!A:B,2,FALSE),"")</f>
        <v/>
      </c>
    </row>
    <row r="22" spans="1:14" ht="12" customHeight="1" x14ac:dyDescent="0.25">
      <c r="A22" s="213" t="str">
        <f>НЭВН!Q40</f>
        <v>THERMEX MS 30 V (pro)</v>
      </c>
      <c r="B22" s="20" t="str">
        <f>НЭВН!R40</f>
        <v>ЭдЭБ01918</v>
      </c>
      <c r="C22" s="143">
        <f>НЭВН!L40</f>
        <v>0</v>
      </c>
      <c r="D22" s="22">
        <f>НЭВН!M40</f>
        <v>0</v>
      </c>
      <c r="E22" s="21">
        <f>НЭВН!O40</f>
        <v>26390</v>
      </c>
      <c r="F22" s="203">
        <v>26390</v>
      </c>
      <c r="G22" s="19">
        <f>НЭВН!T40</f>
        <v>4670033312386</v>
      </c>
      <c r="H22" s="19">
        <f>НЭВН!S40</f>
        <v>151162</v>
      </c>
      <c r="I22" s="19" t="str">
        <f>НЭВН!E40</f>
        <v>У</v>
      </c>
      <c r="J22" s="198"/>
      <c r="K22" s="203">
        <v>16590</v>
      </c>
      <c r="L22" s="423">
        <f t="shared" si="0"/>
        <v>0.59071729957805896</v>
      </c>
      <c r="N22" t="str">
        <f>IFERROR(VLOOKUP(B22,Сток!A:B,2,FALSE),"")</f>
        <v/>
      </c>
    </row>
    <row r="23" spans="1:14" ht="12" customHeight="1" x14ac:dyDescent="0.25">
      <c r="A23" s="213" t="str">
        <f>НЭВН!Q41</f>
        <v>THERMEX MS 50 V (pro)</v>
      </c>
      <c r="B23" s="20" t="str">
        <f>НЭВН!R41</f>
        <v>ЭдЭБ01919</v>
      </c>
      <c r="C23" s="143">
        <f>НЭВН!L41</f>
        <v>0</v>
      </c>
      <c r="D23" s="22">
        <f>НЭВН!M41</f>
        <v>0</v>
      </c>
      <c r="E23" s="21">
        <f>НЭВН!O41</f>
        <v>30890</v>
      </c>
      <c r="F23" s="203">
        <v>30890</v>
      </c>
      <c r="G23" s="19">
        <f>НЭВН!T41</f>
        <v>4670033312393</v>
      </c>
      <c r="H23" s="19">
        <f>НЭВН!S41</f>
        <v>151163</v>
      </c>
      <c r="I23" s="19" t="str">
        <f>НЭВН!E41</f>
        <v>У</v>
      </c>
      <c r="J23" s="198"/>
      <c r="K23" s="203">
        <v>18990</v>
      </c>
      <c r="L23" s="423">
        <f t="shared" si="0"/>
        <v>0.62664560294892047</v>
      </c>
      <c r="N23" t="str">
        <f>IFERROR(VLOOKUP(B23,Сток!A:B,2,FALSE),"")</f>
        <v/>
      </c>
    </row>
    <row r="24" spans="1:14" ht="12" customHeight="1" x14ac:dyDescent="0.25">
      <c r="A24" s="213" t="str">
        <f>НЭВН!Q42</f>
        <v>THERMEX MS 80 V (pro)</v>
      </c>
      <c r="B24" s="20" t="str">
        <f>НЭВН!R42</f>
        <v>ЭдЭБ01920</v>
      </c>
      <c r="C24" s="143">
        <f>НЭВН!L42</f>
        <v>0</v>
      </c>
      <c r="D24" s="22">
        <f>НЭВН!M42</f>
        <v>0</v>
      </c>
      <c r="E24" s="21">
        <f>НЭВН!O42</f>
        <v>36690</v>
      </c>
      <c r="F24" s="203">
        <v>36690</v>
      </c>
      <c r="G24" s="19">
        <f>НЭВН!T42</f>
        <v>4670033312409</v>
      </c>
      <c r="H24" s="19">
        <f>НЭВН!S42</f>
        <v>151164</v>
      </c>
      <c r="I24" s="19" t="str">
        <f>НЭВН!E42</f>
        <v>У</v>
      </c>
      <c r="J24" s="198"/>
      <c r="K24" s="203">
        <v>23990</v>
      </c>
      <c r="L24" s="423">
        <f t="shared" si="0"/>
        <v>0.52938724468528564</v>
      </c>
      <c r="N24" t="str">
        <f>IFERROR(VLOOKUP(B24,Сток!A:B,2,FALSE),"")</f>
        <v/>
      </c>
    </row>
    <row r="25" spans="1:14" ht="12" customHeight="1" x14ac:dyDescent="0.25">
      <c r="A25" s="213" t="str">
        <f>НЭВН!Q43</f>
        <v>THERMEX MS 100 V (pro)</v>
      </c>
      <c r="B25" s="20" t="str">
        <f>НЭВН!R43</f>
        <v>ЭдЭБ01921</v>
      </c>
      <c r="C25" s="143">
        <f>НЭВН!L43</f>
        <v>0</v>
      </c>
      <c r="D25" s="22">
        <f>НЭВН!M43</f>
        <v>0</v>
      </c>
      <c r="E25" s="21">
        <f>НЭВН!O43</f>
        <v>43490</v>
      </c>
      <c r="F25" s="203">
        <v>43490</v>
      </c>
      <c r="G25" s="19">
        <f>НЭВН!T43</f>
        <v>4670033312416</v>
      </c>
      <c r="H25" s="19">
        <f>НЭВН!S43</f>
        <v>151165</v>
      </c>
      <c r="I25" s="19" t="str">
        <f>НЭВН!E43</f>
        <v>У</v>
      </c>
      <c r="J25" s="198"/>
      <c r="K25" s="203">
        <v>27990</v>
      </c>
      <c r="L25" s="423">
        <f t="shared" si="0"/>
        <v>0.55376920328688817</v>
      </c>
      <c r="N25" t="str">
        <f>IFERROR(VLOOKUP(B25,Сток!A:B,2,FALSE),"")</f>
        <v/>
      </c>
    </row>
    <row r="26" spans="1:14" ht="12" customHeight="1" x14ac:dyDescent="0.25">
      <c r="A26" s="213" t="str">
        <f>НЭВН!Q61</f>
        <v>THERMEX IF 30 V (pro)</v>
      </c>
      <c r="B26" s="20" t="str">
        <f>НЭВН!R61</f>
        <v>ЭдЭБ00243</v>
      </c>
      <c r="C26" s="143">
        <f>НЭВН!L61</f>
        <v>0</v>
      </c>
      <c r="D26" s="22">
        <f>НЭВН!M61</f>
        <v>0</v>
      </c>
      <c r="E26" s="21">
        <f>НЭВН!O61</f>
        <v>24390</v>
      </c>
      <c r="F26" s="203">
        <v>24390</v>
      </c>
      <c r="G26" s="19">
        <f>НЭВН!T61</f>
        <v>4670007715571</v>
      </c>
      <c r="H26" s="19">
        <f>НЭВН!F61</f>
        <v>151022</v>
      </c>
      <c r="I26" s="19" t="str">
        <f>НЭВН!E61</f>
        <v>У</v>
      </c>
      <c r="J26" s="198"/>
      <c r="K26" s="203">
        <v>16190</v>
      </c>
      <c r="L26" s="423">
        <f t="shared" si="0"/>
        <v>0.50648548486720202</v>
      </c>
      <c r="N26" t="str">
        <f>IFERROR(VLOOKUP(B26,Сток!A:B,2,FALSE),"")</f>
        <v/>
      </c>
    </row>
    <row r="27" spans="1:14" ht="12" customHeight="1" x14ac:dyDescent="0.25">
      <c r="A27" s="213" t="str">
        <f>НЭВН!Q62</f>
        <v>THERMEX IF 50 V (pro)</v>
      </c>
      <c r="B27" s="20" t="str">
        <f>НЭВН!R62</f>
        <v>ЭдЭБ00245</v>
      </c>
      <c r="C27" s="143">
        <f>НЭВН!L62</f>
        <v>0</v>
      </c>
      <c r="D27" s="22">
        <f>НЭВН!M62</f>
        <v>0</v>
      </c>
      <c r="E27" s="21">
        <f>НЭВН!O62</f>
        <v>27790</v>
      </c>
      <c r="F27" s="203">
        <v>27790</v>
      </c>
      <c r="G27" s="19">
        <f>НЭВН!T62</f>
        <v>4670007715588</v>
      </c>
      <c r="H27" s="19">
        <f>НЭВН!F62</f>
        <v>151023</v>
      </c>
      <c r="I27" s="19" t="str">
        <f>НЭВН!E62</f>
        <v>У</v>
      </c>
      <c r="J27" s="198"/>
      <c r="K27" s="203">
        <v>18490</v>
      </c>
      <c r="L27" s="423">
        <f t="shared" si="0"/>
        <v>0.50297458085451585</v>
      </c>
      <c r="N27" t="str">
        <f>IFERROR(VLOOKUP(B27,Сток!A:B,2,FALSE),"")</f>
        <v/>
      </c>
    </row>
    <row r="28" spans="1:14" ht="12" customHeight="1" x14ac:dyDescent="0.25">
      <c r="A28" s="213" t="str">
        <f>НЭВН!Q63</f>
        <v>THERMEX IF 80 V (pro)</v>
      </c>
      <c r="B28" s="20" t="str">
        <f>НЭВН!R63</f>
        <v>ЭдЭБ00246</v>
      </c>
      <c r="C28" s="143">
        <f>НЭВН!L63</f>
        <v>0</v>
      </c>
      <c r="D28" s="22">
        <f>НЭВН!M63</f>
        <v>0</v>
      </c>
      <c r="E28" s="21">
        <f>НЭВН!O63</f>
        <v>34390</v>
      </c>
      <c r="F28" s="203">
        <v>34390</v>
      </c>
      <c r="G28" s="19">
        <f>НЭВН!T63</f>
        <v>4670007715595</v>
      </c>
      <c r="H28" s="19">
        <f>НЭВН!F63</f>
        <v>151024</v>
      </c>
      <c r="I28" s="19" t="str">
        <f>НЭВН!E63</f>
        <v>У</v>
      </c>
      <c r="J28" s="198"/>
      <c r="K28" s="203">
        <v>22990</v>
      </c>
      <c r="L28" s="423">
        <f t="shared" si="0"/>
        <v>0.49586776859504123</v>
      </c>
      <c r="N28" t="str">
        <f>IFERROR(VLOOKUP(B28,Сток!A:B,2,FALSE),"")</f>
        <v/>
      </c>
    </row>
    <row r="29" spans="1:14" ht="12" customHeight="1" x14ac:dyDescent="0.25">
      <c r="A29" s="213" t="str">
        <f>НЭВН!Q64</f>
        <v>THERMEX IF 100 V (pro)</v>
      </c>
      <c r="B29" s="20" t="str">
        <f>НЭВН!R64</f>
        <v>ЭдЭБ00247</v>
      </c>
      <c r="C29" s="143">
        <f>НЭВН!L64</f>
        <v>0</v>
      </c>
      <c r="D29" s="22">
        <f>НЭВН!M64</f>
        <v>0</v>
      </c>
      <c r="E29" s="21">
        <f>НЭВН!O64</f>
        <v>40590</v>
      </c>
      <c r="F29" s="203">
        <v>40590</v>
      </c>
      <c r="G29" s="19">
        <f>НЭВН!T64</f>
        <v>4670007715601</v>
      </c>
      <c r="H29" s="19">
        <f>НЭВН!F64</f>
        <v>151025</v>
      </c>
      <c r="I29" s="19" t="str">
        <f>НЭВН!E64</f>
        <v>У</v>
      </c>
      <c r="J29" s="198"/>
      <c r="K29" s="203">
        <v>26490</v>
      </c>
      <c r="L29" s="423">
        <f t="shared" si="0"/>
        <v>0.53227633069082669</v>
      </c>
      <c r="N29" t="str">
        <f>IFERROR(VLOOKUP(B29,Сток!A:B,2,FALSE),"")</f>
        <v/>
      </c>
    </row>
    <row r="30" spans="1:14" ht="12" customHeight="1" x14ac:dyDescent="0.25">
      <c r="A30" s="213" t="str">
        <f>НЭВН!Q65</f>
        <v>THERMEX IF 50 H (pro)</v>
      </c>
      <c r="B30" s="20" t="str">
        <f>НЭВН!R65</f>
        <v>ЭдЭБ00322</v>
      </c>
      <c r="C30" s="143">
        <f>НЭВН!L65</f>
        <v>0</v>
      </c>
      <c r="D30" s="22">
        <f>НЭВН!M65</f>
        <v>0</v>
      </c>
      <c r="E30" s="21">
        <f>НЭВН!O65</f>
        <v>28190</v>
      </c>
      <c r="F30" s="203">
        <v>28190</v>
      </c>
      <c r="G30" s="19">
        <f>НЭВН!T65</f>
        <v>4670007715809</v>
      </c>
      <c r="H30" s="19">
        <f>НЭВН!F65</f>
        <v>151030</v>
      </c>
      <c r="I30" s="19" t="str">
        <f>НЭВН!E65</f>
        <v>У</v>
      </c>
      <c r="J30" s="198"/>
      <c r="K30" s="203">
        <v>18490</v>
      </c>
      <c r="L30" s="423">
        <f t="shared" si="0"/>
        <v>0.52460789616008663</v>
      </c>
      <c r="N30" t="str">
        <f>IFERROR(VLOOKUP(B30,Сток!A:B,2,FALSE),"")</f>
        <v/>
      </c>
    </row>
    <row r="31" spans="1:14" ht="12" customHeight="1" x14ac:dyDescent="0.25">
      <c r="A31" s="213" t="str">
        <f>НЭВН!Q66</f>
        <v>THERMEX IF 80 H (pro)</v>
      </c>
      <c r="B31" s="20" t="str">
        <f>НЭВН!R66</f>
        <v>ЭдЭБ00323</v>
      </c>
      <c r="C31" s="143">
        <f>НЭВН!L66</f>
        <v>0</v>
      </c>
      <c r="D31" s="22">
        <f>НЭВН!M66</f>
        <v>0</v>
      </c>
      <c r="E31" s="21">
        <f>НЭВН!O66</f>
        <v>35590</v>
      </c>
      <c r="F31" s="203">
        <v>35590</v>
      </c>
      <c r="G31" s="19">
        <f>НЭВН!T66</f>
        <v>4670007715816</v>
      </c>
      <c r="H31" s="19">
        <f>НЭВН!F66</f>
        <v>151031</v>
      </c>
      <c r="I31" s="19" t="str">
        <f>НЭВН!E66</f>
        <v>У</v>
      </c>
      <c r="J31" s="198"/>
      <c r="K31" s="203">
        <v>22990</v>
      </c>
      <c r="L31" s="423">
        <f t="shared" si="0"/>
        <v>0.54806437581557188</v>
      </c>
      <c r="N31" t="str">
        <f>IFERROR(VLOOKUP(B31,Сток!A:B,2,FALSE),"")</f>
        <v/>
      </c>
    </row>
    <row r="32" spans="1:14" ht="12" customHeight="1" x14ac:dyDescent="0.25">
      <c r="A32" s="213" t="str">
        <f>НЭВН!Q34</f>
        <v>THERMEX Optima 30 Wi-Fi</v>
      </c>
      <c r="B32" s="20" t="str">
        <f>НЭВН!R34</f>
        <v>ЭдЭБ01892</v>
      </c>
      <c r="C32" s="143">
        <f>НЭВН!L34</f>
        <v>0</v>
      </c>
      <c r="D32" s="22">
        <f>НЭВН!M34</f>
        <v>0</v>
      </c>
      <c r="E32" s="21">
        <f>НЭВН!O34</f>
        <v>27390</v>
      </c>
      <c r="F32" s="203">
        <v>27390</v>
      </c>
      <c r="G32" s="19">
        <f>НЭВН!T34</f>
        <v>4670033312423</v>
      </c>
      <c r="H32" s="19">
        <f>НЭВН!F34</f>
        <v>111111</v>
      </c>
      <c r="I32" s="19" t="str">
        <f>НЭВН!E34</f>
        <v>У</v>
      </c>
      <c r="J32" s="198"/>
      <c r="K32" s="203">
        <v>17190</v>
      </c>
      <c r="L32" s="423">
        <f t="shared" si="0"/>
        <v>0.59336823734729505</v>
      </c>
      <c r="N32" t="str">
        <f>IFERROR(VLOOKUP(B32,Сток!A:B,2,FALSE),"")</f>
        <v/>
      </c>
    </row>
    <row r="33" spans="1:14" ht="12" customHeight="1" x14ac:dyDescent="0.25">
      <c r="A33" s="213" t="str">
        <f>НЭВН!Q35</f>
        <v>THERMEX Optima 50 Wi-Fi</v>
      </c>
      <c r="B33" s="20" t="str">
        <f>НЭВН!R35</f>
        <v>ЭдЭБ01893</v>
      </c>
      <c r="C33" s="143">
        <f>НЭВН!L35</f>
        <v>0</v>
      </c>
      <c r="D33" s="22">
        <f>НЭВН!M35</f>
        <v>0</v>
      </c>
      <c r="E33" s="21">
        <f>НЭВН!O35</f>
        <v>32790</v>
      </c>
      <c r="F33" s="203">
        <v>32790</v>
      </c>
      <c r="G33" s="19">
        <f>НЭВН!T35</f>
        <v>4670033312430</v>
      </c>
      <c r="H33" s="19">
        <f>НЭВН!F35</f>
        <v>111112</v>
      </c>
      <c r="I33" s="19" t="str">
        <f>НЭВН!E35</f>
        <v>У</v>
      </c>
      <c r="J33" s="198"/>
      <c r="K33" s="203">
        <v>20190</v>
      </c>
      <c r="L33" s="423">
        <f t="shared" si="0"/>
        <v>0.62407132243684993</v>
      </c>
      <c r="N33" t="str">
        <f>IFERROR(VLOOKUP(B33,Сток!A:B,2,FALSE),"")</f>
        <v/>
      </c>
    </row>
    <row r="34" spans="1:14" ht="12" customHeight="1" x14ac:dyDescent="0.25">
      <c r="A34" s="213" t="str">
        <f>НЭВН!Q36</f>
        <v>THERMEX Optima 80 Wi-Fi</v>
      </c>
      <c r="B34" s="20" t="str">
        <f>НЭВН!R36</f>
        <v>ЭдЭБ01894</v>
      </c>
      <c r="C34" s="143">
        <f>НЭВН!L36</f>
        <v>0</v>
      </c>
      <c r="D34" s="22">
        <f>НЭВН!M36</f>
        <v>0</v>
      </c>
      <c r="E34" s="21">
        <f>НЭВН!O36</f>
        <v>40190</v>
      </c>
      <c r="F34" s="203">
        <v>40190</v>
      </c>
      <c r="G34" s="19">
        <f>НЭВН!T36</f>
        <v>4670033312447</v>
      </c>
      <c r="H34" s="19">
        <f>НЭВН!F36</f>
        <v>111113</v>
      </c>
      <c r="I34" s="19" t="str">
        <f>НЭВН!E36</f>
        <v>У</v>
      </c>
      <c r="J34" s="198"/>
      <c r="K34" s="203">
        <v>25490</v>
      </c>
      <c r="L34" s="423">
        <f t="shared" si="0"/>
        <v>0.57669674382110636</v>
      </c>
      <c r="N34" t="str">
        <f>IFERROR(VLOOKUP(B34,Сток!A:B,2,FALSE),"")</f>
        <v/>
      </c>
    </row>
    <row r="35" spans="1:14" ht="12" customHeight="1" x14ac:dyDescent="0.25">
      <c r="A35" s="213" t="str">
        <f>НЭВН!Q37</f>
        <v>THERMEX Optima 100 Wi-Fi</v>
      </c>
      <c r="B35" s="20" t="str">
        <f>НЭВН!R37</f>
        <v>ЭдЭБ01895</v>
      </c>
      <c r="C35" s="143">
        <f>НЭВН!L37</f>
        <v>0</v>
      </c>
      <c r="D35" s="22">
        <f>НЭВН!M37</f>
        <v>0</v>
      </c>
      <c r="E35" s="21">
        <f>НЭВН!O37</f>
        <v>44790</v>
      </c>
      <c r="F35" s="203">
        <v>44790</v>
      </c>
      <c r="G35" s="19">
        <f>НЭВН!T37</f>
        <v>4670033312454</v>
      </c>
      <c r="H35" s="19">
        <f>НЭВН!F37</f>
        <v>111114</v>
      </c>
      <c r="I35" s="19" t="str">
        <f>НЭВН!E37</f>
        <v>У</v>
      </c>
      <c r="J35" s="198"/>
      <c r="K35" s="203">
        <v>27490</v>
      </c>
      <c r="L35" s="423">
        <f t="shared" si="0"/>
        <v>0.62931975263732265</v>
      </c>
      <c r="N35" t="str">
        <f>IFERROR(VLOOKUP(B35,Сток!A:B,2,FALSE),"")</f>
        <v/>
      </c>
    </row>
    <row r="36" spans="1:14" ht="12" customHeight="1" x14ac:dyDescent="0.25">
      <c r="A36" s="213" t="str">
        <f>НЭВН!Q54</f>
        <v>THERMEX Victory 30 V</v>
      </c>
      <c r="B36" s="20" t="str">
        <f>НЭВН!R54</f>
        <v>ЭдЭБ01246</v>
      </c>
      <c r="C36" s="143">
        <f>НЭВН!L54</f>
        <v>0</v>
      </c>
      <c r="D36" s="22">
        <f>НЭВН!M54</f>
        <v>0</v>
      </c>
      <c r="E36" s="21">
        <f>НЭВН!O54</f>
        <v>20690</v>
      </c>
      <c r="F36" s="203">
        <v>20690</v>
      </c>
      <c r="G36" s="19">
        <f>НЭВН!T54</f>
        <v>4670007712884</v>
      </c>
      <c r="H36" s="19">
        <f>НЭВН!S54</f>
        <v>151143</v>
      </c>
      <c r="I36" s="19">
        <f>НЭВН!E54</f>
        <v>0</v>
      </c>
      <c r="J36" s="198"/>
      <c r="K36" s="203">
        <v>13990</v>
      </c>
      <c r="L36" s="423">
        <f t="shared" si="0"/>
        <v>0.47891350964974988</v>
      </c>
    </row>
    <row r="37" spans="1:14" ht="12" customHeight="1" x14ac:dyDescent="0.25">
      <c r="A37" s="213" t="str">
        <f>НЭВН!Q55</f>
        <v>THERMEX Victory 50 V</v>
      </c>
      <c r="B37" s="20" t="str">
        <f>НЭВН!R55</f>
        <v>ЭдЭБ01247</v>
      </c>
      <c r="C37" s="143">
        <f>НЭВН!L55</f>
        <v>0</v>
      </c>
      <c r="D37" s="22">
        <f>НЭВН!M55</f>
        <v>0</v>
      </c>
      <c r="E37" s="21">
        <f>НЭВН!O55</f>
        <v>28490</v>
      </c>
      <c r="F37" s="203">
        <v>28490</v>
      </c>
      <c r="G37" s="19">
        <f>НЭВН!T55</f>
        <v>4670007713805</v>
      </c>
      <c r="H37" s="19">
        <f>НЭВН!S55</f>
        <v>151144</v>
      </c>
      <c r="I37" s="19">
        <f>НЭВН!E55</f>
        <v>0</v>
      </c>
      <c r="J37" s="198"/>
      <c r="K37" s="203">
        <v>16490</v>
      </c>
      <c r="L37" s="423">
        <f t="shared" ref="L37:L64" si="1">F37/K37-1</f>
        <v>0.72771376591873871</v>
      </c>
    </row>
    <row r="38" spans="1:14" ht="12" customHeight="1" x14ac:dyDescent="0.25">
      <c r="A38" s="213" t="str">
        <f>НЭВН!Q56</f>
        <v>THERMEX Victory 80 V</v>
      </c>
      <c r="B38" s="20" t="str">
        <f>НЭВН!R56</f>
        <v>ЭдЭБ01248</v>
      </c>
      <c r="C38" s="143">
        <f>НЭВН!L56</f>
        <v>0</v>
      </c>
      <c r="D38" s="22">
        <f>НЭВН!M56</f>
        <v>0</v>
      </c>
      <c r="E38" s="21">
        <f>НЭВН!O56</f>
        <v>31990</v>
      </c>
      <c r="F38" s="203">
        <v>31990</v>
      </c>
      <c r="G38" s="19">
        <f>НЭВН!T56</f>
        <v>4670007713843</v>
      </c>
      <c r="H38" s="19">
        <f>НЭВН!S56</f>
        <v>151145</v>
      </c>
      <c r="I38" s="19">
        <f>НЭВН!E56</f>
        <v>0</v>
      </c>
      <c r="J38" s="198"/>
      <c r="K38" s="203">
        <v>21490</v>
      </c>
      <c r="L38" s="423">
        <f t="shared" si="1"/>
        <v>0.48859934853420195</v>
      </c>
    </row>
    <row r="39" spans="1:14" ht="12" customHeight="1" x14ac:dyDescent="0.25">
      <c r="A39" s="213" t="str">
        <f>НЭВН!Q57</f>
        <v>THERMEX Victory 100 V</v>
      </c>
      <c r="B39" s="20" t="str">
        <f>НЭВН!R57</f>
        <v>ЭдЭБ01249</v>
      </c>
      <c r="C39" s="143">
        <f>НЭВН!L57</f>
        <v>0</v>
      </c>
      <c r="D39" s="22">
        <f>НЭВН!M57</f>
        <v>0</v>
      </c>
      <c r="E39" s="21">
        <f>НЭВН!O57</f>
        <v>41490</v>
      </c>
      <c r="F39" s="203">
        <v>41490</v>
      </c>
      <c r="G39" s="19">
        <f>НЭВН!T57</f>
        <v>4670033310030</v>
      </c>
      <c r="H39" s="19">
        <f>НЭВН!S57</f>
        <v>151146</v>
      </c>
      <c r="I39" s="19">
        <f>НЭВН!E57</f>
        <v>0</v>
      </c>
      <c r="J39" s="198"/>
      <c r="K39" s="203">
        <v>24490</v>
      </c>
      <c r="L39" s="423">
        <f t="shared" si="1"/>
        <v>0.69416088199265014</v>
      </c>
    </row>
    <row r="40" spans="1:14" ht="12" customHeight="1" x14ac:dyDescent="0.25">
      <c r="A40" s="213" t="str">
        <f>НЭВН!Q46</f>
        <v>THERMEX Omnia 30 V</v>
      </c>
      <c r="B40" s="20" t="str">
        <f>НЭВН!R46</f>
        <v>ЭдЭБ01750</v>
      </c>
      <c r="C40" s="143">
        <f>НЭВН!L46</f>
        <v>0</v>
      </c>
      <c r="D40" s="22">
        <f>НЭВН!M46</f>
        <v>0</v>
      </c>
      <c r="E40" s="21">
        <f>НЭВН!O46</f>
        <v>24590</v>
      </c>
      <c r="F40" s="203">
        <v>24590</v>
      </c>
      <c r="G40" s="19">
        <f>НЭВН!T46</f>
        <v>4670033312508</v>
      </c>
      <c r="H40" s="19">
        <f>НЭВН!S46</f>
        <v>111107</v>
      </c>
      <c r="I40" s="19" t="str">
        <f>НЭВН!E46</f>
        <v>-</v>
      </c>
      <c r="J40" s="198"/>
      <c r="K40" s="203">
        <v>15490</v>
      </c>
      <c r="L40" s="423">
        <f t="shared" si="1"/>
        <v>0.58747579083279544</v>
      </c>
    </row>
    <row r="41" spans="1:14" ht="12" customHeight="1" x14ac:dyDescent="0.25">
      <c r="A41" s="213" t="str">
        <f>НЭВН!Q47</f>
        <v>THERMEX Omnia 50 V</v>
      </c>
      <c r="B41" s="20" t="str">
        <f>НЭВН!R47</f>
        <v>ЭдЭБ01751</v>
      </c>
      <c r="C41" s="143">
        <f>НЭВН!L47</f>
        <v>0</v>
      </c>
      <c r="D41" s="22">
        <f>НЭВН!M47</f>
        <v>0</v>
      </c>
      <c r="E41" s="21">
        <f>НЭВН!O47</f>
        <v>30490</v>
      </c>
      <c r="F41" s="203">
        <v>30490</v>
      </c>
      <c r="G41" s="19">
        <f>НЭВН!T47</f>
        <v>4670033312515</v>
      </c>
      <c r="H41" s="19">
        <f>НЭВН!S47</f>
        <v>111108</v>
      </c>
      <c r="I41" s="19" t="str">
        <f>НЭВН!E47</f>
        <v>-</v>
      </c>
      <c r="J41" s="198"/>
      <c r="K41" s="203">
        <v>18990</v>
      </c>
      <c r="L41" s="423">
        <f t="shared" si="1"/>
        <v>0.60558188520273837</v>
      </c>
    </row>
    <row r="42" spans="1:14" ht="12" customHeight="1" x14ac:dyDescent="0.25">
      <c r="A42" s="213" t="str">
        <f>НЭВН!Q48</f>
        <v>THERMEX Omnia 80 V</v>
      </c>
      <c r="B42" s="20" t="str">
        <f>НЭВН!R48</f>
        <v>ЭдЭБ01752</v>
      </c>
      <c r="C42" s="143">
        <f>НЭВН!L48</f>
        <v>0</v>
      </c>
      <c r="D42" s="22">
        <f>НЭВН!M48</f>
        <v>0</v>
      </c>
      <c r="E42" s="21">
        <f>НЭВН!O48</f>
        <v>38090</v>
      </c>
      <c r="F42" s="203">
        <v>38090</v>
      </c>
      <c r="G42" s="19">
        <f>НЭВН!T48</f>
        <v>4670033312522</v>
      </c>
      <c r="H42" s="19">
        <f>НЭВН!S48</f>
        <v>111109</v>
      </c>
      <c r="I42" s="19" t="str">
        <f>НЭВН!E48</f>
        <v>-</v>
      </c>
      <c r="J42" s="198"/>
      <c r="K42" s="203">
        <v>23990</v>
      </c>
      <c r="L42" s="423">
        <f t="shared" si="1"/>
        <v>0.58774489370571081</v>
      </c>
    </row>
    <row r="43" spans="1:14" ht="12" customHeight="1" x14ac:dyDescent="0.25">
      <c r="A43" s="213" t="str">
        <f>НЭВН!Q49</f>
        <v>THERMEX Omnia 100 V</v>
      </c>
      <c r="B43" s="20" t="str">
        <f>НЭВН!R49</f>
        <v>ЭдЭБ01753</v>
      </c>
      <c r="C43" s="143">
        <f>НЭВН!L49</f>
        <v>0</v>
      </c>
      <c r="D43" s="22">
        <f>НЭВН!M49</f>
        <v>0</v>
      </c>
      <c r="E43" s="21">
        <f>НЭВН!O49</f>
        <v>42390</v>
      </c>
      <c r="F43" s="203">
        <v>42390</v>
      </c>
      <c r="G43" s="19">
        <f>НЭВН!T49</f>
        <v>4670033312539</v>
      </c>
      <c r="H43" s="19">
        <f>НЭВН!S49</f>
        <v>111110</v>
      </c>
      <c r="I43" s="19" t="str">
        <f>НЭВН!E49</f>
        <v>-</v>
      </c>
      <c r="J43" s="198"/>
      <c r="K43" s="203">
        <v>26990</v>
      </c>
      <c r="L43" s="423">
        <f t="shared" si="1"/>
        <v>0.570581696924787</v>
      </c>
    </row>
    <row r="44" spans="1:14" ht="12" customHeight="1" x14ac:dyDescent="0.25">
      <c r="A44" s="213" t="str">
        <f>НЭВН!Q69</f>
        <v>THERMEX MK 30 V</v>
      </c>
      <c r="B44" s="20" t="str">
        <f>НЭВН!R69</f>
        <v>ЭдЭ001692</v>
      </c>
      <c r="C44" s="143">
        <f>НЭВН!L69</f>
        <v>0</v>
      </c>
      <c r="D44" s="22">
        <f>НЭВН!M69</f>
        <v>0</v>
      </c>
      <c r="E44" s="21">
        <f>НЭВН!O69</f>
        <v>19490</v>
      </c>
      <c r="F44" s="203">
        <v>19490</v>
      </c>
      <c r="G44" s="19">
        <f>НЭВН!T69</f>
        <v>4670007714208</v>
      </c>
      <c r="H44" s="19">
        <v>151001</v>
      </c>
      <c r="I44" s="19" t="str">
        <f>НЭВН!E69</f>
        <v>У</v>
      </c>
      <c r="J44" s="198"/>
      <c r="K44" s="203">
        <v>13190</v>
      </c>
      <c r="L44" s="423">
        <f t="shared" si="1"/>
        <v>0.47763457164518575</v>
      </c>
    </row>
    <row r="45" spans="1:14" ht="12" customHeight="1" x14ac:dyDescent="0.25">
      <c r="A45" s="213" t="str">
        <f>НЭВН!Q70</f>
        <v>THERMEX MK 50 V</v>
      </c>
      <c r="B45" s="20" t="str">
        <f>НЭВН!R70</f>
        <v>ЭдЭ001693</v>
      </c>
      <c r="C45" s="143">
        <f>НЭВН!L70</f>
        <v>0</v>
      </c>
      <c r="D45" s="22">
        <f>НЭВН!M70</f>
        <v>0</v>
      </c>
      <c r="E45" s="21">
        <f>НЭВН!O70</f>
        <v>24690</v>
      </c>
      <c r="F45" s="203">
        <v>24690</v>
      </c>
      <c r="G45" s="19">
        <f>НЭВН!T70</f>
        <v>4670007714215</v>
      </c>
      <c r="H45" s="19">
        <v>151002</v>
      </c>
      <c r="I45" s="19" t="str">
        <f>НЭВН!E70</f>
        <v>У</v>
      </c>
      <c r="J45" s="198"/>
      <c r="K45" s="203">
        <v>15990</v>
      </c>
      <c r="L45" s="423">
        <f t="shared" si="1"/>
        <v>0.54409005628517826</v>
      </c>
    </row>
    <row r="46" spans="1:14" ht="12" customHeight="1" x14ac:dyDescent="0.25">
      <c r="A46" s="213" t="str">
        <f>НЭВН!Q71</f>
        <v>THERMEX MK 80 V</v>
      </c>
      <c r="B46" s="20" t="str">
        <f>НЭВН!R71</f>
        <v>ЭдЭ001694</v>
      </c>
      <c r="C46" s="143">
        <f>НЭВН!L71</f>
        <v>0</v>
      </c>
      <c r="D46" s="22">
        <f>НЭВН!M71</f>
        <v>0</v>
      </c>
      <c r="E46" s="21">
        <f>НЭВН!O71</f>
        <v>30190</v>
      </c>
      <c r="F46" s="203">
        <v>30190</v>
      </c>
      <c r="G46" s="19">
        <f>НЭВН!T71</f>
        <v>4670007714222</v>
      </c>
      <c r="H46" s="19">
        <v>151003</v>
      </c>
      <c r="I46" s="19" t="str">
        <f>НЭВН!E71</f>
        <v>У</v>
      </c>
      <c r="J46" s="198"/>
      <c r="K46" s="203">
        <v>20990</v>
      </c>
      <c r="L46" s="423">
        <f t="shared" si="1"/>
        <v>0.43830395426393531</v>
      </c>
    </row>
    <row r="47" spans="1:14" ht="12" customHeight="1" x14ac:dyDescent="0.25">
      <c r="A47" s="213" t="str">
        <f>НЭВН!Q72</f>
        <v>THERMEX MK 100 V</v>
      </c>
      <c r="B47" s="20" t="str">
        <f>НЭВН!R72</f>
        <v>ЭдЭ001695</v>
      </c>
      <c r="C47" s="143">
        <f>НЭВН!L72</f>
        <v>0</v>
      </c>
      <c r="D47" s="22">
        <f>НЭВН!M72</f>
        <v>0</v>
      </c>
      <c r="E47" s="21">
        <f>НЭВН!O72</f>
        <v>36390</v>
      </c>
      <c r="F47" s="203">
        <v>36390</v>
      </c>
      <c r="G47" s="19">
        <f>НЭВН!T72</f>
        <v>4670007714239</v>
      </c>
      <c r="H47" s="19">
        <v>151004</v>
      </c>
      <c r="I47" s="19" t="str">
        <f>НЭВН!E72</f>
        <v>У</v>
      </c>
      <c r="J47" s="198"/>
      <c r="K47" s="203">
        <v>23990</v>
      </c>
      <c r="L47" s="423">
        <f t="shared" si="1"/>
        <v>0.51688203418090861</v>
      </c>
    </row>
    <row r="48" spans="1:14" ht="12" customHeight="1" x14ac:dyDescent="0.25">
      <c r="A48" s="213" t="str">
        <f>НЭВН!Q73</f>
        <v>THERMEX MK 50 H</v>
      </c>
      <c r="B48" s="20" t="str">
        <f>НЭВН!R73</f>
        <v>ЭдЭБ01325</v>
      </c>
      <c r="C48" s="143">
        <f>НЭВН!L73</f>
        <v>0</v>
      </c>
      <c r="D48" s="22">
        <f>НЭВН!M73</f>
        <v>0</v>
      </c>
      <c r="E48" s="21">
        <f>НЭВН!O73</f>
        <v>25990</v>
      </c>
      <c r="F48" s="203">
        <v>25990</v>
      </c>
      <c r="G48" s="19">
        <f>НЭВН!T73</f>
        <v>4670033310221</v>
      </c>
      <c r="H48" s="19">
        <f>НЭВН!S73</f>
        <v>151151</v>
      </c>
      <c r="I48" s="19" t="str">
        <f>НЭВН!E73</f>
        <v>У</v>
      </c>
      <c r="J48" s="198"/>
      <c r="K48" s="203">
        <v>15990</v>
      </c>
      <c r="L48" s="423">
        <f t="shared" si="1"/>
        <v>0.62539086929330834</v>
      </c>
    </row>
    <row r="49" spans="1:12" ht="12" customHeight="1" x14ac:dyDescent="0.25">
      <c r="A49" s="213" t="str">
        <f>НЭВН!Q74</f>
        <v>THERMEX MK 80 H</v>
      </c>
      <c r="B49" s="20" t="str">
        <f>НЭВН!R74</f>
        <v>ЭдЭБ01326</v>
      </c>
      <c r="C49" s="143">
        <f>НЭВН!L74</f>
        <v>0</v>
      </c>
      <c r="D49" s="22">
        <f>НЭВН!M74</f>
        <v>0</v>
      </c>
      <c r="E49" s="21">
        <f>НЭВН!O74</f>
        <v>31590</v>
      </c>
      <c r="F49" s="203">
        <v>31590</v>
      </c>
      <c r="G49" s="19">
        <f>НЭВН!T74</f>
        <v>4670033310238</v>
      </c>
      <c r="H49" s="19">
        <f>НЭВН!S74</f>
        <v>151152</v>
      </c>
      <c r="I49" s="19" t="str">
        <f>НЭВН!E74</f>
        <v>У</v>
      </c>
      <c r="J49" s="198"/>
      <c r="K49" s="203">
        <v>20990</v>
      </c>
      <c r="L49" s="423">
        <f t="shared" si="1"/>
        <v>0.505002382086708</v>
      </c>
    </row>
    <row r="50" spans="1:12" ht="12" customHeight="1" x14ac:dyDescent="0.25">
      <c r="A50" s="213" t="str">
        <f>НЭВН!Q75</f>
        <v>THERMEX MK 100 H</v>
      </c>
      <c r="B50" s="20" t="str">
        <f>НЭВН!R75</f>
        <v>ЭдЭБ01327</v>
      </c>
      <c r="C50" s="143">
        <f>НЭВН!L75</f>
        <v>0</v>
      </c>
      <c r="D50" s="22">
        <f>НЭВН!M75</f>
        <v>0</v>
      </c>
      <c r="E50" s="21">
        <f>НЭВН!O75</f>
        <v>38290</v>
      </c>
      <c r="F50" s="203">
        <v>38290</v>
      </c>
      <c r="G50" s="19">
        <f>НЭВН!T75</f>
        <v>4670033310245</v>
      </c>
      <c r="H50" s="19">
        <f>НЭВН!S75</f>
        <v>151153</v>
      </c>
      <c r="I50" s="19" t="str">
        <f>НЭВН!E75</f>
        <v>У</v>
      </c>
      <c r="J50" s="198"/>
      <c r="K50" s="203">
        <v>23990</v>
      </c>
      <c r="L50" s="423">
        <f t="shared" si="1"/>
        <v>0.59608170070862854</v>
      </c>
    </row>
    <row r="51" spans="1:12" ht="12" customHeight="1" x14ac:dyDescent="0.25">
      <c r="A51" s="213" t="str">
        <f>НЭВН!C87</f>
        <v>THERMEX Double 30</v>
      </c>
      <c r="B51" s="20" t="s">
        <v>1046</v>
      </c>
      <c r="C51" s="143">
        <f>НЭВН!L87</f>
        <v>0</v>
      </c>
      <c r="D51" s="22">
        <f>НЭВН!M84</f>
        <v>0</v>
      </c>
      <c r="E51" s="21">
        <f>НЭВН!O87</f>
        <v>17790</v>
      </c>
      <c r="F51" s="203">
        <v>17790</v>
      </c>
      <c r="G51" s="19">
        <v>4670033314816</v>
      </c>
      <c r="H51" s="19">
        <v>151198</v>
      </c>
      <c r="I51" s="19"/>
      <c r="J51" s="198"/>
      <c r="K51" s="203">
        <v>12990</v>
      </c>
      <c r="L51" s="423">
        <f t="shared" si="1"/>
        <v>0.36951501154734401</v>
      </c>
    </row>
    <row r="52" spans="1:12" ht="12" customHeight="1" x14ac:dyDescent="0.25">
      <c r="A52" s="213" t="str">
        <f>НЭВН!C88</f>
        <v>THERMEX Double 50</v>
      </c>
      <c r="B52" s="20" t="s">
        <v>1047</v>
      </c>
      <c r="C52" s="143">
        <f>НЭВН!L88</f>
        <v>0</v>
      </c>
      <c r="D52" s="22">
        <f>НЭВН!M85</f>
        <v>0</v>
      </c>
      <c r="E52" s="21">
        <f>НЭВН!O88</f>
        <v>22290</v>
      </c>
      <c r="F52" s="203">
        <v>22290</v>
      </c>
      <c r="G52" s="19">
        <v>4670033314823</v>
      </c>
      <c r="H52" s="19">
        <v>151199</v>
      </c>
      <c r="I52" s="19"/>
      <c r="J52" s="198"/>
      <c r="K52" s="203">
        <v>15490</v>
      </c>
      <c r="L52" s="423">
        <f t="shared" si="1"/>
        <v>0.43899289864428659</v>
      </c>
    </row>
    <row r="53" spans="1:12" ht="12" customHeight="1" x14ac:dyDescent="0.25">
      <c r="A53" s="213" t="str">
        <f>НЭВН!C89</f>
        <v>THERMEX Double 80</v>
      </c>
      <c r="B53" s="20" t="s">
        <v>1048</v>
      </c>
      <c r="C53" s="143">
        <f>НЭВН!L89</f>
        <v>0</v>
      </c>
      <c r="D53" s="22">
        <f>НЭВН!M86</f>
        <v>0</v>
      </c>
      <c r="E53" s="21">
        <f>НЭВН!O89</f>
        <v>28090</v>
      </c>
      <c r="F53" s="203">
        <v>28090</v>
      </c>
      <c r="G53" s="19">
        <v>4670033314830</v>
      </c>
      <c r="H53" s="19">
        <v>151200</v>
      </c>
      <c r="I53" s="19"/>
      <c r="J53" s="198"/>
      <c r="K53" s="203">
        <v>20490</v>
      </c>
      <c r="L53" s="423">
        <f t="shared" si="1"/>
        <v>0.3709126403123475</v>
      </c>
    </row>
    <row r="54" spans="1:12" ht="12" customHeight="1" x14ac:dyDescent="0.25">
      <c r="A54" s="213" t="str">
        <f>НЭВН!C90</f>
        <v>THERMEX Double 100</v>
      </c>
      <c r="B54" s="20" t="s">
        <v>1049</v>
      </c>
      <c r="C54" s="143">
        <f>НЭВН!L90</f>
        <v>0</v>
      </c>
      <c r="D54" s="22">
        <f>НЭВН!M87</f>
        <v>0</v>
      </c>
      <c r="E54" s="21">
        <f>НЭВН!O90</f>
        <v>34190</v>
      </c>
      <c r="F54" s="203">
        <v>34190</v>
      </c>
      <c r="G54" s="19">
        <v>4670033314809</v>
      </c>
      <c r="H54" s="19">
        <v>151201</v>
      </c>
      <c r="I54" s="19"/>
      <c r="J54" s="198"/>
      <c r="K54" s="203">
        <v>23490</v>
      </c>
      <c r="L54" s="423">
        <f t="shared" si="1"/>
        <v>0.45551298424861653</v>
      </c>
    </row>
    <row r="55" spans="1:12" ht="12" customHeight="1" x14ac:dyDescent="0.25">
      <c r="A55" s="213" t="str">
        <f>НЭВН!Q94</f>
        <v>Garanterm Flat 30 V</v>
      </c>
      <c r="B55" s="20" t="str">
        <f>НЭВН!R94</f>
        <v>ЭдЭБ01585</v>
      </c>
      <c r="C55" s="143">
        <f>НЭВН!L94</f>
        <v>0</v>
      </c>
      <c r="D55" s="22">
        <f>НЭВН!M94</f>
        <v>0</v>
      </c>
      <c r="E55" s="21">
        <f>НЭВН!O94</f>
        <v>18590</v>
      </c>
      <c r="F55" s="203">
        <v>18590</v>
      </c>
      <c r="G55" s="19">
        <f>НЭВН!T94</f>
        <v>4670033311778</v>
      </c>
      <c r="H55" s="19">
        <f>НЭВН!S94</f>
        <v>156020</v>
      </c>
      <c r="I55" s="19" t="str">
        <f>НЭВН!E94</f>
        <v>-</v>
      </c>
      <c r="J55" s="198"/>
      <c r="K55" s="203">
        <v>12490</v>
      </c>
      <c r="L55" s="423">
        <f t="shared" si="1"/>
        <v>0.48839071257005595</v>
      </c>
    </row>
    <row r="56" spans="1:12" ht="12" customHeight="1" x14ac:dyDescent="0.25">
      <c r="A56" s="213" t="str">
        <f>НЭВН!Q95</f>
        <v>Garanterm Flat 50 V</v>
      </c>
      <c r="B56" s="20" t="str">
        <f>НЭВН!R95</f>
        <v>ЭдЭБ01586</v>
      </c>
      <c r="C56" s="143">
        <f>НЭВН!L95</f>
        <v>0</v>
      </c>
      <c r="D56" s="22">
        <f>НЭВН!M95</f>
        <v>0</v>
      </c>
      <c r="E56" s="21">
        <f>НЭВН!O95</f>
        <v>23490</v>
      </c>
      <c r="F56" s="203">
        <v>23490</v>
      </c>
      <c r="G56" s="19">
        <f>НЭВН!T95</f>
        <v>4670033311785</v>
      </c>
      <c r="H56" s="19">
        <f>НЭВН!S95</f>
        <v>156021</v>
      </c>
      <c r="I56" s="19" t="str">
        <f>НЭВН!E95</f>
        <v>-</v>
      </c>
      <c r="J56" s="198"/>
      <c r="K56" s="203">
        <v>14990</v>
      </c>
      <c r="L56" s="423">
        <f t="shared" si="1"/>
        <v>0.56704469646430944</v>
      </c>
    </row>
    <row r="57" spans="1:12" ht="12" customHeight="1" x14ac:dyDescent="0.25">
      <c r="A57" s="213" t="str">
        <f>НЭВН!Q96</f>
        <v>Garanterm Flat 80 V</v>
      </c>
      <c r="B57" s="20" t="str">
        <f>НЭВН!R96</f>
        <v>ЭдЭБ01587</v>
      </c>
      <c r="C57" s="143">
        <f>НЭВН!L96</f>
        <v>0</v>
      </c>
      <c r="D57" s="22">
        <f>НЭВН!M96</f>
        <v>0</v>
      </c>
      <c r="E57" s="21">
        <f>НЭВН!O96</f>
        <v>29990</v>
      </c>
      <c r="F57" s="203">
        <v>29990</v>
      </c>
      <c r="G57" s="19">
        <f>НЭВН!T96</f>
        <v>4670033311792</v>
      </c>
      <c r="H57" s="19">
        <f>НЭВН!S96</f>
        <v>156022</v>
      </c>
      <c r="I57" s="19" t="str">
        <f>НЭВН!E96</f>
        <v>-</v>
      </c>
      <c r="J57" s="198"/>
      <c r="K57" s="203">
        <v>19990</v>
      </c>
      <c r="L57" s="423">
        <f t="shared" si="1"/>
        <v>0.5002501250625313</v>
      </c>
    </row>
    <row r="58" spans="1:12" ht="12" customHeight="1" x14ac:dyDescent="0.25">
      <c r="A58" s="213" t="str">
        <f>НЭВН!Q97</f>
        <v>Garanterm Flat 100 V</v>
      </c>
      <c r="B58" s="20" t="str">
        <f>НЭВН!R97</f>
        <v>ЭдЭБ01588</v>
      </c>
      <c r="C58" s="143">
        <f>НЭВН!L97</f>
        <v>0</v>
      </c>
      <c r="D58" s="22">
        <f>НЭВН!M97</f>
        <v>0</v>
      </c>
      <c r="E58" s="21">
        <f>НЭВН!O97</f>
        <v>34790</v>
      </c>
      <c r="F58" s="203">
        <v>34790</v>
      </c>
      <c r="G58" s="19">
        <f>НЭВН!T97</f>
        <v>4670033311808</v>
      </c>
      <c r="H58" s="19">
        <f>НЭВН!S97</f>
        <v>156023</v>
      </c>
      <c r="I58" s="19" t="str">
        <f>НЭВН!E97</f>
        <v>-</v>
      </c>
      <c r="J58" s="198"/>
      <c r="K58" s="203">
        <v>22990</v>
      </c>
      <c r="L58" s="423">
        <f t="shared" si="1"/>
        <v>0.51326663766855152</v>
      </c>
    </row>
    <row r="59" spans="1:12" ht="12" customHeight="1" x14ac:dyDescent="0.25">
      <c r="A59" s="213" t="str">
        <f>НЭВН!Q78</f>
        <v>THERMEX Ceramik 30 V</v>
      </c>
      <c r="B59" s="20" t="str">
        <f>НЭВН!R78</f>
        <v>ЭдЭ001633</v>
      </c>
      <c r="C59" s="143">
        <f>НЭВН!L78</f>
        <v>0</v>
      </c>
      <c r="D59" s="22">
        <f>НЭВН!M78</f>
        <v>0</v>
      </c>
      <c r="E59" s="21">
        <f>НЭВН!O78</f>
        <v>20090</v>
      </c>
      <c r="F59" s="203">
        <v>20090</v>
      </c>
      <c r="G59" s="19">
        <f>НЭВН!T78</f>
        <v>4670033311099</v>
      </c>
      <c r="H59" s="19">
        <f>НЭВН!S78</f>
        <v>111101</v>
      </c>
      <c r="I59" s="19" t="str">
        <f>НЭВН!E78</f>
        <v>У</v>
      </c>
      <c r="J59" s="198"/>
      <c r="K59" s="203">
        <v>12990</v>
      </c>
      <c r="L59" s="423">
        <f t="shared" si="1"/>
        <v>0.54657428791377982</v>
      </c>
    </row>
    <row r="60" spans="1:12" ht="12" customHeight="1" x14ac:dyDescent="0.25">
      <c r="A60" s="213" t="str">
        <f>НЭВН!Q79</f>
        <v>THERMEX Ceramik 50 V</v>
      </c>
      <c r="B60" s="20" t="str">
        <f>НЭВН!R79</f>
        <v>ЭдЭ001634</v>
      </c>
      <c r="C60" s="143">
        <f>НЭВН!L79</f>
        <v>0</v>
      </c>
      <c r="D60" s="22">
        <f>НЭВН!M79</f>
        <v>0</v>
      </c>
      <c r="E60" s="21">
        <f>НЭВН!O79</f>
        <v>23090</v>
      </c>
      <c r="F60" s="203">
        <v>23090</v>
      </c>
      <c r="G60" s="19">
        <f>НЭВН!T79</f>
        <v>4670033311105</v>
      </c>
      <c r="H60" s="19">
        <f>НЭВН!S79</f>
        <v>111102</v>
      </c>
      <c r="I60" s="19" t="str">
        <f>НЭВН!E79</f>
        <v>У</v>
      </c>
      <c r="J60" s="198"/>
      <c r="K60" s="203">
        <v>16190</v>
      </c>
      <c r="L60" s="423">
        <f t="shared" si="1"/>
        <v>0.42618900555898698</v>
      </c>
    </row>
    <row r="61" spans="1:12" ht="12" customHeight="1" x14ac:dyDescent="0.25">
      <c r="A61" s="213" t="str">
        <f>НЭВН!Q80</f>
        <v>THERMEX Ceramik 80 V</v>
      </c>
      <c r="B61" s="20" t="str">
        <f>НЭВН!R80</f>
        <v>ЭдЭ001635</v>
      </c>
      <c r="C61" s="143">
        <f>НЭВН!L80</f>
        <v>0</v>
      </c>
      <c r="D61" s="22">
        <f>НЭВН!M80</f>
        <v>0</v>
      </c>
      <c r="E61" s="21">
        <f>НЭВН!O80</f>
        <v>30490</v>
      </c>
      <c r="F61" s="203">
        <v>30490</v>
      </c>
      <c r="G61" s="19">
        <f>НЭВН!T80</f>
        <v>4670033311112</v>
      </c>
      <c r="H61" s="19">
        <f>НЭВН!S80</f>
        <v>111103</v>
      </c>
      <c r="I61" s="19" t="str">
        <f>НЭВН!E80</f>
        <v>У</v>
      </c>
      <c r="J61" s="198"/>
      <c r="K61" s="203">
        <v>20990</v>
      </c>
      <c r="L61" s="423">
        <f t="shared" si="1"/>
        <v>0.45259647451167218</v>
      </c>
    </row>
    <row r="62" spans="1:12" ht="12" customHeight="1" x14ac:dyDescent="0.25">
      <c r="A62" s="213" t="str">
        <f>НЭВН!Q81</f>
        <v>THERMEX Ceramik 100 V</v>
      </c>
      <c r="B62" s="20" t="str">
        <f>НЭВН!R81</f>
        <v>ЭдЭ001636</v>
      </c>
      <c r="C62" s="143">
        <f>НЭВН!L81</f>
        <v>0</v>
      </c>
      <c r="D62" s="22">
        <f>НЭВН!M81</f>
        <v>0</v>
      </c>
      <c r="E62" s="21">
        <f>НЭВН!O81</f>
        <v>35690</v>
      </c>
      <c r="F62" s="203">
        <v>35690</v>
      </c>
      <c r="G62" s="19">
        <f>НЭВН!T81</f>
        <v>4670033311129</v>
      </c>
      <c r="H62" s="19">
        <f>НЭВН!S81</f>
        <v>111104</v>
      </c>
      <c r="I62" s="19" t="str">
        <f>НЭВН!E81</f>
        <v>У</v>
      </c>
      <c r="J62" s="198"/>
      <c r="K62" s="203">
        <v>23990</v>
      </c>
      <c r="L62" s="423">
        <f t="shared" si="1"/>
        <v>0.48770320967069614</v>
      </c>
    </row>
    <row r="63" spans="1:12" ht="12" customHeight="1" x14ac:dyDescent="0.25">
      <c r="A63" s="213" t="str">
        <f>НЭВН!Q82</f>
        <v>THERMEX Ceramik 50 H</v>
      </c>
      <c r="B63" s="20" t="str">
        <f>НЭВН!R82</f>
        <v>ЭдЭБ01540</v>
      </c>
      <c r="C63" s="143">
        <f>НЭВН!L82</f>
        <v>0</v>
      </c>
      <c r="D63" s="22">
        <f>НЭВН!M82</f>
        <v>0</v>
      </c>
      <c r="E63" s="21">
        <f>НЭВН!O82</f>
        <v>24190</v>
      </c>
      <c r="F63" s="203">
        <v>24190</v>
      </c>
      <c r="G63" s="19">
        <f>НЭВН!T82</f>
        <v>4670033312133</v>
      </c>
      <c r="H63" s="19">
        <f>НЭВН!S82</f>
        <v>111105</v>
      </c>
      <c r="I63" s="19" t="str">
        <f>НЭВН!E82</f>
        <v>У</v>
      </c>
      <c r="J63" s="198"/>
      <c r="K63" s="203">
        <v>16490</v>
      </c>
      <c r="L63" s="423">
        <f t="shared" si="1"/>
        <v>0.46694966646452385</v>
      </c>
    </row>
    <row r="64" spans="1:12" ht="12" customHeight="1" x14ac:dyDescent="0.25">
      <c r="A64" s="213" t="str">
        <f>НЭВН!Q83</f>
        <v>THERMEX Ceramik 80 H</v>
      </c>
      <c r="B64" s="20" t="str">
        <f>НЭВН!R83</f>
        <v>ЭдЭБ01541</v>
      </c>
      <c r="C64" s="143">
        <f>НЭВН!L83</f>
        <v>0</v>
      </c>
      <c r="D64" s="22">
        <f>НЭВН!M83</f>
        <v>0</v>
      </c>
      <c r="E64" s="21">
        <f>НЭВН!O83</f>
        <v>31290</v>
      </c>
      <c r="F64" s="203">
        <v>31290</v>
      </c>
      <c r="G64" s="19">
        <f>НЭВН!T83</f>
        <v>4670033312140</v>
      </c>
      <c r="H64" s="19">
        <f>НЭВН!S83</f>
        <v>111106</v>
      </c>
      <c r="I64" s="19" t="str">
        <f>НЭВН!E83</f>
        <v>У</v>
      </c>
      <c r="J64" s="198"/>
      <c r="K64" s="203">
        <v>21190</v>
      </c>
      <c r="L64" s="423">
        <f t="shared" si="1"/>
        <v>0.47663992449268533</v>
      </c>
    </row>
    <row r="65" spans="1:14" ht="12" customHeight="1" x14ac:dyDescent="0.25">
      <c r="A65" s="213" t="str">
        <f>НЭВН!C107</f>
        <v>Garanterm Eco 30 V</v>
      </c>
      <c r="B65" s="461" t="str">
        <f>НЭВН!R107</f>
        <v>ЭдЭБ00632</v>
      </c>
      <c r="C65" s="143">
        <f>НЭВН!L107</f>
        <v>0</v>
      </c>
      <c r="D65" s="22">
        <f>НЭВН!M107</f>
        <v>0</v>
      </c>
      <c r="E65" s="21">
        <f>НЭВН!O107</f>
        <v>17590</v>
      </c>
      <c r="F65" s="203">
        <v>17590</v>
      </c>
      <c r="G65" s="19">
        <f>НЭВН!T107</f>
        <v>4670007717735</v>
      </c>
      <c r="H65" s="19">
        <f>НЭВН!S107</f>
        <v>156015</v>
      </c>
      <c r="I65" s="19" t="str">
        <f>НЭВН!E107</f>
        <v>-</v>
      </c>
      <c r="J65" s="198"/>
      <c r="K65" s="203"/>
      <c r="L65" s="423"/>
    </row>
    <row r="66" spans="1:14" ht="12" customHeight="1" x14ac:dyDescent="0.25">
      <c r="A66" s="213" t="str">
        <f>НЭВН!C108</f>
        <v>Garanterm Eco 50 V</v>
      </c>
      <c r="B66" s="461" t="str">
        <f>НЭВН!R108</f>
        <v>ЭдЭБ00633</v>
      </c>
      <c r="C66" s="143">
        <f>НЭВН!L108</f>
        <v>0</v>
      </c>
      <c r="D66" s="22">
        <f>НЭВН!M108</f>
        <v>0</v>
      </c>
      <c r="E66" s="21">
        <f>НЭВН!O108</f>
        <v>22490</v>
      </c>
      <c r="F66" s="203">
        <v>22490</v>
      </c>
      <c r="G66" s="19">
        <f>НЭВН!T108</f>
        <v>4670007717742</v>
      </c>
      <c r="H66" s="19">
        <f>НЭВН!S108</f>
        <v>156016</v>
      </c>
      <c r="I66" s="19" t="str">
        <f>НЭВН!E108</f>
        <v>-</v>
      </c>
      <c r="J66" s="198"/>
      <c r="K66" s="203"/>
      <c r="L66" s="423"/>
    </row>
    <row r="67" spans="1:14" ht="12" customHeight="1" x14ac:dyDescent="0.25">
      <c r="A67" s="213" t="str">
        <f>НЭВН!C109</f>
        <v>Garanterm Eco 80 V</v>
      </c>
      <c r="B67" s="461" t="str">
        <f>НЭВН!R109</f>
        <v>ЭдЭБ00634</v>
      </c>
      <c r="C67" s="143">
        <f>НЭВН!L109</f>
        <v>0</v>
      </c>
      <c r="D67" s="22">
        <f>НЭВН!M109</f>
        <v>0</v>
      </c>
      <c r="E67" s="21">
        <f>НЭВН!O109</f>
        <v>28990</v>
      </c>
      <c r="F67" s="203">
        <v>28990</v>
      </c>
      <c r="G67" s="19">
        <f>НЭВН!T109</f>
        <v>4670007717759</v>
      </c>
      <c r="H67" s="19">
        <f>НЭВН!S109</f>
        <v>156017</v>
      </c>
      <c r="I67" s="19" t="str">
        <f>НЭВН!E109</f>
        <v>-</v>
      </c>
      <c r="J67" s="198"/>
      <c r="K67" s="203"/>
      <c r="L67" s="423"/>
    </row>
    <row r="68" spans="1:14" ht="12" customHeight="1" x14ac:dyDescent="0.25">
      <c r="A68" s="213" t="str">
        <f>НЭВН!C110</f>
        <v>Garanterm Eco 100 V</v>
      </c>
      <c r="B68" s="461" t="str">
        <f>НЭВН!R110</f>
        <v>ЭдЭБ00635</v>
      </c>
      <c r="C68" s="143">
        <f>НЭВН!L110</f>
        <v>0</v>
      </c>
      <c r="D68" s="22">
        <f>НЭВН!M110</f>
        <v>0</v>
      </c>
      <c r="E68" s="21">
        <f>НЭВН!O110</f>
        <v>33790</v>
      </c>
      <c r="F68" s="203">
        <v>33790</v>
      </c>
      <c r="G68" s="19">
        <f>НЭВН!T110</f>
        <v>4670007717766</v>
      </c>
      <c r="H68" s="19">
        <f>НЭВН!S110</f>
        <v>156018</v>
      </c>
      <c r="I68" s="19" t="str">
        <f>НЭВН!E110</f>
        <v>-</v>
      </c>
      <c r="J68" s="198"/>
      <c r="K68" s="203"/>
      <c r="L68" s="423"/>
    </row>
    <row r="69" spans="1:14" ht="12" customHeight="1" x14ac:dyDescent="0.25">
      <c r="A69" s="213" t="str">
        <f>НЭВН!Q101</f>
        <v>EDISSON King 30 V</v>
      </c>
      <c r="B69" s="20" t="str">
        <f>НЭВН!R101</f>
        <v>ЭдЭБ02084</v>
      </c>
      <c r="C69" s="143">
        <f>НЭВН!L101</f>
        <v>0</v>
      </c>
      <c r="D69" s="22">
        <f>НЭВН!M101</f>
        <v>0</v>
      </c>
      <c r="E69" s="35">
        <v>17690</v>
      </c>
      <c r="F69" s="203" t="s">
        <v>84</v>
      </c>
      <c r="G69" s="19">
        <f>НЭВН!T101</f>
        <v>4670033312959</v>
      </c>
      <c r="H69" s="19">
        <f>НЭВН!S101</f>
        <v>161007</v>
      </c>
      <c r="I69" s="19" t="str">
        <f>НЭВН!E101</f>
        <v>-</v>
      </c>
      <c r="J69" s="198"/>
      <c r="K69" s="203">
        <v>10490</v>
      </c>
      <c r="L69" s="423">
        <f>E69/K69-1</f>
        <v>0.68636796949475687</v>
      </c>
    </row>
    <row r="70" spans="1:14" ht="12" customHeight="1" x14ac:dyDescent="0.25">
      <c r="A70" s="213" t="str">
        <f>НЭВН!Q102</f>
        <v>EDISSON King 50 V</v>
      </c>
      <c r="B70" s="20" t="str">
        <f>НЭВН!R102</f>
        <v>ЭдЭБ02087</v>
      </c>
      <c r="C70" s="143">
        <f>НЭВН!L102</f>
        <v>0</v>
      </c>
      <c r="D70" s="22">
        <f>НЭВН!M102</f>
        <v>0</v>
      </c>
      <c r="E70" s="35">
        <v>21890</v>
      </c>
      <c r="F70" s="203" t="s">
        <v>84</v>
      </c>
      <c r="G70" s="19">
        <f>НЭВН!T102</f>
        <v>4670033312966</v>
      </c>
      <c r="H70" s="19">
        <f>НЭВН!S102</f>
        <v>161008</v>
      </c>
      <c r="I70" s="19" t="str">
        <f>НЭВН!E102</f>
        <v>-</v>
      </c>
      <c r="J70" s="198"/>
      <c r="K70" s="203">
        <v>12990</v>
      </c>
      <c r="L70" s="423">
        <f>E70/K70-1</f>
        <v>0.68514241724403391</v>
      </c>
    </row>
    <row r="71" spans="1:14" ht="12" customHeight="1" x14ac:dyDescent="0.25">
      <c r="A71" s="213" t="str">
        <f>НЭВН!Q103</f>
        <v>EDISSON King 80 V</v>
      </c>
      <c r="B71" s="20" t="str">
        <f>НЭВН!R103</f>
        <v>ЭдЭБ02088</v>
      </c>
      <c r="C71" s="143">
        <f>НЭВН!L103</f>
        <v>0</v>
      </c>
      <c r="D71" s="22">
        <f>НЭВН!M103</f>
        <v>0</v>
      </c>
      <c r="E71" s="35">
        <v>23390</v>
      </c>
      <c r="F71" s="203" t="s">
        <v>84</v>
      </c>
      <c r="G71" s="19">
        <f>НЭВН!T103</f>
        <v>4670033312973</v>
      </c>
      <c r="H71" s="19">
        <f>НЭВН!S103</f>
        <v>161009</v>
      </c>
      <c r="I71" s="19" t="str">
        <f>НЭВН!E103</f>
        <v>-</v>
      </c>
      <c r="J71" s="198"/>
      <c r="K71" s="203">
        <v>14990</v>
      </c>
      <c r="L71" s="423">
        <f>E71/K71-1</f>
        <v>0.56037358238825874</v>
      </c>
    </row>
    <row r="72" spans="1:14" ht="12" customHeight="1" x14ac:dyDescent="0.25">
      <c r="A72" s="213" t="str">
        <f>НЭВН!Q104</f>
        <v>EDISSON King 100 V</v>
      </c>
      <c r="B72" s="20" t="str">
        <f>НЭВН!R104</f>
        <v>ЭдЭБ02089</v>
      </c>
      <c r="C72" s="143">
        <f>НЭВН!L104</f>
        <v>0</v>
      </c>
      <c r="D72" s="22">
        <f>НЭВН!M104</f>
        <v>0</v>
      </c>
      <c r="E72" s="35">
        <v>25590</v>
      </c>
      <c r="F72" s="203" t="s">
        <v>84</v>
      </c>
      <c r="G72" s="19">
        <f>НЭВН!T104</f>
        <v>4670033312980</v>
      </c>
      <c r="H72" s="19">
        <f>НЭВН!S104</f>
        <v>161010</v>
      </c>
      <c r="I72" s="19" t="str">
        <f>НЭВН!E104</f>
        <v>-</v>
      </c>
      <c r="J72" s="198"/>
      <c r="K72" s="203">
        <v>17490</v>
      </c>
      <c r="L72" s="423">
        <f>E72/K72-1</f>
        <v>0.46312178387650094</v>
      </c>
    </row>
    <row r="73" spans="1:14" ht="12" customHeight="1" x14ac:dyDescent="0.25">
      <c r="A73" s="213" t="str">
        <f>НЭВН!Q115</f>
        <v>THERMEX Smart 30 V</v>
      </c>
      <c r="B73" s="20" t="str">
        <f>НЭВН!R115</f>
        <v>ЭдЭБ00861</v>
      </c>
      <c r="C73" s="143">
        <f>НЭВН!L115</f>
        <v>0</v>
      </c>
      <c r="D73" s="22">
        <f>НЭВН!M115</f>
        <v>0</v>
      </c>
      <c r="E73" s="21">
        <f>НЭВН!O115</f>
        <v>26390</v>
      </c>
      <c r="F73" s="203">
        <v>26390</v>
      </c>
      <c r="G73" s="19">
        <f>НЭВН!T115</f>
        <v>4670033310450</v>
      </c>
      <c r="H73" s="19">
        <f>НЭВН!S115</f>
        <v>151116</v>
      </c>
      <c r="I73" s="19" t="str">
        <f>НЭВН!E115</f>
        <v>У</v>
      </c>
      <c r="J73" s="198"/>
      <c r="K73" s="203">
        <v>14990</v>
      </c>
      <c r="L73" s="423">
        <f t="shared" ref="L73:L104" si="2">F73/K73-1</f>
        <v>0.76050700466977994</v>
      </c>
    </row>
    <row r="74" spans="1:14" ht="12" customHeight="1" x14ac:dyDescent="0.25">
      <c r="A74" s="213" t="str">
        <f>НЭВН!Q116</f>
        <v>THERMEX Smart 50 V</v>
      </c>
      <c r="B74" s="20" t="str">
        <f>НЭВН!R116</f>
        <v>ЭдЭБ00862</v>
      </c>
      <c r="C74" s="143">
        <f>НЭВН!L116</f>
        <v>0</v>
      </c>
      <c r="D74" s="22">
        <f>НЭВН!M116</f>
        <v>0</v>
      </c>
      <c r="E74" s="21">
        <f>НЭВН!O116</f>
        <v>27890</v>
      </c>
      <c r="F74" s="203">
        <v>27890</v>
      </c>
      <c r="G74" s="19">
        <f>НЭВН!T116</f>
        <v>4670033310467</v>
      </c>
      <c r="H74" s="19">
        <f>НЭВН!S116</f>
        <v>151117</v>
      </c>
      <c r="I74" s="19" t="str">
        <f>НЭВН!E116</f>
        <v>У</v>
      </c>
      <c r="J74" s="198"/>
      <c r="K74" s="203">
        <v>17490</v>
      </c>
      <c r="L74" s="423">
        <f t="shared" si="2"/>
        <v>0.59462550028587757</v>
      </c>
    </row>
    <row r="75" spans="1:14" ht="12" customHeight="1" x14ac:dyDescent="0.25">
      <c r="A75" s="213" t="str">
        <f>НЭВН!Q117</f>
        <v>THERMEX Smart 80 V</v>
      </c>
      <c r="B75" s="20" t="str">
        <f>НЭВН!R117</f>
        <v>ЭдЭБ00863</v>
      </c>
      <c r="C75" s="143">
        <f>НЭВН!L117</f>
        <v>0</v>
      </c>
      <c r="D75" s="22">
        <f>НЭВН!M117</f>
        <v>0</v>
      </c>
      <c r="E75" s="21">
        <f>НЭВН!O117</f>
        <v>35490</v>
      </c>
      <c r="F75" s="203">
        <v>35490</v>
      </c>
      <c r="G75" s="19">
        <f>НЭВН!T117</f>
        <v>4670033310474</v>
      </c>
      <c r="H75" s="19">
        <f>НЭВН!S117</f>
        <v>151118</v>
      </c>
      <c r="I75" s="19" t="str">
        <f>НЭВН!E117</f>
        <v>У</v>
      </c>
      <c r="J75" s="198"/>
      <c r="K75" s="203">
        <v>22690</v>
      </c>
      <c r="L75" s="423">
        <f t="shared" si="2"/>
        <v>0.56412516527104462</v>
      </c>
    </row>
    <row r="76" spans="1:14" ht="12" customHeight="1" x14ac:dyDescent="0.25">
      <c r="A76" s="213" t="str">
        <f>НЭВН!Q118</f>
        <v>THERMEX Smart 100 V</v>
      </c>
      <c r="B76" s="20" t="str">
        <f>НЭВН!R118</f>
        <v>ЭдЭБ00864</v>
      </c>
      <c r="C76" s="143">
        <f>НЭВН!L118</f>
        <v>0</v>
      </c>
      <c r="D76" s="22">
        <f>НЭВН!M118</f>
        <v>0</v>
      </c>
      <c r="E76" s="21">
        <f>НЭВН!O118</f>
        <v>42390</v>
      </c>
      <c r="F76" s="203">
        <v>42390</v>
      </c>
      <c r="G76" s="19">
        <f>НЭВН!T118</f>
        <v>4670033310481</v>
      </c>
      <c r="H76" s="19">
        <f>НЭВН!S118</f>
        <v>151119</v>
      </c>
      <c r="I76" s="19" t="str">
        <f>НЭВН!E118</f>
        <v>У</v>
      </c>
      <c r="J76" s="198"/>
      <c r="K76" s="203">
        <v>26290</v>
      </c>
      <c r="L76" s="423">
        <f t="shared" si="2"/>
        <v>0.61240015214910604</v>
      </c>
    </row>
    <row r="77" spans="1:14" ht="12" customHeight="1" x14ac:dyDescent="0.25">
      <c r="A77" s="213" t="str">
        <f>НЭВН!Q121</f>
        <v>THERMEX Solo 30 V</v>
      </c>
      <c r="B77" s="20" t="str">
        <f>НЭВН!R121</f>
        <v>ЭдЭБ00413</v>
      </c>
      <c r="C77" s="143">
        <f>НЭВН!L121</f>
        <v>0</v>
      </c>
      <c r="D77" s="22">
        <f>НЭВН!M121</f>
        <v>0</v>
      </c>
      <c r="E77" s="21">
        <f>НЭВН!O121</f>
        <v>19490</v>
      </c>
      <c r="F77" s="203">
        <v>19490</v>
      </c>
      <c r="G77" s="19">
        <f>НЭВН!T121</f>
        <v>4670007716677</v>
      </c>
      <c r="H77" s="19">
        <f>НЭВН!S121</f>
        <v>151076</v>
      </c>
      <c r="I77" s="19" t="str">
        <f>НЭВН!E121</f>
        <v>У</v>
      </c>
      <c r="J77" s="198"/>
      <c r="K77" s="203">
        <v>13190</v>
      </c>
      <c r="L77" s="423">
        <f t="shared" si="2"/>
        <v>0.47763457164518575</v>
      </c>
    </row>
    <row r="78" spans="1:14" ht="12" customHeight="1" x14ac:dyDescent="0.25">
      <c r="A78" s="213" t="str">
        <f>НЭВН!Q122</f>
        <v>THERMEX Solo 50 V</v>
      </c>
      <c r="B78" s="20" t="str">
        <f>НЭВН!R122</f>
        <v>ЭдЭБ00414</v>
      </c>
      <c r="C78" s="143">
        <f>НЭВН!L122</f>
        <v>0</v>
      </c>
      <c r="D78" s="22">
        <f>НЭВН!M122</f>
        <v>0</v>
      </c>
      <c r="E78" s="21">
        <f>НЭВН!O122</f>
        <v>23090</v>
      </c>
      <c r="F78" s="203">
        <v>23090</v>
      </c>
      <c r="G78" s="19">
        <f>НЭВН!T122</f>
        <v>4670007716684</v>
      </c>
      <c r="H78" s="19">
        <f>НЭВН!S122</f>
        <v>151077</v>
      </c>
      <c r="I78" s="19" t="str">
        <f>НЭВН!E122</f>
        <v>У</v>
      </c>
      <c r="J78" s="198"/>
      <c r="K78" s="203">
        <v>14990</v>
      </c>
      <c r="L78" s="423">
        <f t="shared" si="2"/>
        <v>0.54036024016010664</v>
      </c>
    </row>
    <row r="79" spans="1:14" ht="12" customHeight="1" x14ac:dyDescent="0.25">
      <c r="A79" s="213" t="str">
        <f>НЭВН!Q123</f>
        <v>THERMEX Solo 80 V</v>
      </c>
      <c r="B79" s="20" t="str">
        <f>НЭВН!R123</f>
        <v>ЭдЭБ00415</v>
      </c>
      <c r="C79" s="143">
        <f>НЭВН!L123</f>
        <v>0</v>
      </c>
      <c r="D79" s="22">
        <f>НЭВН!M123</f>
        <v>0</v>
      </c>
      <c r="E79" s="21">
        <f>НЭВН!O123</f>
        <v>31390</v>
      </c>
      <c r="F79" s="203">
        <v>31390</v>
      </c>
      <c r="G79" s="19">
        <f>НЭВН!T123</f>
        <v>4670007716691</v>
      </c>
      <c r="H79" s="19">
        <f>НЭВН!S123</f>
        <v>151078</v>
      </c>
      <c r="I79" s="19" t="str">
        <f>НЭВН!E123</f>
        <v>У</v>
      </c>
      <c r="J79" s="198"/>
      <c r="K79" s="203">
        <v>18990</v>
      </c>
      <c r="L79" s="423">
        <f t="shared" si="2"/>
        <v>0.65297525013164814</v>
      </c>
      <c r="N79" t="str">
        <f>IFERROR(VLOOKUP(B77,Сток!A:B,2,FALSE),"")</f>
        <v/>
      </c>
    </row>
    <row r="80" spans="1:14" ht="12" customHeight="1" x14ac:dyDescent="0.25">
      <c r="A80" s="213" t="str">
        <f>НЭВН!Q124</f>
        <v>THERMEX Solo 100 V</v>
      </c>
      <c r="B80" s="20" t="str">
        <f>НЭВН!R124</f>
        <v>ЭдЭБ00416</v>
      </c>
      <c r="C80" s="143">
        <f>НЭВН!L124</f>
        <v>0</v>
      </c>
      <c r="D80" s="22">
        <f>НЭВН!M124</f>
        <v>0</v>
      </c>
      <c r="E80" s="21">
        <f>НЭВН!O124</f>
        <v>35490</v>
      </c>
      <c r="F80" s="203">
        <v>35490</v>
      </c>
      <c r="G80" s="19">
        <f>НЭВН!T124</f>
        <v>4670007716707</v>
      </c>
      <c r="H80" s="19">
        <f>НЭВН!S124</f>
        <v>151079</v>
      </c>
      <c r="I80" s="19" t="str">
        <f>НЭВН!E124</f>
        <v>У</v>
      </c>
      <c r="J80" s="198"/>
      <c r="K80" s="203">
        <v>21490</v>
      </c>
      <c r="L80" s="423">
        <f t="shared" si="2"/>
        <v>0.65146579804560267</v>
      </c>
      <c r="N80" t="str">
        <f>IFERROR(VLOOKUP(B78,Сток!A:B,2,FALSE),"")</f>
        <v/>
      </c>
    </row>
    <row r="81" spans="1:14" ht="12" customHeight="1" x14ac:dyDescent="0.25">
      <c r="A81" s="463" t="str">
        <f>НЭВН!Q138</f>
        <v>THERMEX Praktik 30 V Slim</v>
      </c>
      <c r="B81" s="20" t="str">
        <f>НЭВН!R138</f>
        <v>ЭдЭ001638</v>
      </c>
      <c r="C81" s="143">
        <f>НЭВН!L138</f>
        <v>0</v>
      </c>
      <c r="D81" s="22">
        <f>НЭВН!M138</f>
        <v>0</v>
      </c>
      <c r="E81" s="21">
        <f>НЭВН!O138</f>
        <v>12190</v>
      </c>
      <c r="F81" s="203">
        <v>12190</v>
      </c>
      <c r="G81" s="19">
        <f>НЭВН!T138</f>
        <v>4670007714628</v>
      </c>
      <c r="H81" s="19">
        <v>151005</v>
      </c>
      <c r="I81" s="19" t="str">
        <f>НЭВН!E138</f>
        <v>-</v>
      </c>
      <c r="J81" s="198"/>
      <c r="K81" s="203">
        <v>12190</v>
      </c>
      <c r="L81" s="423">
        <f t="shared" si="2"/>
        <v>0</v>
      </c>
      <c r="N81" t="str">
        <f>IFERROR(VLOOKUP(B79,Сток!A:B,2,FALSE),"")</f>
        <v/>
      </c>
    </row>
    <row r="82" spans="1:14" ht="12" customHeight="1" x14ac:dyDescent="0.25">
      <c r="A82" s="463" t="str">
        <f>НЭВН!Q139</f>
        <v>THERMEX Praktik 50 V Slim</v>
      </c>
      <c r="B82" s="20" t="str">
        <f>НЭВН!R139</f>
        <v>ЭдЭ001639</v>
      </c>
      <c r="C82" s="143">
        <f>НЭВН!L139</f>
        <v>0</v>
      </c>
      <c r="D82" s="22">
        <f>НЭВН!M139</f>
        <v>0</v>
      </c>
      <c r="E82" s="21">
        <f>НЭВН!O139</f>
        <v>13190</v>
      </c>
      <c r="F82" s="203">
        <v>13190</v>
      </c>
      <c r="G82" s="19">
        <f>НЭВН!T139</f>
        <v>4670007714635</v>
      </c>
      <c r="H82" s="19">
        <v>151006</v>
      </c>
      <c r="I82" s="19" t="str">
        <f>НЭВН!E139</f>
        <v>-</v>
      </c>
      <c r="J82" s="198"/>
      <c r="K82" s="203">
        <v>13190</v>
      </c>
      <c r="L82" s="423">
        <f t="shared" si="2"/>
        <v>0</v>
      </c>
      <c r="N82" t="str">
        <f>IFERROR(VLOOKUP(B80,Сток!A:B,2,FALSE),"")</f>
        <v/>
      </c>
    </row>
    <row r="83" spans="1:14" ht="12" customHeight="1" x14ac:dyDescent="0.25">
      <c r="A83" s="463" t="str">
        <f>НЭВН!Q140</f>
        <v>THERMEX Praktik 80 V</v>
      </c>
      <c r="B83" s="20" t="str">
        <f>НЭВН!R140</f>
        <v>ЭдЭ001640</v>
      </c>
      <c r="C83" s="143">
        <f>НЭВН!L140</f>
        <v>0</v>
      </c>
      <c r="D83" s="22">
        <f>НЭВН!M140</f>
        <v>0</v>
      </c>
      <c r="E83" s="21">
        <f>НЭВН!O140</f>
        <v>15490</v>
      </c>
      <c r="F83" s="203">
        <v>15490</v>
      </c>
      <c r="G83" s="19">
        <f>НЭВН!T140</f>
        <v>4670007714642</v>
      </c>
      <c r="H83" s="19">
        <v>151007</v>
      </c>
      <c r="I83" s="19" t="str">
        <f>НЭВН!E140</f>
        <v>-</v>
      </c>
      <c r="J83" s="198"/>
      <c r="K83" s="203">
        <v>15490</v>
      </c>
      <c r="L83" s="423">
        <f t="shared" si="2"/>
        <v>0</v>
      </c>
      <c r="N83" t="str">
        <f>IFERROR(VLOOKUP(B81,Сток!A:B,2,FALSE),"")</f>
        <v/>
      </c>
    </row>
    <row r="84" spans="1:14" ht="12" customHeight="1" x14ac:dyDescent="0.25">
      <c r="A84" s="463" t="str">
        <f>НЭВН!Q141</f>
        <v>THERMEX Praktik 100 V</v>
      </c>
      <c r="B84" s="20" t="str">
        <f>НЭВН!R141</f>
        <v>ЭдЭ001641</v>
      </c>
      <c r="C84" s="143">
        <f>НЭВН!L141</f>
        <v>0</v>
      </c>
      <c r="D84" s="22">
        <f>НЭВН!M141</f>
        <v>0</v>
      </c>
      <c r="E84" s="21">
        <f>НЭВН!O141</f>
        <v>16990</v>
      </c>
      <c r="F84" s="203">
        <v>16990</v>
      </c>
      <c r="G84" s="19">
        <f>НЭВН!T141</f>
        <v>4670007714659</v>
      </c>
      <c r="H84" s="19">
        <v>151008</v>
      </c>
      <c r="I84" s="19" t="str">
        <f>НЭВН!E141</f>
        <v>-</v>
      </c>
      <c r="J84" s="198"/>
      <c r="K84" s="203">
        <v>16990</v>
      </c>
      <c r="L84" s="423">
        <f t="shared" si="2"/>
        <v>0</v>
      </c>
      <c r="N84" t="str">
        <f>IFERROR(VLOOKUP(B82,Сток!A:B,2,FALSE),"")</f>
        <v/>
      </c>
    </row>
    <row r="85" spans="1:14" ht="12" customHeight="1" x14ac:dyDescent="0.25">
      <c r="A85" s="463" t="str">
        <f>НЭВН!Q142</f>
        <v>THERMEX Praktik 150 V</v>
      </c>
      <c r="B85" s="20" t="str">
        <f>НЭВН!R142</f>
        <v>ЭдЭ001812</v>
      </c>
      <c r="C85" s="143">
        <f>НЭВН!L142</f>
        <v>0</v>
      </c>
      <c r="D85" s="22">
        <f>НЭВН!M142</f>
        <v>0</v>
      </c>
      <c r="E85" s="21">
        <f>НЭВН!O142</f>
        <v>21990</v>
      </c>
      <c r="F85" s="203">
        <v>21990</v>
      </c>
      <c r="G85" s="19">
        <f>НЭВН!T142</f>
        <v>4670007714666</v>
      </c>
      <c r="H85" s="19">
        <v>151009</v>
      </c>
      <c r="I85" s="19" t="str">
        <f>НЭВН!E142</f>
        <v>-</v>
      </c>
      <c r="J85" s="198"/>
      <c r="K85" s="203">
        <v>21990</v>
      </c>
      <c r="L85" s="423">
        <f t="shared" si="2"/>
        <v>0</v>
      </c>
      <c r="N85" t="str">
        <f>IFERROR(VLOOKUP(B83,Сток!A:B,2,FALSE),"")</f>
        <v/>
      </c>
    </row>
    <row r="86" spans="1:14" ht="12" customHeight="1" x14ac:dyDescent="0.25">
      <c r="A86" s="213" t="str">
        <f>НЭВН!Q134</f>
        <v>THERMEX IU 30 V</v>
      </c>
      <c r="B86" s="20" t="str">
        <f>НЭВН!R134</f>
        <v>SpT070826</v>
      </c>
      <c r="C86" s="143">
        <f>НЭВН!L134</f>
        <v>0</v>
      </c>
      <c r="D86" s="22">
        <f>НЭВН!M134</f>
        <v>0</v>
      </c>
      <c r="E86" s="21">
        <f>НЭВН!O134</f>
        <v>17790</v>
      </c>
      <c r="F86" s="203">
        <v>17790</v>
      </c>
      <c r="G86" s="19">
        <f>НЭВН!T134</f>
        <v>4670007710309</v>
      </c>
      <c r="H86" s="19">
        <v>151047</v>
      </c>
      <c r="I86" s="19" t="str">
        <f>НЭВН!E134</f>
        <v>-</v>
      </c>
      <c r="J86" s="198"/>
      <c r="K86" s="203">
        <v>12190</v>
      </c>
      <c r="L86" s="423">
        <f t="shared" si="2"/>
        <v>0.45939294503691541</v>
      </c>
      <c r="N86" t="str">
        <f>IFERROR(VLOOKUP(B84,Сток!A:B,2,FALSE),"")</f>
        <v/>
      </c>
    </row>
    <row r="87" spans="1:14" ht="12" customHeight="1" x14ac:dyDescent="0.25">
      <c r="A87" s="213" t="str">
        <f>НЭВН!Q135</f>
        <v>THERMEX IU 50 V</v>
      </c>
      <c r="B87" s="20" t="str">
        <f>НЭВН!R135</f>
        <v>SpT070828</v>
      </c>
      <c r="C87" s="143">
        <f>НЭВН!L135</f>
        <v>0</v>
      </c>
      <c r="D87" s="22">
        <f>НЭВН!M135</f>
        <v>0</v>
      </c>
      <c r="E87" s="21">
        <f>НЭВН!O135</f>
        <v>21290</v>
      </c>
      <c r="F87" s="203">
        <v>21290</v>
      </c>
      <c r="G87" s="19">
        <f>НЭВН!T135</f>
        <v>4670007710323</v>
      </c>
      <c r="H87" s="19">
        <v>151049</v>
      </c>
      <c r="I87" s="19" t="str">
        <f>НЭВН!E135</f>
        <v>-</v>
      </c>
      <c r="J87" s="198"/>
      <c r="K87" s="203">
        <v>13990</v>
      </c>
      <c r="L87" s="423">
        <f t="shared" si="2"/>
        <v>0.52180128663330949</v>
      </c>
      <c r="N87" t="str">
        <f>IFERROR(VLOOKUP(B85,Сток!A:B,2,FALSE),"")</f>
        <v/>
      </c>
    </row>
    <row r="88" spans="1:14" ht="12" customHeight="1" x14ac:dyDescent="0.25">
      <c r="A88" s="213" t="str">
        <f>НЭВН!Q146</f>
        <v>THERMEX Fusion 30 V</v>
      </c>
      <c r="B88" s="20" t="str">
        <f>НЭВН!R146</f>
        <v>ЭдЭБ00395</v>
      </c>
      <c r="C88" s="143">
        <f>НЭВН!L146</f>
        <v>0</v>
      </c>
      <c r="D88" s="22">
        <f>НЭВН!M146</f>
        <v>0</v>
      </c>
      <c r="E88" s="21">
        <f>НЭВН!O146</f>
        <v>15790</v>
      </c>
      <c r="F88" s="203">
        <v>15790</v>
      </c>
      <c r="G88" s="19">
        <f>НЭВН!T146</f>
        <v>4670007716608</v>
      </c>
      <c r="H88" s="19">
        <f>НЭВН!S146</f>
        <v>151062</v>
      </c>
      <c r="I88" s="19" t="str">
        <f>НЭВН!E146</f>
        <v>-</v>
      </c>
      <c r="J88" s="198"/>
      <c r="K88" s="203">
        <v>10190</v>
      </c>
      <c r="L88" s="423">
        <f t="shared" si="2"/>
        <v>0.54955839057899891</v>
      </c>
      <c r="N88" t="str">
        <f>IFERROR(VLOOKUP(B86,Сток!A:B,2,FALSE),"")</f>
        <v/>
      </c>
    </row>
    <row r="89" spans="1:14" ht="12" customHeight="1" x14ac:dyDescent="0.25">
      <c r="A89" s="213" t="str">
        <f>НЭВН!Q147</f>
        <v>THERMEX Fusion 50 V</v>
      </c>
      <c r="B89" s="20" t="str">
        <f>НЭВН!R147</f>
        <v>ЭдЭБ00396</v>
      </c>
      <c r="C89" s="143">
        <f>НЭВН!L147</f>
        <v>0</v>
      </c>
      <c r="D89" s="22">
        <f>НЭВН!M147</f>
        <v>0</v>
      </c>
      <c r="E89" s="21">
        <f>НЭВН!O147</f>
        <v>19490</v>
      </c>
      <c r="F89" s="203">
        <v>19490</v>
      </c>
      <c r="G89" s="19">
        <f>НЭВН!T147</f>
        <v>4670007716615</v>
      </c>
      <c r="H89" s="19">
        <f>НЭВН!S147</f>
        <v>151063</v>
      </c>
      <c r="I89" s="19" t="str">
        <f>НЭВН!E147</f>
        <v>-</v>
      </c>
      <c r="J89" s="198"/>
      <c r="K89" s="203">
        <v>11590</v>
      </c>
      <c r="L89" s="423">
        <f t="shared" si="2"/>
        <v>0.6816220880069026</v>
      </c>
      <c r="N89" t="str">
        <f>IFERROR(VLOOKUP(B87,Сток!A:B,2,FALSE),"")</f>
        <v/>
      </c>
    </row>
    <row r="90" spans="1:14" ht="12" customHeight="1" x14ac:dyDescent="0.25">
      <c r="A90" s="213" t="str">
        <f>НЭВН!Q148</f>
        <v>THERMEX Fusion 80 V</v>
      </c>
      <c r="B90" s="20" t="str">
        <f>НЭВН!R148</f>
        <v>ЭдЭБ00397</v>
      </c>
      <c r="C90" s="143">
        <f>НЭВН!L148</f>
        <v>0</v>
      </c>
      <c r="D90" s="22">
        <f>НЭВН!M148</f>
        <v>0</v>
      </c>
      <c r="E90" s="21">
        <f>НЭВН!O148</f>
        <v>22590</v>
      </c>
      <c r="F90" s="203">
        <v>22590</v>
      </c>
      <c r="G90" s="19">
        <f>НЭВН!T148</f>
        <v>4670007716622</v>
      </c>
      <c r="H90" s="19">
        <f>НЭВН!S148</f>
        <v>151064</v>
      </c>
      <c r="I90" s="19" t="str">
        <f>НЭВН!E148</f>
        <v>-</v>
      </c>
      <c r="J90" s="198"/>
      <c r="K90" s="203">
        <v>13290</v>
      </c>
      <c r="L90" s="423">
        <f t="shared" si="2"/>
        <v>0.69977426636568851</v>
      </c>
      <c r="N90" t="str">
        <f>IFERROR(VLOOKUP(B88,Сток!A:B,2,FALSE),"")</f>
        <v/>
      </c>
    </row>
    <row r="91" spans="1:14" ht="12" customHeight="1" x14ac:dyDescent="0.25">
      <c r="A91" s="213" t="str">
        <f>НЭВН!Q149</f>
        <v>THERMEX Fusion 100 V</v>
      </c>
      <c r="B91" s="20" t="str">
        <f>НЭВН!R149</f>
        <v>ЭдЭБ00398</v>
      </c>
      <c r="C91" s="143">
        <f>НЭВН!L149</f>
        <v>0</v>
      </c>
      <c r="D91" s="22">
        <f>НЭВН!M149</f>
        <v>0</v>
      </c>
      <c r="E91" s="21">
        <f>НЭВН!O149</f>
        <v>25690</v>
      </c>
      <c r="F91" s="203">
        <v>25690</v>
      </c>
      <c r="G91" s="19">
        <f>НЭВН!T149</f>
        <v>4670007716639</v>
      </c>
      <c r="H91" s="19">
        <f>НЭВН!S149</f>
        <v>151065</v>
      </c>
      <c r="I91" s="19" t="str">
        <f>НЭВН!E149</f>
        <v>-</v>
      </c>
      <c r="J91" s="198"/>
      <c r="K91" s="203">
        <v>15090</v>
      </c>
      <c r="L91" s="423">
        <f t="shared" si="2"/>
        <v>0.70245195493704449</v>
      </c>
      <c r="N91" t="str">
        <f>IFERROR(VLOOKUP(B89,Сток!A:B,2,FALSE),"")</f>
        <v/>
      </c>
    </row>
    <row r="92" spans="1:14" ht="12" customHeight="1" x14ac:dyDescent="0.25">
      <c r="A92" s="213" t="str">
        <f>НЭВН!Q128</f>
        <v>THERMEX ERD 50 V</v>
      </c>
      <c r="B92" s="20" t="str">
        <f>НЭВН!R128</f>
        <v>ЭдЭ000144</v>
      </c>
      <c r="C92" s="143">
        <f>НЭВН!L128</f>
        <v>0</v>
      </c>
      <c r="D92" s="22">
        <f>НЭВН!M128</f>
        <v>0</v>
      </c>
      <c r="E92" s="21">
        <f>НЭВН!O128</f>
        <v>22790</v>
      </c>
      <c r="F92" s="203">
        <v>22790</v>
      </c>
      <c r="G92" s="19">
        <f>НЭВН!T128</f>
        <v>4670007712259</v>
      </c>
      <c r="H92" s="19">
        <v>111015</v>
      </c>
      <c r="I92" s="19" t="str">
        <f>НЭВН!E128</f>
        <v>У</v>
      </c>
      <c r="J92" s="198"/>
      <c r="K92" s="203">
        <v>14990</v>
      </c>
      <c r="L92" s="423">
        <f t="shared" si="2"/>
        <v>0.52034689793195454</v>
      </c>
      <c r="N92" t="str">
        <f>IFERROR(VLOOKUP(B90,Сток!A:B,2,FALSE),"")</f>
        <v/>
      </c>
    </row>
    <row r="93" spans="1:14" ht="12" customHeight="1" x14ac:dyDescent="0.25">
      <c r="A93" s="213" t="str">
        <f>НЭВН!Q129</f>
        <v>THERMEX ERD 80 V</v>
      </c>
      <c r="B93" s="20" t="str">
        <f>НЭВН!R129</f>
        <v>ЭдЭ000145</v>
      </c>
      <c r="C93" s="143">
        <f>НЭВН!L129</f>
        <v>0</v>
      </c>
      <c r="D93" s="22">
        <f>НЭВН!M129</f>
        <v>0</v>
      </c>
      <c r="E93" s="21">
        <f>НЭВН!O129</f>
        <v>27590</v>
      </c>
      <c r="F93" s="203">
        <v>27590</v>
      </c>
      <c r="G93" s="19">
        <f>НЭВН!T129</f>
        <v>4670007712266</v>
      </c>
      <c r="H93" s="19">
        <v>111016</v>
      </c>
      <c r="I93" s="19" t="str">
        <f>НЭВН!E129</f>
        <v>У</v>
      </c>
      <c r="J93" s="198"/>
      <c r="K93" s="203">
        <v>18190</v>
      </c>
      <c r="L93" s="423">
        <f t="shared" si="2"/>
        <v>0.51676745464540952</v>
      </c>
      <c r="N93" t="str">
        <f>IFERROR(VLOOKUP(B91,Сток!A:B,2,FALSE),"")</f>
        <v/>
      </c>
    </row>
    <row r="94" spans="1:14" ht="12" customHeight="1" x14ac:dyDescent="0.25">
      <c r="A94" s="213" t="str">
        <f>НЭВН!Q130</f>
        <v>THERMEX ERD 100 V</v>
      </c>
      <c r="B94" s="20" t="str">
        <f>НЭВН!R130</f>
        <v>ЭдЭ000146</v>
      </c>
      <c r="C94" s="143">
        <f>НЭВН!L130</f>
        <v>0</v>
      </c>
      <c r="D94" s="22">
        <f>НЭВН!M130</f>
        <v>0</v>
      </c>
      <c r="E94" s="21">
        <f>НЭВН!O130</f>
        <v>32190</v>
      </c>
      <c r="F94" s="203">
        <v>32190</v>
      </c>
      <c r="G94" s="19">
        <f>НЭВН!T130</f>
        <v>4670007712273</v>
      </c>
      <c r="H94" s="19">
        <v>111017</v>
      </c>
      <c r="I94" s="19" t="str">
        <f>НЭВН!E130</f>
        <v>У</v>
      </c>
      <c r="J94" s="198"/>
      <c r="K94" s="203">
        <v>20990</v>
      </c>
      <c r="L94" s="423">
        <f t="shared" si="2"/>
        <v>0.53358742258218195</v>
      </c>
      <c r="N94" t="str">
        <f>IFERROR(VLOOKUP(B92,Сток!A:B,2,FALSE),"")</f>
        <v/>
      </c>
    </row>
    <row r="95" spans="1:14" ht="12" customHeight="1" x14ac:dyDescent="0.25">
      <c r="A95" s="463" t="str">
        <f>НЭВН!Q153</f>
        <v>THERMEX Nova 50 V Slim</v>
      </c>
      <c r="B95" s="20" t="str">
        <f>НЭВН!R153</f>
        <v>ЭдЭБ00259</v>
      </c>
      <c r="C95" s="143">
        <f>НЭВН!L153</f>
        <v>0</v>
      </c>
      <c r="D95" s="22">
        <f>НЭВН!M153</f>
        <v>0</v>
      </c>
      <c r="E95" s="21">
        <f>НЭВН!O153</f>
        <v>10190</v>
      </c>
      <c r="F95" s="203">
        <v>10190</v>
      </c>
      <c r="G95" s="19">
        <f>НЭВН!T153</f>
        <v>4670007715205</v>
      </c>
      <c r="H95" s="19">
        <f>НЭВН!S153</f>
        <v>111019</v>
      </c>
      <c r="I95" s="19" t="str">
        <f>НЭВН!E153</f>
        <v>-</v>
      </c>
      <c r="J95" s="198"/>
      <c r="K95" s="203">
        <v>10190</v>
      </c>
      <c r="L95" s="423">
        <f t="shared" si="2"/>
        <v>0</v>
      </c>
      <c r="N95" t="str">
        <f>IFERROR(VLOOKUP(B93,Сток!A:B,2,FALSE),"")</f>
        <v/>
      </c>
    </row>
    <row r="96" spans="1:14" ht="12" customHeight="1" x14ac:dyDescent="0.25">
      <c r="A96" s="463" t="str">
        <f>НЭВН!Q154</f>
        <v>THERMEX Nova 50 V</v>
      </c>
      <c r="B96" s="20" t="str">
        <f>НЭВН!R154</f>
        <v>ЭдЭБ00260</v>
      </c>
      <c r="C96" s="143">
        <f>НЭВН!L154</f>
        <v>0</v>
      </c>
      <c r="D96" s="22">
        <f>НЭВН!M154</f>
        <v>0</v>
      </c>
      <c r="E96" s="21">
        <f>НЭВН!O154</f>
        <v>9990</v>
      </c>
      <c r="F96" s="203">
        <v>9990</v>
      </c>
      <c r="G96" s="19">
        <f>НЭВН!T154</f>
        <v>4670007715151</v>
      </c>
      <c r="H96" s="19">
        <f>НЭВН!S154</f>
        <v>111022</v>
      </c>
      <c r="I96" s="19" t="str">
        <f>НЭВН!E154</f>
        <v>-</v>
      </c>
      <c r="J96" s="198"/>
      <c r="K96" s="203">
        <v>9990</v>
      </c>
      <c r="L96" s="423">
        <f t="shared" si="2"/>
        <v>0</v>
      </c>
      <c r="N96" t="str">
        <f>IFERROR(VLOOKUP(B94,Сток!A:B,2,FALSE),"")</f>
        <v/>
      </c>
    </row>
    <row r="97" spans="1:14" ht="12" customHeight="1" x14ac:dyDescent="0.25">
      <c r="A97" s="463" t="str">
        <f>НЭВН!Q155</f>
        <v>THERMEX Nova 80 V</v>
      </c>
      <c r="B97" s="20" t="str">
        <f>НЭВН!R155</f>
        <v>ЭдЭБ00263</v>
      </c>
      <c r="C97" s="143">
        <f>НЭВН!L155</f>
        <v>0</v>
      </c>
      <c r="D97" s="22">
        <f>НЭВН!M155</f>
        <v>0</v>
      </c>
      <c r="E97" s="21">
        <f>НЭВН!O155</f>
        <v>11990</v>
      </c>
      <c r="F97" s="203">
        <v>11990</v>
      </c>
      <c r="G97" s="19">
        <f>НЭВН!T155</f>
        <v>4670007715168</v>
      </c>
      <c r="H97" s="19">
        <f>НЭВН!S155</f>
        <v>111023</v>
      </c>
      <c r="I97" s="19" t="str">
        <f>НЭВН!E155</f>
        <v>-</v>
      </c>
      <c r="J97" s="198"/>
      <c r="K97" s="203">
        <v>11990</v>
      </c>
      <c r="L97" s="423">
        <f t="shared" si="2"/>
        <v>0</v>
      </c>
      <c r="N97" t="str">
        <f>IFERROR(VLOOKUP(B95,Сток!A:B,2,FALSE),"")</f>
        <v/>
      </c>
    </row>
    <row r="98" spans="1:14" ht="12" customHeight="1" x14ac:dyDescent="0.25">
      <c r="A98" s="463" t="str">
        <f>НЭВН!Q156</f>
        <v>THERMEX Nova 100 V</v>
      </c>
      <c r="B98" s="20" t="str">
        <f>НЭВН!R156</f>
        <v>ЭдЭБ00264</v>
      </c>
      <c r="C98" s="143">
        <f>НЭВН!L156</f>
        <v>0</v>
      </c>
      <c r="D98" s="22">
        <f>НЭВН!M156</f>
        <v>0</v>
      </c>
      <c r="E98" s="21">
        <f>НЭВН!O156</f>
        <v>13190</v>
      </c>
      <c r="F98" s="203">
        <v>13190</v>
      </c>
      <c r="G98" s="19">
        <f>НЭВН!T156</f>
        <v>4670007715175</v>
      </c>
      <c r="H98" s="19">
        <f>НЭВН!S156</f>
        <v>111024</v>
      </c>
      <c r="I98" s="19" t="str">
        <f>НЭВН!E156</f>
        <v>-</v>
      </c>
      <c r="J98" s="198"/>
      <c r="K98" s="203">
        <v>13190</v>
      </c>
      <c r="L98" s="423">
        <f t="shared" si="2"/>
        <v>0</v>
      </c>
      <c r="N98" t="str">
        <f>IFERROR(VLOOKUP(B96,Сток!A:B,2,FALSE),"")</f>
        <v/>
      </c>
    </row>
    <row r="99" spans="1:14" ht="12" customHeight="1" x14ac:dyDescent="0.25">
      <c r="A99" s="463" t="str">
        <f>НЭВН!Q160</f>
        <v>THERMEX Thermo 30 V Slim</v>
      </c>
      <c r="B99" s="20" t="str">
        <f>НЭВН!R160</f>
        <v>ЭдЭ001780</v>
      </c>
      <c r="C99" s="143">
        <f>НЭВН!L160</f>
        <v>0</v>
      </c>
      <c r="D99" s="22">
        <f>НЭВН!M160</f>
        <v>0</v>
      </c>
      <c r="E99" s="21">
        <f>НЭВН!O160</f>
        <v>8590</v>
      </c>
      <c r="F99" s="203">
        <v>8590</v>
      </c>
      <c r="G99" s="19">
        <f>НЭВН!T160</f>
        <v>4670007714116</v>
      </c>
      <c r="H99" s="19">
        <v>111010</v>
      </c>
      <c r="I99" s="19" t="str">
        <f>НЭВН!E160</f>
        <v>-</v>
      </c>
      <c r="J99" s="198"/>
      <c r="K99" s="203">
        <v>8590</v>
      </c>
      <c r="L99" s="423">
        <f t="shared" si="2"/>
        <v>0</v>
      </c>
      <c r="N99" t="str">
        <f>IFERROR(VLOOKUP(B97,Сток!A:B,2,FALSE),"")</f>
        <v/>
      </c>
    </row>
    <row r="100" spans="1:14" ht="12" customHeight="1" x14ac:dyDescent="0.25">
      <c r="A100" s="463" t="str">
        <f>НЭВН!Q161</f>
        <v>THERMEX Thermo 50 V Slim</v>
      </c>
      <c r="B100" s="20" t="str">
        <f>НЭВН!R161</f>
        <v>ЭдЭ001781</v>
      </c>
      <c r="C100" s="143">
        <f>НЭВН!L161</f>
        <v>0</v>
      </c>
      <c r="D100" s="22">
        <f>НЭВН!M161</f>
        <v>0</v>
      </c>
      <c r="E100" s="21">
        <f>НЭВН!O161</f>
        <v>10190</v>
      </c>
      <c r="F100" s="203">
        <v>10190</v>
      </c>
      <c r="G100" s="19">
        <f>НЭВН!T161</f>
        <v>4670007714123</v>
      </c>
      <c r="H100" s="19">
        <v>111011</v>
      </c>
      <c r="I100" s="19" t="str">
        <f>НЭВН!E161</f>
        <v>-</v>
      </c>
      <c r="J100" s="198"/>
      <c r="K100" s="203">
        <v>10190</v>
      </c>
      <c r="L100" s="423">
        <f t="shared" si="2"/>
        <v>0</v>
      </c>
      <c r="N100" t="str">
        <f>IFERROR(VLOOKUP(B98,Сток!A:B,2,FALSE),"")</f>
        <v/>
      </c>
    </row>
    <row r="101" spans="1:14" ht="12" customHeight="1" x14ac:dyDescent="0.25">
      <c r="A101" s="463" t="str">
        <f>НЭВН!Q162</f>
        <v>THERMEX Thermo 80 V</v>
      </c>
      <c r="B101" s="20" t="str">
        <f>НЭВН!R162</f>
        <v>ЭдЭ001782</v>
      </c>
      <c r="C101" s="143">
        <f>НЭВН!L162</f>
        <v>0</v>
      </c>
      <c r="D101" s="22">
        <f>НЭВН!M162</f>
        <v>0</v>
      </c>
      <c r="E101" s="21">
        <f>НЭВН!O162</f>
        <v>10990</v>
      </c>
      <c r="F101" s="203">
        <v>10990</v>
      </c>
      <c r="G101" s="19">
        <f>НЭВН!T162</f>
        <v>4670007714086</v>
      </c>
      <c r="H101" s="19">
        <v>111012</v>
      </c>
      <c r="I101" s="19" t="str">
        <f>НЭВН!E162</f>
        <v>-</v>
      </c>
      <c r="J101" s="198"/>
      <c r="K101" s="203">
        <v>10990</v>
      </c>
      <c r="L101" s="423">
        <f t="shared" si="2"/>
        <v>0</v>
      </c>
      <c r="N101" t="str">
        <f>IFERROR(VLOOKUP(B99,Сток!A:B,2,FALSE),"")</f>
        <v/>
      </c>
    </row>
    <row r="102" spans="1:14" ht="12" customHeight="1" x14ac:dyDescent="0.25">
      <c r="A102" s="463" t="str">
        <f>НЭВН!Q163</f>
        <v>THERMEX Thermo 100 V</v>
      </c>
      <c r="B102" s="20" t="str">
        <f>НЭВН!R163</f>
        <v>ЭдЭ001783</v>
      </c>
      <c r="C102" s="143">
        <f>НЭВН!L163</f>
        <v>0</v>
      </c>
      <c r="D102" s="22">
        <f>НЭВН!M163</f>
        <v>0</v>
      </c>
      <c r="E102" s="21">
        <f>НЭВН!O163</f>
        <v>12190</v>
      </c>
      <c r="F102" s="203">
        <v>12190</v>
      </c>
      <c r="G102" s="19">
        <f>НЭВН!T163</f>
        <v>4670007714093</v>
      </c>
      <c r="H102" s="19">
        <v>111013</v>
      </c>
      <c r="I102" s="19" t="str">
        <f>НЭВН!E163</f>
        <v>-</v>
      </c>
      <c r="J102" s="198"/>
      <c r="K102" s="203">
        <v>12190</v>
      </c>
      <c r="L102" s="423">
        <f t="shared" si="2"/>
        <v>0</v>
      </c>
      <c r="N102" t="str">
        <f>IFERROR(VLOOKUP(B100,Сток!A:B,2,FALSE),"")</f>
        <v/>
      </c>
    </row>
    <row r="103" spans="1:14" ht="12" customHeight="1" x14ac:dyDescent="0.25">
      <c r="A103" s="463" t="str">
        <f>НЭВН!Q164</f>
        <v>THERMEX Thermo 150 V</v>
      </c>
      <c r="B103" s="20" t="str">
        <f>НЭВН!R164</f>
        <v>ЭдЭ001784</v>
      </c>
      <c r="C103" s="143">
        <f>НЭВН!L164</f>
        <v>0</v>
      </c>
      <c r="D103" s="22">
        <f>НЭВН!M164</f>
        <v>0</v>
      </c>
      <c r="E103" s="21">
        <f>НЭВН!O164</f>
        <v>15190</v>
      </c>
      <c r="F103" s="203">
        <v>15190</v>
      </c>
      <c r="G103" s="19">
        <f>НЭВН!T164</f>
        <v>4670007714109</v>
      </c>
      <c r="H103" s="19">
        <v>111014</v>
      </c>
      <c r="I103" s="19" t="str">
        <f>НЭВН!E164</f>
        <v>-</v>
      </c>
      <c r="J103" s="198"/>
      <c r="K103" s="203">
        <v>15190</v>
      </c>
      <c r="L103" s="423">
        <f t="shared" si="2"/>
        <v>0</v>
      </c>
      <c r="N103" t="str">
        <f>IFERROR(VLOOKUP(B101,Сток!A:B,2,FALSE),"")</f>
        <v/>
      </c>
    </row>
    <row r="104" spans="1:14" ht="12" customHeight="1" x14ac:dyDescent="0.25">
      <c r="A104" s="463" t="str">
        <f>НЭВН!Q168</f>
        <v>THERMEX GIRO 50</v>
      </c>
      <c r="B104" s="20" t="str">
        <f>НЭВН!R168</f>
        <v>ЭдЭБ00638</v>
      </c>
      <c r="C104" s="143">
        <f>НЭВН!L168</f>
        <v>0</v>
      </c>
      <c r="D104" s="22">
        <f>НЭВН!M168</f>
        <v>0</v>
      </c>
      <c r="E104" s="21">
        <f>НЭВН!O168</f>
        <v>8990</v>
      </c>
      <c r="F104" s="203">
        <v>8990</v>
      </c>
      <c r="G104" s="19">
        <f>НЭВН!T168</f>
        <v>4670007717780</v>
      </c>
      <c r="H104" s="19">
        <f>НЭВН!S168</f>
        <v>111053</v>
      </c>
      <c r="I104" s="19" t="str">
        <f>НЭВН!E168</f>
        <v>У</v>
      </c>
      <c r="J104" s="198"/>
      <c r="K104" s="203">
        <v>8990</v>
      </c>
      <c r="L104" s="423">
        <f t="shared" si="2"/>
        <v>0</v>
      </c>
      <c r="N104" t="str">
        <f>IFERROR(VLOOKUP(B102,Сток!A:B,2,FALSE),"")</f>
        <v/>
      </c>
    </row>
    <row r="105" spans="1:14" ht="12" customHeight="1" x14ac:dyDescent="0.25">
      <c r="A105" s="463" t="str">
        <f>НЭВН!Q169</f>
        <v>THERMEX GIRO 80</v>
      </c>
      <c r="B105" s="20" t="str">
        <f>НЭВН!R169</f>
        <v>ЭдЭБ00639</v>
      </c>
      <c r="C105" s="143">
        <f>НЭВН!L169</f>
        <v>0</v>
      </c>
      <c r="D105" s="22">
        <f>НЭВН!M169</f>
        <v>0</v>
      </c>
      <c r="E105" s="21">
        <f>НЭВН!O169</f>
        <v>9490</v>
      </c>
      <c r="F105" s="203">
        <v>9490</v>
      </c>
      <c r="G105" s="19">
        <f>НЭВН!T169</f>
        <v>4670007717797</v>
      </c>
      <c r="H105" s="19">
        <f>НЭВН!S169</f>
        <v>111054</v>
      </c>
      <c r="I105" s="19" t="s">
        <v>335</v>
      </c>
      <c r="J105" s="198"/>
      <c r="K105" s="203">
        <v>9490</v>
      </c>
      <c r="L105" s="423">
        <f t="shared" ref="L105:L121" si="3">F105/K105-1</f>
        <v>0</v>
      </c>
      <c r="N105" t="str">
        <f>IFERROR(VLOOKUP(B103,Сток!A:B,2,FALSE),"")</f>
        <v/>
      </c>
    </row>
    <row r="106" spans="1:14" ht="12" customHeight="1" x14ac:dyDescent="0.25">
      <c r="A106" s="463" t="str">
        <f>НЭВН!Q170</f>
        <v>THERMEX GIRO 100</v>
      </c>
      <c r="B106" s="20" t="str">
        <f>НЭВН!R170</f>
        <v>ЭдЭБ00640</v>
      </c>
      <c r="C106" s="143">
        <f>НЭВН!L170</f>
        <v>0</v>
      </c>
      <c r="D106" s="22">
        <f>НЭВН!M170</f>
        <v>0</v>
      </c>
      <c r="E106" s="21">
        <f>НЭВН!O170</f>
        <v>10990</v>
      </c>
      <c r="F106" s="203">
        <v>10990</v>
      </c>
      <c r="G106" s="19">
        <f>НЭВН!T170</f>
        <v>4670007717803</v>
      </c>
      <c r="H106" s="19">
        <f>НЭВН!S170</f>
        <v>111055</v>
      </c>
      <c r="I106" s="19" t="s">
        <v>335</v>
      </c>
      <c r="J106" s="198"/>
      <c r="K106" s="203">
        <v>10990</v>
      </c>
      <c r="L106" s="423">
        <f t="shared" si="3"/>
        <v>0</v>
      </c>
      <c r="N106" t="str">
        <f>IFERROR(VLOOKUP(B104,Сток!A:B,2,FALSE),"")</f>
        <v/>
      </c>
    </row>
    <row r="107" spans="1:14" ht="12" customHeight="1" x14ac:dyDescent="0.25">
      <c r="A107" s="463" t="str">
        <f>НЭВН!C174</f>
        <v>THERMEX TitaniumHeat 30 V Slim</v>
      </c>
      <c r="B107" s="20" t="str">
        <f>НЭВН!R174</f>
        <v>ЭдЭБ01018</v>
      </c>
      <c r="C107" s="143">
        <f>НЭВН!L174</f>
        <v>0</v>
      </c>
      <c r="D107" s="22">
        <f>НЭВН!M174</f>
        <v>0</v>
      </c>
      <c r="E107" s="21">
        <f>НЭВН!O174</f>
        <v>8190</v>
      </c>
      <c r="F107" s="203">
        <v>8190</v>
      </c>
      <c r="G107" s="19">
        <f>НЭВН!T174</f>
        <v>4670007719579</v>
      </c>
      <c r="H107" s="19">
        <f>НЭВН!S174</f>
        <v>111080</v>
      </c>
      <c r="I107" s="19" t="s">
        <v>335</v>
      </c>
      <c r="J107" s="198"/>
      <c r="K107" s="203">
        <v>8190</v>
      </c>
      <c r="L107" s="423">
        <f t="shared" si="3"/>
        <v>0</v>
      </c>
      <c r="N107" t="str">
        <f>IFERROR(VLOOKUP(B105,Сток!A:B,2,FALSE),"")</f>
        <v/>
      </c>
    </row>
    <row r="108" spans="1:14" ht="12" customHeight="1" x14ac:dyDescent="0.25">
      <c r="A108" s="463" t="str">
        <f>НЭВН!C175</f>
        <v>THERMEX TitaniumHeat 50 V Slim</v>
      </c>
      <c r="B108" s="20" t="str">
        <f>НЭВН!R175</f>
        <v>ЭдЭБ01019</v>
      </c>
      <c r="C108" s="143">
        <f>НЭВН!L175</f>
        <v>0</v>
      </c>
      <c r="D108" s="22">
        <f>НЭВН!M175</f>
        <v>0</v>
      </c>
      <c r="E108" s="21">
        <f>НЭВН!O175</f>
        <v>8490</v>
      </c>
      <c r="F108" s="203">
        <v>8490</v>
      </c>
      <c r="G108" s="19">
        <f>НЭВН!T175</f>
        <v>4670007719586</v>
      </c>
      <c r="H108" s="19">
        <f>НЭВН!S175</f>
        <v>111081</v>
      </c>
      <c r="I108" s="19" t="s">
        <v>335</v>
      </c>
      <c r="J108" s="198"/>
      <c r="K108" s="203">
        <v>8490</v>
      </c>
      <c r="L108" s="423">
        <f t="shared" si="3"/>
        <v>0</v>
      </c>
      <c r="N108" t="str">
        <f>IFERROR(VLOOKUP(B106,Сток!A:B,2,FALSE),"")</f>
        <v/>
      </c>
    </row>
    <row r="109" spans="1:14" ht="12" customHeight="1" x14ac:dyDescent="0.25">
      <c r="A109" s="463" t="str">
        <f>НЭВН!C176</f>
        <v>THERMEX TitaniumHeat 60 V Slim</v>
      </c>
      <c r="B109" s="20" t="str">
        <f>НЭВН!R176</f>
        <v>ЭдЭБ01020</v>
      </c>
      <c r="C109" s="143">
        <f>НЭВН!L176</f>
        <v>0</v>
      </c>
      <c r="D109" s="22">
        <f>НЭВН!M176</f>
        <v>0</v>
      </c>
      <c r="E109" s="21">
        <f>НЭВН!O176</f>
        <v>9190</v>
      </c>
      <c r="F109" s="203">
        <v>9190</v>
      </c>
      <c r="G109" s="19">
        <f>НЭВН!T176</f>
        <v>4670007719609</v>
      </c>
      <c r="H109" s="19">
        <f>НЭВН!S176</f>
        <v>111083</v>
      </c>
      <c r="I109" s="19" t="s">
        <v>335</v>
      </c>
      <c r="J109" s="198"/>
      <c r="K109" s="203">
        <v>9190</v>
      </c>
      <c r="L109" s="423">
        <f t="shared" si="3"/>
        <v>0</v>
      </c>
      <c r="N109" t="str">
        <f>IFERROR(VLOOKUP(B107,Сток!A:B,2,FALSE),"")</f>
        <v/>
      </c>
    </row>
    <row r="110" spans="1:14" ht="12" customHeight="1" x14ac:dyDescent="0.25">
      <c r="A110" s="463" t="str">
        <f>НЭВН!C177</f>
        <v>THERMEX TitaniumHeat 70 V Slim</v>
      </c>
      <c r="B110" s="20" t="str">
        <f>НЭВН!R177</f>
        <v>ЭдЭБ01021</v>
      </c>
      <c r="C110" s="143">
        <f>НЭВН!L177</f>
        <v>0</v>
      </c>
      <c r="D110" s="22">
        <f>НЭВН!M177</f>
        <v>0</v>
      </c>
      <c r="E110" s="21">
        <f>НЭВН!O177</f>
        <v>9990</v>
      </c>
      <c r="F110" s="203">
        <v>9990</v>
      </c>
      <c r="G110" s="19">
        <f>НЭВН!T177</f>
        <v>4670007719616</v>
      </c>
      <c r="H110" s="19">
        <f>НЭВН!S177</f>
        <v>111084</v>
      </c>
      <c r="I110" s="19" t="s">
        <v>335</v>
      </c>
      <c r="J110" s="198"/>
      <c r="K110" s="203">
        <v>9990</v>
      </c>
      <c r="L110" s="423">
        <f t="shared" si="3"/>
        <v>0</v>
      </c>
      <c r="N110" t="str">
        <f>IFERROR(VLOOKUP(B108,Сток!A:B,2,FALSE),"")</f>
        <v/>
      </c>
    </row>
    <row r="111" spans="1:14" ht="12" customHeight="1" x14ac:dyDescent="0.25">
      <c r="A111" s="463" t="str">
        <f>НЭВН!C178</f>
        <v>THERMEX TitaniumHeat 50 V</v>
      </c>
      <c r="B111" s="20" t="str">
        <f>НЭВН!R178</f>
        <v>ЭдЭБ01022</v>
      </c>
      <c r="C111" s="143">
        <f>НЭВН!L178</f>
        <v>0</v>
      </c>
      <c r="D111" s="22">
        <f>НЭВН!M178</f>
        <v>0</v>
      </c>
      <c r="E111" s="21">
        <f>НЭВН!O178</f>
        <v>7990</v>
      </c>
      <c r="F111" s="203">
        <v>7990</v>
      </c>
      <c r="G111" s="19">
        <f>НЭВН!T178</f>
        <v>4670007719623</v>
      </c>
      <c r="H111" s="19">
        <f>НЭВН!S178</f>
        <v>111085</v>
      </c>
      <c r="I111" s="19" t="s">
        <v>335</v>
      </c>
      <c r="J111" s="198"/>
      <c r="K111" s="203">
        <v>7990</v>
      </c>
      <c r="L111" s="423">
        <f t="shared" si="3"/>
        <v>0</v>
      </c>
      <c r="N111" t="str">
        <f>IFERROR(VLOOKUP(B109,Сток!A:B,2,FALSE),"")</f>
        <v/>
      </c>
    </row>
    <row r="112" spans="1:14" ht="12" customHeight="1" x14ac:dyDescent="0.25">
      <c r="A112" s="213" t="str">
        <f>НЭВН!C179</f>
        <v>THERMEX TitaniumHeat 80 V</v>
      </c>
      <c r="B112" s="20" t="str">
        <f>НЭВН!R179</f>
        <v>ЭдЭБ01023</v>
      </c>
      <c r="C112" s="143">
        <f>НЭВН!L179</f>
        <v>0</v>
      </c>
      <c r="D112" s="22">
        <f>НЭВН!M179</f>
        <v>0</v>
      </c>
      <c r="E112" s="21">
        <f>НЭВН!O179</f>
        <v>10490</v>
      </c>
      <c r="F112" s="203">
        <v>10490</v>
      </c>
      <c r="G112" s="19">
        <f>НЭВН!T179</f>
        <v>4670007719630</v>
      </c>
      <c r="H112" s="19">
        <f>НЭВН!S179</f>
        <v>111086</v>
      </c>
      <c r="I112" s="19" t="s">
        <v>335</v>
      </c>
      <c r="J112" s="198"/>
      <c r="K112" s="203">
        <v>8490</v>
      </c>
      <c r="L112" s="423">
        <f t="shared" si="3"/>
        <v>0.23557126030624254</v>
      </c>
      <c r="N112" t="str">
        <f>IFERROR(VLOOKUP(B110,Сток!A:B,2,FALSE),"")</f>
        <v/>
      </c>
    </row>
    <row r="113" spans="1:19" ht="12" customHeight="1" x14ac:dyDescent="0.25">
      <c r="A113" s="213" t="str">
        <f>НЭВН!C180</f>
        <v>THERMEX TitaniumHeat 100 V</v>
      </c>
      <c r="B113" s="20" t="str">
        <f>НЭВН!R180</f>
        <v>ЭдЭБ01024</v>
      </c>
      <c r="C113" s="143">
        <f>НЭВН!L180</f>
        <v>0</v>
      </c>
      <c r="D113" s="22">
        <f>НЭВН!M180</f>
        <v>0</v>
      </c>
      <c r="E113" s="21">
        <f>НЭВН!O180</f>
        <v>11390</v>
      </c>
      <c r="F113" s="203">
        <v>11390</v>
      </c>
      <c r="G113" s="19">
        <f>НЭВН!T180</f>
        <v>4670007719654</v>
      </c>
      <c r="H113" s="19">
        <f>НЭВН!S180</f>
        <v>111088</v>
      </c>
      <c r="I113" s="19" t="s">
        <v>335</v>
      </c>
      <c r="J113" s="198"/>
      <c r="K113" s="203">
        <v>9490</v>
      </c>
      <c r="L113" s="423">
        <f t="shared" si="3"/>
        <v>0.20021074815595363</v>
      </c>
      <c r="N113" t="str">
        <f>IFERROR(VLOOKUP(B111,Сток!A:B,2,FALSE),"")</f>
        <v/>
      </c>
    </row>
    <row r="114" spans="1:19" ht="12" customHeight="1" x14ac:dyDescent="0.25">
      <c r="A114" s="463" t="str">
        <f>НЭВН!C181</f>
        <v>THERMEX TitaniumHeat 150 V</v>
      </c>
      <c r="B114" s="20" t="str">
        <f>НЭВН!R181</f>
        <v>ЭдЭБ01025</v>
      </c>
      <c r="C114" s="143">
        <f>НЭВН!L181</f>
        <v>0</v>
      </c>
      <c r="D114" s="22">
        <f>НЭВН!M181</f>
        <v>0</v>
      </c>
      <c r="E114" s="21">
        <f>НЭВН!O181</f>
        <v>13990</v>
      </c>
      <c r="F114" s="203">
        <v>13990</v>
      </c>
      <c r="G114" s="19">
        <f>НЭВН!T181</f>
        <v>4670007719661</v>
      </c>
      <c r="H114" s="19">
        <f>НЭВН!S181</f>
        <v>111089</v>
      </c>
      <c r="I114" s="19" t="s">
        <v>335</v>
      </c>
      <c r="J114" s="198"/>
      <c r="K114" s="203">
        <v>13990</v>
      </c>
      <c r="L114" s="423">
        <f t="shared" si="3"/>
        <v>0</v>
      </c>
      <c r="N114" t="str">
        <f>IFERROR(VLOOKUP(B112,Сток!A:B,2,FALSE),"")</f>
        <v/>
      </c>
    </row>
    <row r="115" spans="1:19" ht="12" customHeight="1" x14ac:dyDescent="0.25">
      <c r="A115" s="463" t="str">
        <f>НЭВН!C182</f>
        <v>THERMEX TitaniumHeat 50 H Slim</v>
      </c>
      <c r="B115" s="20" t="str">
        <f>НЭВН!R182</f>
        <v>ЭдЭБ01026</v>
      </c>
      <c r="C115" s="143">
        <f>НЭВН!L182</f>
        <v>0</v>
      </c>
      <c r="D115" s="22">
        <f>НЭВН!M182</f>
        <v>0</v>
      </c>
      <c r="E115" s="21">
        <f>НЭВН!O182</f>
        <v>8990</v>
      </c>
      <c r="F115" s="203">
        <v>8990</v>
      </c>
      <c r="G115" s="19">
        <f>НЭВН!T182</f>
        <v>4670007719593</v>
      </c>
      <c r="H115" s="19">
        <f>НЭВН!S182</f>
        <v>111082</v>
      </c>
      <c r="I115" s="19" t="s">
        <v>335</v>
      </c>
      <c r="J115" s="198"/>
      <c r="K115" s="203">
        <v>8990</v>
      </c>
      <c r="L115" s="423">
        <f t="shared" si="3"/>
        <v>0</v>
      </c>
      <c r="N115" t="str">
        <f>IFERROR(VLOOKUP(B113,Сток!A:B,2,FALSE),"")</f>
        <v/>
      </c>
    </row>
    <row r="116" spans="1:19" ht="12" customHeight="1" x14ac:dyDescent="0.25">
      <c r="A116" s="463" t="str">
        <f>НЭВН!C183</f>
        <v>THERMEX TitaniumHeat 80 H</v>
      </c>
      <c r="B116" s="20" t="str">
        <f>НЭВН!R183</f>
        <v>ЭдЭБ01027</v>
      </c>
      <c r="C116" s="143">
        <f>НЭВН!L183</f>
        <v>0</v>
      </c>
      <c r="D116" s="22">
        <f>НЭВН!M183</f>
        <v>0</v>
      </c>
      <c r="E116" s="21">
        <f>НЭВН!O183</f>
        <v>11090</v>
      </c>
      <c r="F116" s="203">
        <v>11090</v>
      </c>
      <c r="G116" s="19">
        <f>НЭВН!T183</f>
        <v>4670007719647</v>
      </c>
      <c r="H116" s="19">
        <f>НЭВН!S183</f>
        <v>111087</v>
      </c>
      <c r="I116" s="19" t="s">
        <v>335</v>
      </c>
      <c r="J116" s="198"/>
      <c r="K116" s="203">
        <v>9190</v>
      </c>
      <c r="L116" s="423">
        <f t="shared" si="3"/>
        <v>0.20674646354733417</v>
      </c>
      <c r="N116" t="str">
        <f>IFERROR(VLOOKUP(B114,Сток!A:B,2,FALSE),"")</f>
        <v/>
      </c>
    </row>
    <row r="117" spans="1:19" ht="12" customHeight="1" x14ac:dyDescent="0.25">
      <c r="A117" s="463" t="str">
        <f>НЭВН!Q187</f>
        <v>Garanterm ES 30 V</v>
      </c>
      <c r="B117" s="20" t="str">
        <f>НЭВН!R187</f>
        <v>SpT066681</v>
      </c>
      <c r="C117" s="143">
        <f>НЭВН!L187</f>
        <v>0</v>
      </c>
      <c r="D117" s="22">
        <f>НЭВН!M187</f>
        <v>0</v>
      </c>
      <c r="E117" s="21">
        <f>НЭВН!O187</f>
        <v>6990</v>
      </c>
      <c r="F117" s="203">
        <v>6990</v>
      </c>
      <c r="G117" s="19">
        <f>НЭВН!T187</f>
        <v>4607166960382</v>
      </c>
      <c r="H117" s="19">
        <f>НЭВН!S187</f>
        <v>116004</v>
      </c>
      <c r="I117" s="19" t="str">
        <f>НЭВН!E187</f>
        <v>-</v>
      </c>
      <c r="J117" s="198"/>
      <c r="K117" s="203">
        <v>6990</v>
      </c>
      <c r="L117" s="423">
        <f t="shared" si="3"/>
        <v>0</v>
      </c>
      <c r="N117" t="str">
        <f>IFERROR(VLOOKUP(B115,Сток!A:B,2,FALSE),"")</f>
        <v/>
      </c>
    </row>
    <row r="118" spans="1:19" ht="12" customHeight="1" x14ac:dyDescent="0.25">
      <c r="A118" s="463" t="str">
        <f>НЭВН!Q188</f>
        <v>Garanterm ES 50 V</v>
      </c>
      <c r="B118" s="20" t="str">
        <f>НЭВН!R188</f>
        <v>SpT066683</v>
      </c>
      <c r="C118" s="143">
        <f>НЭВН!L188</f>
        <v>0</v>
      </c>
      <c r="D118" s="22">
        <f>НЭВН!M188</f>
        <v>0</v>
      </c>
      <c r="E118" s="21">
        <f>НЭВН!O188</f>
        <v>7690</v>
      </c>
      <c r="F118" s="203">
        <v>7690</v>
      </c>
      <c r="G118" s="19">
        <f>НЭВН!T188</f>
        <v>4607166960405</v>
      </c>
      <c r="H118" s="19">
        <f>НЭВН!S188</f>
        <v>116005</v>
      </c>
      <c r="I118" s="19" t="str">
        <f>НЭВН!E188</f>
        <v>-</v>
      </c>
      <c r="J118" s="198"/>
      <c r="K118" s="203">
        <v>7690</v>
      </c>
      <c r="L118" s="423">
        <f t="shared" si="3"/>
        <v>0</v>
      </c>
      <c r="N118" t="str">
        <f>IFERROR(VLOOKUP(B116,Сток!A:B,2,FALSE),"")</f>
        <v/>
      </c>
    </row>
    <row r="119" spans="1:19" ht="12" customHeight="1" x14ac:dyDescent="0.25">
      <c r="A119" s="463" t="str">
        <f>НЭВН!Q189</f>
        <v>Garanterm ER 50 V</v>
      </c>
      <c r="B119" s="20" t="str">
        <f>НЭВН!R189</f>
        <v>SpT066676</v>
      </c>
      <c r="C119" s="143">
        <f>НЭВН!L189</f>
        <v>0</v>
      </c>
      <c r="D119" s="22">
        <f>НЭВН!M189</f>
        <v>0</v>
      </c>
      <c r="E119" s="21">
        <f>НЭВН!O189</f>
        <v>7190</v>
      </c>
      <c r="F119" s="203">
        <v>7190</v>
      </c>
      <c r="G119" s="19">
        <f>НЭВН!T189</f>
        <v>4607166960443</v>
      </c>
      <c r="H119" s="19">
        <v>116001</v>
      </c>
      <c r="I119" s="19" t="str">
        <f>НЭВН!E189</f>
        <v>-</v>
      </c>
      <c r="J119" s="198"/>
      <c r="K119" s="203">
        <v>7190</v>
      </c>
      <c r="L119" s="423">
        <f t="shared" si="3"/>
        <v>0</v>
      </c>
      <c r="N119" t="str">
        <f>IFERROR(VLOOKUP(B117,Сток!A:B,2,FALSE),"")</f>
        <v/>
      </c>
    </row>
    <row r="120" spans="1:19" ht="12" customHeight="1" x14ac:dyDescent="0.25">
      <c r="A120" s="463" t="str">
        <f>НЭВН!Q190</f>
        <v>Garanterm ER 80 V</v>
      </c>
      <c r="B120" s="20" t="str">
        <f>НЭВН!R190</f>
        <v>SpT066677</v>
      </c>
      <c r="C120" s="143">
        <f>НЭВН!L190</f>
        <v>0</v>
      </c>
      <c r="D120" s="22">
        <f>НЭВН!M190</f>
        <v>0</v>
      </c>
      <c r="E120" s="21">
        <f>НЭВН!O190</f>
        <v>7990</v>
      </c>
      <c r="F120" s="203">
        <v>7990</v>
      </c>
      <c r="G120" s="19">
        <f>НЭВН!T190</f>
        <v>4607166960450</v>
      </c>
      <c r="H120" s="19">
        <v>116002</v>
      </c>
      <c r="I120" s="19" t="str">
        <f>НЭВН!E190</f>
        <v>-</v>
      </c>
      <c r="J120" s="198"/>
      <c r="K120" s="203">
        <v>7990</v>
      </c>
      <c r="L120" s="423">
        <f t="shared" si="3"/>
        <v>0</v>
      </c>
      <c r="N120" t="str">
        <f>IFERROR(VLOOKUP(B118,Сток!A:B,2,FALSE),"")</f>
        <v/>
      </c>
    </row>
    <row r="121" spans="1:19" ht="12" customHeight="1" x14ac:dyDescent="0.25">
      <c r="A121" s="463" t="str">
        <f>НЭВН!Q191</f>
        <v>Garanterm ER 100 V</v>
      </c>
      <c r="B121" s="20" t="str">
        <f>НЭВН!R191</f>
        <v>SpT066678</v>
      </c>
      <c r="C121" s="143">
        <f>НЭВН!L191</f>
        <v>0</v>
      </c>
      <c r="D121" s="22">
        <f>НЭВН!M191</f>
        <v>0</v>
      </c>
      <c r="E121" s="21">
        <f>НЭВН!O191</f>
        <v>8990</v>
      </c>
      <c r="F121" s="203">
        <v>8990</v>
      </c>
      <c r="G121" s="19">
        <f>НЭВН!T191</f>
        <v>4607166960467</v>
      </c>
      <c r="H121" s="19">
        <v>116003</v>
      </c>
      <c r="I121" s="19" t="str">
        <f>НЭВН!E191</f>
        <v>-</v>
      </c>
      <c r="J121" s="198"/>
      <c r="K121" s="203">
        <v>8990</v>
      </c>
      <c r="L121" s="423">
        <f t="shared" si="3"/>
        <v>0</v>
      </c>
      <c r="N121" t="str">
        <f>IFERROR(VLOOKUP(B119,Сток!A:B,2,FALSE),"")</f>
        <v/>
      </c>
    </row>
    <row r="122" spans="1:19" ht="12" customHeight="1" x14ac:dyDescent="0.25">
      <c r="A122" s="213" t="str">
        <f>НЭВН!Q195</f>
        <v>EDISSON ES 30 V</v>
      </c>
      <c r="B122" s="20" t="str">
        <f>НЭВН!R195</f>
        <v>ЭдЭ001796</v>
      </c>
      <c r="C122" s="143">
        <f>НЭВН!L195</f>
        <v>0</v>
      </c>
      <c r="D122" s="22">
        <f>НЭВН!M195</f>
        <v>0</v>
      </c>
      <c r="E122" s="35">
        <v>4490</v>
      </c>
      <c r="F122" s="203" t="s">
        <v>84</v>
      </c>
      <c r="G122" s="19">
        <f>НЭВН!T195</f>
        <v>4670007715311</v>
      </c>
      <c r="H122" s="19">
        <v>121001</v>
      </c>
      <c r="I122" s="19" t="str">
        <f>НЭВН!E195</f>
        <v>-</v>
      </c>
      <c r="J122" s="198"/>
      <c r="K122" s="203">
        <v>5564</v>
      </c>
      <c r="L122" s="423"/>
      <c r="N122" t="str">
        <f>IFERROR(VLOOKUP(B120,Сток!A:B,2,FALSE),"")</f>
        <v/>
      </c>
      <c r="Q122" s="214"/>
      <c r="R122" s="214"/>
      <c r="S122" s="214"/>
    </row>
    <row r="123" spans="1:19" ht="12" customHeight="1" x14ac:dyDescent="0.25">
      <c r="A123" s="213" t="str">
        <f>НЭВН!Q196</f>
        <v>EDISSON ER 50 V</v>
      </c>
      <c r="B123" s="20" t="str">
        <f>НЭВН!R196</f>
        <v>SpT066445</v>
      </c>
      <c r="C123" s="143">
        <f>НЭВН!L196</f>
        <v>0</v>
      </c>
      <c r="D123" s="22">
        <f>НЭВН!M196</f>
        <v>0</v>
      </c>
      <c r="E123" s="35">
        <v>4990</v>
      </c>
      <c r="F123" s="203" t="s">
        <v>84</v>
      </c>
      <c r="G123" s="19">
        <f>НЭВН!T196</f>
        <v>4607084195446</v>
      </c>
      <c r="H123" s="19">
        <v>121002</v>
      </c>
      <c r="I123" s="19" t="str">
        <f>НЭВН!E196</f>
        <v>-</v>
      </c>
      <c r="J123" s="198"/>
      <c r="K123" s="203">
        <v>5949</v>
      </c>
      <c r="L123" s="423"/>
      <c r="N123" t="str">
        <f>IFERROR(VLOOKUP(B121,Сток!A:B,2,FALSE),"")</f>
        <v/>
      </c>
    </row>
    <row r="124" spans="1:19" ht="12" customHeight="1" x14ac:dyDescent="0.25">
      <c r="A124" s="213" t="str">
        <f>НЭВН!Q197</f>
        <v>EDISSON ER 80 V</v>
      </c>
      <c r="B124" s="20" t="str">
        <f>НЭВН!R197</f>
        <v>SpT066446</v>
      </c>
      <c r="C124" s="143">
        <f>НЭВН!L197</f>
        <v>0</v>
      </c>
      <c r="D124" s="22">
        <f>НЭВН!M197</f>
        <v>0</v>
      </c>
      <c r="E124" s="35">
        <v>6190</v>
      </c>
      <c r="F124" s="203" t="s">
        <v>84</v>
      </c>
      <c r="G124" s="19">
        <f>НЭВН!T197</f>
        <v>4607084195453</v>
      </c>
      <c r="H124" s="19">
        <v>121003</v>
      </c>
      <c r="I124" s="19" t="str">
        <f>НЭВН!E197</f>
        <v>-</v>
      </c>
      <c r="J124" s="198"/>
      <c r="K124" s="203">
        <v>7487</v>
      </c>
      <c r="L124" s="423"/>
      <c r="N124" t="str">
        <f>IFERROR(VLOOKUP(B122,Сток!A:B,2,FALSE),"")</f>
        <v/>
      </c>
    </row>
    <row r="125" spans="1:19" ht="12" customHeight="1" x14ac:dyDescent="0.25">
      <c r="A125" s="213" t="str">
        <f>НЭВН!Q198</f>
        <v>EDISSON ER 100 V</v>
      </c>
      <c r="B125" s="20" t="str">
        <f>НЭВН!R198</f>
        <v>ЭдЭ001798</v>
      </c>
      <c r="C125" s="143">
        <f>НЭВН!L198</f>
        <v>0</v>
      </c>
      <c r="D125" s="22">
        <f>НЭВН!M198</f>
        <v>0</v>
      </c>
      <c r="E125" s="35">
        <v>6590</v>
      </c>
      <c r="F125" s="203" t="s">
        <v>84</v>
      </c>
      <c r="G125" s="19">
        <f>НЭВН!T198</f>
        <v>4670007714543</v>
      </c>
      <c r="H125" s="19">
        <v>121004</v>
      </c>
      <c r="I125" s="19" t="str">
        <f>НЭВН!E198</f>
        <v>-</v>
      </c>
      <c r="J125" s="198"/>
      <c r="K125" s="203">
        <v>8000</v>
      </c>
      <c r="L125" s="423"/>
      <c r="N125" t="str">
        <f>IFERROR(VLOOKUP(B123,Сток!A:B,2,FALSE),"")</f>
        <v/>
      </c>
    </row>
    <row r="126" spans="1:19" ht="12" customHeight="1" x14ac:dyDescent="0.25">
      <c r="A126" s="213" t="str">
        <f>НЭВН!Q202</f>
        <v>THERMEX Space 8</v>
      </c>
      <c r="B126" s="367" t="str">
        <f>НЭВН!R202</f>
        <v>ЭдЭБ00956</v>
      </c>
      <c r="C126" s="143">
        <f>НЭВН!L202</f>
        <v>0</v>
      </c>
      <c r="D126" s="22">
        <f>НЭВН!M202</f>
        <v>0</v>
      </c>
      <c r="E126" s="21">
        <f>НЭВН!O202</f>
        <v>32990</v>
      </c>
      <c r="F126" s="203">
        <v>32990</v>
      </c>
      <c r="G126" s="19">
        <f>НЭВН!T202</f>
        <v>4670033313499</v>
      </c>
      <c r="H126" s="19">
        <f>НЭВН!S202</f>
        <v>151129</v>
      </c>
      <c r="I126" s="19" t="str">
        <f>НЭВН!E202</f>
        <v>-</v>
      </c>
      <c r="J126" s="198"/>
      <c r="K126" s="203">
        <v>32990</v>
      </c>
      <c r="L126" s="423"/>
      <c r="N126" t="str">
        <f>IFERROR(VLOOKUP(B124,Сток!A:B,2,FALSE),"")</f>
        <v/>
      </c>
    </row>
    <row r="127" spans="1:19" ht="12" customHeight="1" x14ac:dyDescent="0.25">
      <c r="A127" s="213" t="str">
        <f>НЭВН!Q215</f>
        <v>THERMEX IBL 10 O</v>
      </c>
      <c r="B127" s="20" t="str">
        <f>НЭВН!R215</f>
        <v>UL0000318</v>
      </c>
      <c r="C127" s="143">
        <f>НЭВН!L215</f>
        <v>0</v>
      </c>
      <c r="D127" s="22">
        <f>НЭВН!M215</f>
        <v>0</v>
      </c>
      <c r="E127" s="21">
        <f>НЭВН!O215</f>
        <v>12890</v>
      </c>
      <c r="F127" s="203">
        <v>12890</v>
      </c>
      <c r="G127" s="19">
        <f>НЭВН!T215</f>
        <v>4670007712006</v>
      </c>
      <c r="H127" s="19">
        <v>151033</v>
      </c>
      <c r="I127" s="19" t="str">
        <f>НЭВН!E215</f>
        <v>-</v>
      </c>
      <c r="J127" s="198"/>
      <c r="K127" s="203">
        <v>8290</v>
      </c>
      <c r="L127" s="423">
        <f t="shared" ref="L127:L158" si="4">F127/K127-1</f>
        <v>0.55488540410132692</v>
      </c>
      <c r="N127" t="str">
        <f>IFERROR(VLOOKUP(B125,Сток!A:B,2,FALSE),"")</f>
        <v/>
      </c>
    </row>
    <row r="128" spans="1:19" ht="12" customHeight="1" x14ac:dyDescent="0.25">
      <c r="A128" s="213" t="str">
        <f>НЭВН!Q216</f>
        <v>THERMEX IBL 15 O</v>
      </c>
      <c r="B128" s="20" t="str">
        <f>НЭВН!R216</f>
        <v>UL0000319</v>
      </c>
      <c r="C128" s="143">
        <f>НЭВН!L216</f>
        <v>0</v>
      </c>
      <c r="D128" s="22">
        <f>НЭВН!M216</f>
        <v>0</v>
      </c>
      <c r="E128" s="21">
        <f>НЭВН!O216</f>
        <v>14590</v>
      </c>
      <c r="F128" s="203">
        <v>14590</v>
      </c>
      <c r="G128" s="19">
        <f>НЭВН!T216</f>
        <v>4670007712013</v>
      </c>
      <c r="H128" s="19">
        <v>151034</v>
      </c>
      <c r="I128" s="19" t="str">
        <f>НЭВН!E216</f>
        <v>-</v>
      </c>
      <c r="J128" s="198"/>
      <c r="K128" s="203">
        <v>9790</v>
      </c>
      <c r="L128" s="423">
        <f t="shared" si="4"/>
        <v>0.49029622063329925</v>
      </c>
      <c r="N128" t="str">
        <f>IFERROR(VLOOKUP(B126,Сток!A:B,2,FALSE),"")</f>
        <v/>
      </c>
    </row>
    <row r="129" spans="1:14" ht="12" customHeight="1" x14ac:dyDescent="0.25">
      <c r="A129" s="213" t="str">
        <f>НЭВН!Q217</f>
        <v>THERMEX IBL 10 U</v>
      </c>
      <c r="B129" s="20" t="str">
        <f>НЭВН!R217</f>
        <v>ЭдЭБ00736</v>
      </c>
      <c r="C129" s="143">
        <f>НЭВН!L217</f>
        <v>0</v>
      </c>
      <c r="D129" s="22">
        <f>НЭВН!M217</f>
        <v>0</v>
      </c>
      <c r="E129" s="21">
        <f>НЭВН!O217</f>
        <v>12890</v>
      </c>
      <c r="F129" s="203">
        <v>12890</v>
      </c>
      <c r="G129" s="19">
        <f>НЭВН!T217</f>
        <v>4670007718084</v>
      </c>
      <c r="H129" s="19">
        <f>НЭВН!S217</f>
        <v>151105</v>
      </c>
      <c r="I129" s="19" t="str">
        <f>НЭВН!E217</f>
        <v>-</v>
      </c>
      <c r="J129" s="198"/>
      <c r="K129" s="203">
        <v>8290</v>
      </c>
      <c r="L129" s="423">
        <f t="shared" si="4"/>
        <v>0.55488540410132692</v>
      </c>
      <c r="N129" t="str">
        <f>IFERROR(VLOOKUP(B127,Сток!A:B,2,FALSE),"")</f>
        <v/>
      </c>
    </row>
    <row r="130" spans="1:14" ht="12" customHeight="1" x14ac:dyDescent="0.25">
      <c r="A130" s="213" t="str">
        <f>НЭВН!Q218</f>
        <v>THERMEX IBL 15 U</v>
      </c>
      <c r="B130" s="20" t="str">
        <f>НЭВН!R218</f>
        <v>ЭдЭБ00737</v>
      </c>
      <c r="C130" s="143">
        <f>НЭВН!L218</f>
        <v>0</v>
      </c>
      <c r="D130" s="22">
        <f>НЭВН!M218</f>
        <v>0</v>
      </c>
      <c r="E130" s="21">
        <f>НЭВН!O218</f>
        <v>14590</v>
      </c>
      <c r="F130" s="203">
        <v>14590</v>
      </c>
      <c r="G130" s="19">
        <f>НЭВН!T218</f>
        <v>4670007718091</v>
      </c>
      <c r="H130" s="19">
        <f>НЭВН!S218</f>
        <v>151106</v>
      </c>
      <c r="I130" s="19" t="str">
        <f>НЭВН!E218</f>
        <v>-</v>
      </c>
      <c r="J130" s="198"/>
      <c r="K130" s="203">
        <v>9790</v>
      </c>
      <c r="L130" s="423">
        <f t="shared" si="4"/>
        <v>0.49029622063329925</v>
      </c>
      <c r="N130" t="str">
        <f>IFERROR(VLOOKUP(B128,Сток!A:B,2,FALSE),"")</f>
        <v/>
      </c>
    </row>
    <row r="131" spans="1:14" ht="12" customHeight="1" x14ac:dyDescent="0.25">
      <c r="A131" s="213" t="str">
        <f>НЭВН!Q229</f>
        <v>THERMEX Drift 5 O</v>
      </c>
      <c r="B131" s="20" t="str">
        <f>НЭВН!R229</f>
        <v>ЭдЭБ01443</v>
      </c>
      <c r="C131" s="143">
        <f>НЭВН!L229</f>
        <v>0</v>
      </c>
      <c r="D131" s="22">
        <f>НЭВН!M229</f>
        <v>0</v>
      </c>
      <c r="E131" s="21">
        <f>НЭВН!O229</f>
        <v>10690</v>
      </c>
      <c r="F131" s="203">
        <v>10690</v>
      </c>
      <c r="G131" s="19">
        <f>НЭВН!T229</f>
        <v>4670033310832</v>
      </c>
      <c r="H131" s="19">
        <f>НЭВН!S229</f>
        <v>151154</v>
      </c>
      <c r="I131" s="19" t="str">
        <f>НЭВН!E229</f>
        <v>У</v>
      </c>
      <c r="J131" s="198"/>
      <c r="K131" s="203">
        <v>6790</v>
      </c>
      <c r="L131" s="423">
        <f t="shared" si="4"/>
        <v>0.57437407952871866</v>
      </c>
      <c r="N131" t="str">
        <f>IFERROR(VLOOKUP(B129,Сток!A:B,2,FALSE),"")</f>
        <v/>
      </c>
    </row>
    <row r="132" spans="1:14" ht="12" customHeight="1" x14ac:dyDescent="0.25">
      <c r="A132" s="213" t="str">
        <f>НЭВН!Q230</f>
        <v>THERMEX Drift 10 O</v>
      </c>
      <c r="B132" s="20" t="str">
        <f>НЭВН!R230</f>
        <v>ЭдЭБ00952</v>
      </c>
      <c r="C132" s="143">
        <f>НЭВН!L230</f>
        <v>0</v>
      </c>
      <c r="D132" s="22">
        <f>НЭВН!M230</f>
        <v>0</v>
      </c>
      <c r="E132" s="21">
        <f>НЭВН!O230</f>
        <v>13290</v>
      </c>
      <c r="F132" s="203">
        <v>13290</v>
      </c>
      <c r="G132" s="19">
        <f>НЭВН!T230</f>
        <v>4670033310269</v>
      </c>
      <c r="H132" s="19">
        <f>НЭВН!S230</f>
        <v>151130</v>
      </c>
      <c r="I132" s="19" t="str">
        <f>НЭВН!E230</f>
        <v>У</v>
      </c>
      <c r="J132" s="198"/>
      <c r="K132" s="203">
        <v>7990</v>
      </c>
      <c r="L132" s="423">
        <f t="shared" si="4"/>
        <v>0.66332916145181486</v>
      </c>
      <c r="N132" t="str">
        <f>IFERROR(VLOOKUP(B130,Сток!A:B,2,FALSE),"")</f>
        <v/>
      </c>
    </row>
    <row r="133" spans="1:14" ht="12" customHeight="1" x14ac:dyDescent="0.25">
      <c r="A133" s="213" t="str">
        <f>НЭВН!Q231</f>
        <v>THERMEX Drift 15 O</v>
      </c>
      <c r="B133" s="20" t="str">
        <f>НЭВН!R231</f>
        <v>ЭдЭБ00954</v>
      </c>
      <c r="C133" s="143">
        <f>НЭВН!L231</f>
        <v>0</v>
      </c>
      <c r="D133" s="22">
        <f>НЭВН!M231</f>
        <v>0</v>
      </c>
      <c r="E133" s="21">
        <f>НЭВН!O231</f>
        <v>16290</v>
      </c>
      <c r="F133" s="203">
        <v>16290</v>
      </c>
      <c r="G133" s="19">
        <f>НЭВН!T231</f>
        <v>4670033310283</v>
      </c>
      <c r="H133" s="19">
        <f>НЭВН!S231</f>
        <v>151132</v>
      </c>
      <c r="I133" s="19" t="str">
        <f>НЭВН!E231</f>
        <v>У</v>
      </c>
      <c r="J133" s="198"/>
      <c r="K133" s="203">
        <v>9490</v>
      </c>
      <c r="L133" s="423">
        <f t="shared" si="4"/>
        <v>0.71654373024236029</v>
      </c>
      <c r="N133" t="str">
        <f>IFERROR(VLOOKUP(B131,Сток!A:B,2,FALSE),"")</f>
        <v/>
      </c>
    </row>
    <row r="134" spans="1:14" ht="12" customHeight="1" x14ac:dyDescent="0.25">
      <c r="A134" s="213" t="str">
        <f>НЭВН!Q232</f>
        <v>THERMEX Drift 5 U</v>
      </c>
      <c r="B134" s="20" t="str">
        <f>НЭВН!R232</f>
        <v>ЭдЭБ01444</v>
      </c>
      <c r="C134" s="143">
        <f>НЭВН!L232</f>
        <v>0</v>
      </c>
      <c r="D134" s="22">
        <f>НЭВН!M232</f>
        <v>0</v>
      </c>
      <c r="E134" s="21">
        <f>НЭВН!O232</f>
        <v>10290</v>
      </c>
      <c r="F134" s="203">
        <v>10290</v>
      </c>
      <c r="G134" s="19">
        <f>НЭВН!T232</f>
        <v>4670033310849</v>
      </c>
      <c r="H134" s="19">
        <f>НЭВН!S232</f>
        <v>151155</v>
      </c>
      <c r="I134" s="19" t="str">
        <f>НЭВН!E232</f>
        <v>У</v>
      </c>
      <c r="J134" s="198"/>
      <c r="K134" s="203">
        <v>6790</v>
      </c>
      <c r="L134" s="423">
        <f t="shared" si="4"/>
        <v>0.51546391752577314</v>
      </c>
      <c r="N134" t="str">
        <f>IFERROR(VLOOKUP(B132,Сток!A:B,2,FALSE),"")</f>
        <v/>
      </c>
    </row>
    <row r="135" spans="1:14" ht="12" customHeight="1" x14ac:dyDescent="0.25">
      <c r="A135" s="213" t="str">
        <f>НЭВН!Q233</f>
        <v>THERMEX Drift 10 U</v>
      </c>
      <c r="B135" s="20" t="str">
        <f>НЭВН!R233</f>
        <v>ЭдЭБ00953</v>
      </c>
      <c r="C135" s="143">
        <f>НЭВН!L233</f>
        <v>0</v>
      </c>
      <c r="D135" s="22">
        <f>НЭВН!M233</f>
        <v>0</v>
      </c>
      <c r="E135" s="21">
        <f>НЭВН!O233</f>
        <v>12790</v>
      </c>
      <c r="F135" s="203">
        <v>12790</v>
      </c>
      <c r="G135" s="19">
        <f>НЭВН!T233</f>
        <v>4670033310276</v>
      </c>
      <c r="H135" s="19">
        <f>НЭВН!S233</f>
        <v>151131</v>
      </c>
      <c r="I135" s="19" t="str">
        <f>НЭВН!E233</f>
        <v>У</v>
      </c>
      <c r="J135" s="198"/>
      <c r="K135" s="203">
        <v>7990</v>
      </c>
      <c r="L135" s="423">
        <f t="shared" si="4"/>
        <v>0.60075093867334162</v>
      </c>
      <c r="N135" t="str">
        <f>IFERROR(VLOOKUP(B133,Сток!A:B,2,FALSE),"")</f>
        <v/>
      </c>
    </row>
    <row r="136" spans="1:14" ht="12" customHeight="1" x14ac:dyDescent="0.25">
      <c r="A136" s="213" t="str">
        <f>НЭВН!Q234</f>
        <v>THERMEX Drift 15 U</v>
      </c>
      <c r="B136" s="20" t="str">
        <f>НЭВН!R234</f>
        <v>ЭдЭБ00955</v>
      </c>
      <c r="C136" s="143">
        <f>НЭВН!L234</f>
        <v>0</v>
      </c>
      <c r="D136" s="22">
        <f>НЭВН!M234</f>
        <v>0</v>
      </c>
      <c r="E136" s="21">
        <f>НЭВН!O234</f>
        <v>16190</v>
      </c>
      <c r="F136" s="203">
        <v>16190</v>
      </c>
      <c r="G136" s="19">
        <f>НЭВН!T234</f>
        <v>4670033310290</v>
      </c>
      <c r="H136" s="19">
        <f>НЭВН!S234</f>
        <v>151133</v>
      </c>
      <c r="I136" s="19" t="str">
        <f>НЭВН!E234</f>
        <v>У</v>
      </c>
      <c r="J136" s="198"/>
      <c r="K136" s="203">
        <v>9490</v>
      </c>
      <c r="L136" s="423">
        <f t="shared" si="4"/>
        <v>0.70600632244467865</v>
      </c>
      <c r="N136" t="str">
        <f>IFERROR(VLOOKUP(B134,Сток!A:B,2,FALSE),"")</f>
        <v/>
      </c>
    </row>
    <row r="137" spans="1:14" ht="12" customHeight="1" x14ac:dyDescent="0.25">
      <c r="A137" s="463" t="str">
        <f>НЭВН!Q262</f>
        <v>THERMEX N 10 O</v>
      </c>
      <c r="B137" s="20" t="str">
        <f>НЭВН!R262</f>
        <v>ЭдЭБ00625</v>
      </c>
      <c r="C137" s="143">
        <f>НЭВН!L262</f>
        <v>0</v>
      </c>
      <c r="D137" s="22">
        <f>НЭВН!M262</f>
        <v>0</v>
      </c>
      <c r="E137" s="21">
        <f>НЭВН!O262</f>
        <v>6490</v>
      </c>
      <c r="F137" s="203">
        <v>6490</v>
      </c>
      <c r="G137" s="19">
        <f>НЭВН!T262</f>
        <v>4670007717674</v>
      </c>
      <c r="H137" s="19">
        <f>НЭВН!S262</f>
        <v>151095</v>
      </c>
      <c r="I137" s="19" t="str">
        <f>НЭВН!E262</f>
        <v>У</v>
      </c>
      <c r="J137" s="198"/>
      <c r="K137" s="203">
        <v>6490</v>
      </c>
      <c r="L137" s="423">
        <f t="shared" si="4"/>
        <v>0</v>
      </c>
      <c r="N137" t="str">
        <f>IFERROR(VLOOKUP(B135,Сток!A:B,2,FALSE),"")</f>
        <v/>
      </c>
    </row>
    <row r="138" spans="1:14" ht="12" customHeight="1" x14ac:dyDescent="0.25">
      <c r="A138" s="463" t="str">
        <f>НЭВН!Q263</f>
        <v>THERMEX N 15 O</v>
      </c>
      <c r="B138" s="20" t="str">
        <f>НЭВН!R263</f>
        <v>ЭдЭБ00626</v>
      </c>
      <c r="C138" s="143">
        <f>НЭВН!L263</f>
        <v>0</v>
      </c>
      <c r="D138" s="22">
        <f>НЭВН!M263</f>
        <v>0</v>
      </c>
      <c r="E138" s="21">
        <f>НЭВН!O263</f>
        <v>7390</v>
      </c>
      <c r="F138" s="203">
        <v>7390</v>
      </c>
      <c r="G138" s="19">
        <f>НЭВН!T263</f>
        <v>4670007717681</v>
      </c>
      <c r="H138" s="19">
        <f>НЭВН!S263</f>
        <v>151097</v>
      </c>
      <c r="I138" s="19" t="str">
        <f>НЭВН!E263</f>
        <v>У</v>
      </c>
      <c r="J138" s="198"/>
      <c r="K138" s="203">
        <v>7390</v>
      </c>
      <c r="L138" s="423">
        <f t="shared" si="4"/>
        <v>0</v>
      </c>
      <c r="N138" t="str">
        <f>IFERROR(VLOOKUP(B136,Сток!A:B,2,FALSE),"")</f>
        <v/>
      </c>
    </row>
    <row r="139" spans="1:14" ht="12" customHeight="1" x14ac:dyDescent="0.25">
      <c r="A139" s="463" t="str">
        <f>НЭВН!Q264</f>
        <v>THERMEX N 10 U</v>
      </c>
      <c r="B139" s="20" t="str">
        <f>НЭВН!R264</f>
        <v>ЭдЭБ00938</v>
      </c>
      <c r="C139" s="143">
        <f>НЭВН!L264</f>
        <v>0</v>
      </c>
      <c r="D139" s="22">
        <f>НЭВН!M264</f>
        <v>0</v>
      </c>
      <c r="E139" s="21">
        <f>НЭВН!O264</f>
        <v>6490</v>
      </c>
      <c r="F139" s="203">
        <v>6490</v>
      </c>
      <c r="G139" s="19">
        <f>НЭВН!T264</f>
        <v>4670007719555</v>
      </c>
      <c r="H139" s="19">
        <f>НЭВН!S264</f>
        <v>151120</v>
      </c>
      <c r="I139" s="19" t="str">
        <f>НЭВН!E264</f>
        <v>У</v>
      </c>
      <c r="J139" s="198"/>
      <c r="K139" s="203">
        <v>6490</v>
      </c>
      <c r="L139" s="423">
        <f t="shared" si="4"/>
        <v>0</v>
      </c>
      <c r="N139" t="str">
        <f>IFERROR(VLOOKUP(B137,Сток!A:B,2,FALSE),"")</f>
        <v/>
      </c>
    </row>
    <row r="140" spans="1:14" ht="12" customHeight="1" x14ac:dyDescent="0.25">
      <c r="A140" s="463" t="str">
        <f>НЭВН!Q265</f>
        <v>THERMEX N 15 U</v>
      </c>
      <c r="B140" s="20" t="str">
        <f>НЭВН!R265</f>
        <v>ЭдЭБ00939</v>
      </c>
      <c r="C140" s="143">
        <f>НЭВН!L265</f>
        <v>0</v>
      </c>
      <c r="D140" s="22">
        <f>НЭВН!M265</f>
        <v>0</v>
      </c>
      <c r="E140" s="21">
        <f>НЭВН!O265</f>
        <v>7390</v>
      </c>
      <c r="F140" s="203">
        <v>7390</v>
      </c>
      <c r="G140" s="19">
        <f>НЭВН!T265</f>
        <v>4670007719562</v>
      </c>
      <c r="H140" s="19">
        <f>НЭВН!S265</f>
        <v>151121</v>
      </c>
      <c r="I140" s="19" t="str">
        <f>НЭВН!E265</f>
        <v>У</v>
      </c>
      <c r="J140" s="198"/>
      <c r="K140" s="203">
        <v>7390</v>
      </c>
      <c r="L140" s="423">
        <f t="shared" si="4"/>
        <v>0</v>
      </c>
      <c r="N140" t="str">
        <f>IFERROR(VLOOKUP(B138,Сток!A:B,2,FALSE),"")</f>
        <v/>
      </c>
    </row>
    <row r="141" spans="1:14" ht="12" customHeight="1" x14ac:dyDescent="0.25">
      <c r="A141" s="213" t="str">
        <f>НЭВН!C248</f>
        <v xml:space="preserve">THERMEX IC 10 O  </v>
      </c>
      <c r="B141" s="20" t="str">
        <f>НЭВН!R248</f>
        <v>ЭдЭБ01496</v>
      </c>
      <c r="C141" s="143">
        <f>НЭВН!L248</f>
        <v>0</v>
      </c>
      <c r="D141" s="22">
        <f>НЭВН!M248</f>
        <v>0</v>
      </c>
      <c r="E141" s="21">
        <f>НЭВН!O248</f>
        <v>10190</v>
      </c>
      <c r="F141" s="203">
        <v>10190</v>
      </c>
      <c r="G141" s="19">
        <f>НЭВН!T248</f>
        <v>4670007715830</v>
      </c>
      <c r="H141" s="19">
        <v>151026</v>
      </c>
      <c r="I141" s="19" t="str">
        <f>НЭВН!E248</f>
        <v>-</v>
      </c>
      <c r="J141" s="198"/>
      <c r="K141" s="203">
        <v>6790</v>
      </c>
      <c r="L141" s="423">
        <f t="shared" si="4"/>
        <v>0.50073637702503682</v>
      </c>
      <c r="N141" t="str">
        <f>IFERROR(VLOOKUP(B139,Сток!A:B,2,FALSE),"")</f>
        <v/>
      </c>
    </row>
    <row r="142" spans="1:14" ht="12" customHeight="1" x14ac:dyDescent="0.25">
      <c r="A142" s="213" t="str">
        <f>НЭВН!C249</f>
        <v xml:space="preserve">THERMEX IC 15 O  </v>
      </c>
      <c r="B142" s="20" t="str">
        <f>НЭВН!R249</f>
        <v>ЭдЭБ01498</v>
      </c>
      <c r="C142" s="143">
        <f>НЭВН!L249</f>
        <v>0</v>
      </c>
      <c r="D142" s="22">
        <f>НЭВН!M249</f>
        <v>0</v>
      </c>
      <c r="E142" s="21">
        <f>НЭВН!O249</f>
        <v>11690</v>
      </c>
      <c r="F142" s="203">
        <v>11690</v>
      </c>
      <c r="G142" s="19">
        <f>НЭВН!T249</f>
        <v>4670007715854</v>
      </c>
      <c r="H142" s="19">
        <v>151028</v>
      </c>
      <c r="I142" s="19" t="str">
        <f>НЭВН!E249</f>
        <v>-</v>
      </c>
      <c r="J142" s="198"/>
      <c r="K142" s="203">
        <v>7690</v>
      </c>
      <c r="L142" s="423">
        <f t="shared" si="4"/>
        <v>0.52015604681404426</v>
      </c>
      <c r="N142" t="str">
        <f>IFERROR(VLOOKUP(B140,Сток!A:B,2,FALSE),"")</f>
        <v/>
      </c>
    </row>
    <row r="143" spans="1:14" ht="12" customHeight="1" x14ac:dyDescent="0.25">
      <c r="A143" s="213" t="str">
        <f>НЭВН!C250</f>
        <v xml:space="preserve">THERMEX IC 10 U </v>
      </c>
      <c r="B143" s="20" t="str">
        <f>НЭВН!R250</f>
        <v>ЭдЭБ01497</v>
      </c>
      <c r="C143" s="143">
        <f>НЭВН!L250</f>
        <v>0</v>
      </c>
      <c r="D143" s="22">
        <f>НЭВН!M250</f>
        <v>0</v>
      </c>
      <c r="E143" s="21">
        <f>НЭВН!O250</f>
        <v>10190</v>
      </c>
      <c r="F143" s="203">
        <v>10190</v>
      </c>
      <c r="G143" s="19">
        <f>НЭВН!T250</f>
        <v>4670007715847</v>
      </c>
      <c r="H143" s="19">
        <v>151027</v>
      </c>
      <c r="I143" s="19" t="str">
        <f>НЭВН!E250</f>
        <v>-</v>
      </c>
      <c r="J143" s="198"/>
      <c r="K143" s="203">
        <v>6790</v>
      </c>
      <c r="L143" s="423">
        <f t="shared" si="4"/>
        <v>0.50073637702503682</v>
      </c>
      <c r="N143" t="str">
        <f>IFERROR(VLOOKUP(B141,Сток!A:B,2,FALSE),"")</f>
        <v/>
      </c>
    </row>
    <row r="144" spans="1:14" ht="12" customHeight="1" x14ac:dyDescent="0.25">
      <c r="A144" s="213" t="str">
        <f>НЭВН!C251</f>
        <v xml:space="preserve">THERMEX IC 15 U </v>
      </c>
      <c r="B144" s="20" t="str">
        <f>НЭВН!R251</f>
        <v>ЭдЭБ01499</v>
      </c>
      <c r="C144" s="143">
        <f>НЭВН!L251</f>
        <v>0</v>
      </c>
      <c r="D144" s="22">
        <f>НЭВН!M251</f>
        <v>0</v>
      </c>
      <c r="E144" s="21">
        <f>НЭВН!O251</f>
        <v>11690</v>
      </c>
      <c r="F144" s="203">
        <v>11690</v>
      </c>
      <c r="G144" s="19">
        <f>НЭВН!T251</f>
        <v>4670007715861</v>
      </c>
      <c r="H144" s="19">
        <v>151029</v>
      </c>
      <c r="I144" s="19" t="str">
        <f>НЭВН!E251</f>
        <v>-</v>
      </c>
      <c r="J144" s="198"/>
      <c r="K144" s="203">
        <v>7690</v>
      </c>
      <c r="L144" s="423">
        <f t="shared" si="4"/>
        <v>0.52015604681404426</v>
      </c>
      <c r="N144" t="str">
        <f>IFERROR(VLOOKUP(B142,Сток!A:B,2,FALSE),"")</f>
        <v/>
      </c>
    </row>
    <row r="145" spans="1:14" ht="12" customHeight="1" x14ac:dyDescent="0.25">
      <c r="A145" s="213" t="str">
        <f>НЭВН!Q237</f>
        <v>THERMEX Clever 7</v>
      </c>
      <c r="B145" s="20" t="str">
        <f>НЭВН!R237</f>
        <v>ЭдЭБ02002</v>
      </c>
      <c r="C145" s="143">
        <f>НЭВН!L237</f>
        <v>0</v>
      </c>
      <c r="D145" s="22">
        <f>НЭВН!M237</f>
        <v>0</v>
      </c>
      <c r="E145" s="21">
        <f>НЭВН!O237</f>
        <v>13090</v>
      </c>
      <c r="F145" s="203">
        <v>13090</v>
      </c>
      <c r="G145" s="19">
        <f>НЭВН!T237</f>
        <v>4670033313598</v>
      </c>
      <c r="H145" s="19">
        <f>НЭВН!S237</f>
        <v>111130</v>
      </c>
      <c r="I145" s="19" t="str">
        <f>НЭВН!E237</f>
        <v>-</v>
      </c>
      <c r="J145" s="198"/>
      <c r="K145" s="203">
        <v>7190</v>
      </c>
      <c r="L145" s="423">
        <f t="shared" si="4"/>
        <v>0.8205841446453408</v>
      </c>
      <c r="N145" t="str">
        <f>IFERROR(VLOOKUP(B143,Сток!A:B,2,FALSE),"")</f>
        <v/>
      </c>
    </row>
    <row r="146" spans="1:14" ht="12" customHeight="1" x14ac:dyDescent="0.25">
      <c r="A146" s="213" t="str">
        <f>НЭВН!Q206</f>
        <v>THERMEX Smartline 10 O</v>
      </c>
      <c r="B146" s="20" t="str">
        <f>НЭВН!R206</f>
        <v>ЭдЭБ02012</v>
      </c>
      <c r="C146" s="143">
        <f>НЭВН!L206</f>
        <v>0</v>
      </c>
      <c r="D146" s="22">
        <f>НЭВН!M206</f>
        <v>0</v>
      </c>
      <c r="E146" s="21">
        <f>НЭВН!O206</f>
        <v>15190</v>
      </c>
      <c r="F146" s="203">
        <v>15190</v>
      </c>
      <c r="G146" s="19">
        <f>НЭВН!T206</f>
        <v>4670033313802</v>
      </c>
      <c r="H146" s="19">
        <f>НЭВН!S206</f>
        <v>111141</v>
      </c>
      <c r="I146" s="19" t="str">
        <f>НЭВН!E206</f>
        <v>У</v>
      </c>
      <c r="J146" s="198"/>
      <c r="K146" s="203">
        <v>8990</v>
      </c>
      <c r="L146" s="423">
        <f t="shared" si="4"/>
        <v>0.68965517241379315</v>
      </c>
      <c r="N146" t="str">
        <f>IFERROR(VLOOKUP(B144,Сток!A:B,2,FALSE),"")</f>
        <v/>
      </c>
    </row>
    <row r="147" spans="1:14" ht="12" customHeight="1" x14ac:dyDescent="0.25">
      <c r="A147" s="213" t="str">
        <f>НЭВН!Q207</f>
        <v>THERMEX Smartline 15 O</v>
      </c>
      <c r="B147" s="20" t="str">
        <f>НЭВН!R207</f>
        <v>ЭдЭБ02014</v>
      </c>
      <c r="C147" s="143">
        <f>НЭВН!L207</f>
        <v>0</v>
      </c>
      <c r="D147" s="22">
        <f>НЭВН!M207</f>
        <v>0</v>
      </c>
      <c r="E147" s="21">
        <f>НЭВН!O207</f>
        <v>17190</v>
      </c>
      <c r="F147" s="203">
        <v>17190</v>
      </c>
      <c r="G147" s="19">
        <f>НЭВН!T207</f>
        <v>4670033313826</v>
      </c>
      <c r="H147" s="19">
        <f>НЭВН!S207</f>
        <v>111143</v>
      </c>
      <c r="I147" s="19" t="str">
        <f>НЭВН!E207</f>
        <v>У</v>
      </c>
      <c r="J147" s="198"/>
      <c r="K147" s="203">
        <v>10090</v>
      </c>
      <c r="L147" s="423">
        <f t="shared" si="4"/>
        <v>0.70366699702675928</v>
      </c>
    </row>
    <row r="148" spans="1:14" ht="12" customHeight="1" x14ac:dyDescent="0.25">
      <c r="A148" s="213" t="str">
        <f>НЭВН!Q208</f>
        <v>THERMEX Smartline 30 O</v>
      </c>
      <c r="B148" s="20" t="str">
        <f>НЭВН!R208</f>
        <v>ЭдЭБ02016</v>
      </c>
      <c r="C148" s="143">
        <f>НЭВН!L208</f>
        <v>0</v>
      </c>
      <c r="D148" s="22">
        <f>НЭВН!M208</f>
        <v>0</v>
      </c>
      <c r="E148" s="21">
        <f>НЭВН!O208</f>
        <v>25790</v>
      </c>
      <c r="F148" s="460">
        <v>25790</v>
      </c>
      <c r="G148" s="19">
        <f>НЭВН!T208</f>
        <v>4670033313840</v>
      </c>
      <c r="H148" s="19">
        <f>НЭВН!S208</f>
        <v>111145</v>
      </c>
      <c r="I148" s="19" t="str">
        <f>НЭВН!E208</f>
        <v>У</v>
      </c>
      <c r="J148" s="198"/>
      <c r="K148" s="203">
        <v>13690</v>
      </c>
      <c r="L148" s="423">
        <f t="shared" si="4"/>
        <v>0.8838568298027758</v>
      </c>
    </row>
    <row r="149" spans="1:14" ht="12" customHeight="1" x14ac:dyDescent="0.25">
      <c r="A149" s="213" t="str">
        <f>НЭВН!Q209</f>
        <v>THERMEX Smartline 10 U</v>
      </c>
      <c r="B149" s="20" t="str">
        <f>НЭВН!R209</f>
        <v>ЭдЭБ02013</v>
      </c>
      <c r="C149" s="143">
        <f>НЭВН!L209</f>
        <v>0</v>
      </c>
      <c r="D149" s="22">
        <f>НЭВН!M209</f>
        <v>0</v>
      </c>
      <c r="E149" s="21">
        <f>НЭВН!O209</f>
        <v>15190</v>
      </c>
      <c r="F149" s="203">
        <v>15190</v>
      </c>
      <c r="G149" s="19">
        <f>НЭВН!T209</f>
        <v>4670033313819</v>
      </c>
      <c r="H149" s="19">
        <f>НЭВН!S209</f>
        <v>111142</v>
      </c>
      <c r="I149" s="19" t="str">
        <f>НЭВН!E209</f>
        <v>У</v>
      </c>
      <c r="J149" s="198"/>
      <c r="K149" s="203">
        <v>8990</v>
      </c>
      <c r="L149" s="423">
        <f t="shared" si="4"/>
        <v>0.68965517241379315</v>
      </c>
    </row>
    <row r="150" spans="1:14" ht="12" customHeight="1" x14ac:dyDescent="0.25">
      <c r="A150" s="213" t="str">
        <f>НЭВН!Q210</f>
        <v>THERMEX Smartline 15 U</v>
      </c>
      <c r="B150" s="20" t="str">
        <f>НЭВН!R210</f>
        <v>ЭдЭБ02015</v>
      </c>
      <c r="C150" s="143">
        <f>НЭВН!L210</f>
        <v>0</v>
      </c>
      <c r="D150" s="22">
        <f>НЭВН!M210</f>
        <v>0</v>
      </c>
      <c r="E150" s="21">
        <f>НЭВН!O210</f>
        <v>17890</v>
      </c>
      <c r="F150" s="203">
        <v>17890</v>
      </c>
      <c r="G150" s="19">
        <f>НЭВН!T210</f>
        <v>4670033313833</v>
      </c>
      <c r="H150" s="19">
        <f>НЭВН!S210</f>
        <v>111144</v>
      </c>
      <c r="I150" s="19" t="str">
        <f>НЭВН!E210</f>
        <v>У</v>
      </c>
      <c r="J150" s="198"/>
      <c r="K150" s="203">
        <v>10090</v>
      </c>
      <c r="L150" s="423">
        <f t="shared" si="4"/>
        <v>0.77304261645193262</v>
      </c>
    </row>
    <row r="151" spans="1:14" ht="12" customHeight="1" x14ac:dyDescent="0.25">
      <c r="A151" s="213" t="str">
        <f>НЭВН!Q211</f>
        <v>THERMEX Smartline 30 U</v>
      </c>
      <c r="B151" s="20" t="str">
        <f>НЭВН!R211</f>
        <v>ЭдЭБ02017</v>
      </c>
      <c r="C151" s="143">
        <f>НЭВН!L211</f>
        <v>0</v>
      </c>
      <c r="D151" s="22">
        <f>НЭВН!M211</f>
        <v>0</v>
      </c>
      <c r="E151" s="21">
        <f>НЭВН!O211</f>
        <v>26090</v>
      </c>
      <c r="F151" s="203">
        <v>26090</v>
      </c>
      <c r="G151" s="19">
        <f>НЭВН!T211</f>
        <v>4670033313857</v>
      </c>
      <c r="H151" s="19">
        <f>НЭВН!S211</f>
        <v>111146</v>
      </c>
      <c r="I151" s="19" t="str">
        <f>НЭВН!E211</f>
        <v>У</v>
      </c>
      <c r="J151" s="198"/>
      <c r="K151" s="203">
        <v>13690</v>
      </c>
      <c r="L151" s="423">
        <f t="shared" si="4"/>
        <v>0.90577063550036518</v>
      </c>
    </row>
    <row r="152" spans="1:14" ht="12" customHeight="1" x14ac:dyDescent="0.25">
      <c r="A152" s="213" t="str">
        <f>НЭВН!Q221</f>
        <v>THERMEX Skyline 10 O</v>
      </c>
      <c r="B152" s="20" t="str">
        <f>НЭВН!R221</f>
        <v>ЭдЭБ02006</v>
      </c>
      <c r="C152" s="143">
        <f>НЭВН!L221</f>
        <v>0</v>
      </c>
      <c r="D152" s="22">
        <f>НЭВН!M221</f>
        <v>0</v>
      </c>
      <c r="E152" s="21">
        <f>НЭВН!O221</f>
        <v>14190</v>
      </c>
      <c r="F152" s="203">
        <v>14190</v>
      </c>
      <c r="G152" s="19">
        <f>НЭВН!T221</f>
        <v>4670033313734</v>
      </c>
      <c r="H152" s="19">
        <f>НЭВН!S221</f>
        <v>111131</v>
      </c>
      <c r="I152" s="19" t="str">
        <f>НЭВН!E221</f>
        <v>У</v>
      </c>
      <c r="J152" s="198"/>
      <c r="K152" s="203">
        <v>8190</v>
      </c>
      <c r="L152" s="423">
        <f t="shared" si="4"/>
        <v>0.73260073260073266</v>
      </c>
    </row>
    <row r="153" spans="1:14" ht="12" customHeight="1" x14ac:dyDescent="0.25">
      <c r="A153" s="213" t="str">
        <f>НЭВН!Q222</f>
        <v>THERMEX Skyline 15 O</v>
      </c>
      <c r="B153" s="20" t="str">
        <f>НЭВН!R222</f>
        <v>ЭдЭБ02008</v>
      </c>
      <c r="C153" s="143">
        <f>НЭВН!L222</f>
        <v>0</v>
      </c>
      <c r="D153" s="22">
        <f>НЭВН!M222</f>
        <v>0</v>
      </c>
      <c r="E153" s="21">
        <f>НЭВН!O222</f>
        <v>16890</v>
      </c>
      <c r="F153" s="203">
        <v>16890</v>
      </c>
      <c r="G153" s="19">
        <f>НЭВН!T222</f>
        <v>4670033313765</v>
      </c>
      <c r="H153" s="19">
        <f>НЭВН!S222</f>
        <v>111133</v>
      </c>
      <c r="I153" s="19" t="str">
        <f>НЭВН!E222</f>
        <v>У</v>
      </c>
      <c r="J153" s="198"/>
      <c r="K153" s="203">
        <v>9690</v>
      </c>
      <c r="L153" s="423">
        <f t="shared" si="4"/>
        <v>0.7430340557275541</v>
      </c>
    </row>
    <row r="154" spans="1:14" ht="12" customHeight="1" x14ac:dyDescent="0.25">
      <c r="A154" s="213" t="str">
        <f>НЭВН!Q223</f>
        <v>THERMEX Skyline 30 O</v>
      </c>
      <c r="B154" s="20" t="str">
        <f>НЭВН!R223</f>
        <v>ЭдЭБ02010</v>
      </c>
      <c r="C154" s="143">
        <f>НЭВН!L223</f>
        <v>0</v>
      </c>
      <c r="D154" s="22">
        <f>НЭВН!M223</f>
        <v>0</v>
      </c>
      <c r="E154" s="21">
        <f>НЭВН!O223</f>
        <v>24690</v>
      </c>
      <c r="F154" s="203">
        <v>24690</v>
      </c>
      <c r="G154" s="19">
        <f>НЭВН!T223</f>
        <v>4670033313789</v>
      </c>
      <c r="H154" s="19">
        <f>НЭВН!S223</f>
        <v>111135</v>
      </c>
      <c r="I154" s="19" t="str">
        <f>НЭВН!E223</f>
        <v>У</v>
      </c>
      <c r="J154" s="198"/>
      <c r="K154" s="203">
        <v>12690</v>
      </c>
      <c r="L154" s="423">
        <f t="shared" si="4"/>
        <v>0.94562647754137119</v>
      </c>
    </row>
    <row r="155" spans="1:14" ht="12" customHeight="1" x14ac:dyDescent="0.25">
      <c r="A155" s="213" t="str">
        <f>НЭВН!Q224</f>
        <v>THERMEX Skyline 10 U</v>
      </c>
      <c r="B155" s="20" t="str">
        <f>НЭВН!R224</f>
        <v>ЭдЭБ02007</v>
      </c>
      <c r="C155" s="143">
        <f>НЭВН!L224</f>
        <v>0</v>
      </c>
      <c r="D155" s="22">
        <f>НЭВН!M224</f>
        <v>0</v>
      </c>
      <c r="E155" s="21">
        <f>НЭВН!O224</f>
        <v>13490</v>
      </c>
      <c r="F155" s="203">
        <v>13490</v>
      </c>
      <c r="G155" s="19">
        <f>НЭВН!T224</f>
        <v>4670033313758</v>
      </c>
      <c r="H155" s="19">
        <f>НЭВН!S224</f>
        <v>111132</v>
      </c>
      <c r="I155" s="19" t="str">
        <f>НЭВН!E224</f>
        <v>У</v>
      </c>
      <c r="J155" s="198"/>
      <c r="K155" s="203">
        <v>8190</v>
      </c>
      <c r="L155" s="423">
        <f t="shared" si="4"/>
        <v>0.64713064713064705</v>
      </c>
    </row>
    <row r="156" spans="1:14" ht="12" customHeight="1" x14ac:dyDescent="0.25">
      <c r="A156" s="213" t="str">
        <f>НЭВН!Q225</f>
        <v>THERMEX Skyline 15 U</v>
      </c>
      <c r="B156" s="20" t="str">
        <f>НЭВН!R225</f>
        <v>ЭдЭБ02009</v>
      </c>
      <c r="C156" s="143">
        <f>НЭВН!L225</f>
        <v>0</v>
      </c>
      <c r="D156" s="22">
        <f>НЭВН!M225</f>
        <v>0</v>
      </c>
      <c r="E156" s="21">
        <f>НЭВН!O225</f>
        <v>17790</v>
      </c>
      <c r="F156" s="203">
        <v>17790</v>
      </c>
      <c r="G156" s="19">
        <f>НЭВН!T225</f>
        <v>4670033313772</v>
      </c>
      <c r="H156" s="19">
        <f>НЭВН!S225</f>
        <v>111134</v>
      </c>
      <c r="I156" s="19" t="str">
        <f>НЭВН!E225</f>
        <v>У</v>
      </c>
      <c r="J156" s="198"/>
      <c r="K156" s="203">
        <v>9690</v>
      </c>
      <c r="L156" s="423">
        <f t="shared" si="4"/>
        <v>0.83591331269349856</v>
      </c>
    </row>
    <row r="157" spans="1:14" ht="12" customHeight="1" x14ac:dyDescent="0.25">
      <c r="A157" s="213" t="str">
        <f>НЭВН!Q226</f>
        <v>THERMEX Skyline 30 U</v>
      </c>
      <c r="B157" s="20" t="str">
        <f>НЭВН!R226</f>
        <v>ЭдЭБ02011</v>
      </c>
      <c r="C157" s="143">
        <f>НЭВН!L226</f>
        <v>0</v>
      </c>
      <c r="D157" s="22">
        <f>НЭВН!M226</f>
        <v>0</v>
      </c>
      <c r="E157" s="21">
        <f>НЭВН!O226</f>
        <v>24690</v>
      </c>
      <c r="F157" s="203">
        <v>24690</v>
      </c>
      <c r="G157" s="19">
        <f>НЭВН!T226</f>
        <v>4670033313796</v>
      </c>
      <c r="H157" s="19">
        <f>НЭВН!S226</f>
        <v>111136</v>
      </c>
      <c r="I157" s="19" t="str">
        <f>НЭВН!E226</f>
        <v>У</v>
      </c>
      <c r="J157" s="198"/>
      <c r="K157" s="203">
        <v>12690</v>
      </c>
      <c r="L157" s="423">
        <f t="shared" si="4"/>
        <v>0.94562647754137119</v>
      </c>
    </row>
    <row r="158" spans="1:14" ht="12" customHeight="1" x14ac:dyDescent="0.25">
      <c r="A158" s="213" t="str">
        <f>НЭВН!Q240</f>
        <v>THERMEX H 10 O (pro)</v>
      </c>
      <c r="B158" s="20" t="str">
        <f>НЭВН!R240</f>
        <v>ЭдЭБ00118</v>
      </c>
      <c r="C158" s="143">
        <f>НЭВН!L240</f>
        <v>0</v>
      </c>
      <c r="D158" s="22">
        <f>НЭВН!M240</f>
        <v>0</v>
      </c>
      <c r="E158" s="21">
        <f>НЭВН!O240</f>
        <v>10290</v>
      </c>
      <c r="F158" s="203">
        <v>10290</v>
      </c>
      <c r="G158" s="19">
        <f>НЭВН!T240</f>
        <v>4670007714680</v>
      </c>
      <c r="H158" s="19">
        <v>111001</v>
      </c>
      <c r="I158" s="19" t="str">
        <f>НЭВН!E240</f>
        <v>-</v>
      </c>
      <c r="J158" s="198"/>
      <c r="K158" s="203">
        <v>6990</v>
      </c>
      <c r="L158" s="423">
        <f t="shared" si="4"/>
        <v>0.47210300429184548</v>
      </c>
    </row>
    <row r="159" spans="1:14" ht="12" customHeight="1" x14ac:dyDescent="0.25">
      <c r="A159" s="213" t="str">
        <f>НЭВН!Q241</f>
        <v>THERMEX H 15 O (pro)</v>
      </c>
      <c r="B159" s="20" t="str">
        <f>НЭВН!R241</f>
        <v>ЭдЭБ00120</v>
      </c>
      <c r="C159" s="143">
        <f>НЭВН!L241</f>
        <v>0</v>
      </c>
      <c r="D159" s="22">
        <f>НЭВН!M241</f>
        <v>0</v>
      </c>
      <c r="E159" s="21">
        <f>НЭВН!O241</f>
        <v>12190</v>
      </c>
      <c r="F159" s="203">
        <v>12190</v>
      </c>
      <c r="G159" s="19">
        <f>НЭВН!T241</f>
        <v>4670007714703</v>
      </c>
      <c r="H159" s="19">
        <v>111003</v>
      </c>
      <c r="I159" s="19" t="str">
        <f>НЭВН!E241</f>
        <v>-</v>
      </c>
      <c r="J159" s="198"/>
      <c r="K159" s="203">
        <v>8290</v>
      </c>
      <c r="L159" s="423">
        <f t="shared" ref="L159:L190" si="5">F159/K159-1</f>
        <v>0.47044632086851634</v>
      </c>
    </row>
    <row r="160" spans="1:14" ht="12" customHeight="1" x14ac:dyDescent="0.25">
      <c r="A160" s="213" t="str">
        <f>НЭВН!Q242</f>
        <v>THERMEX H 30 O (pro)</v>
      </c>
      <c r="B160" s="20" t="str">
        <f>НЭВН!R242</f>
        <v>ЭдЭБ00122</v>
      </c>
      <c r="C160" s="143">
        <f>НЭВН!L242</f>
        <v>0</v>
      </c>
      <c r="D160" s="22">
        <f>НЭВН!M242</f>
        <v>0</v>
      </c>
      <c r="E160" s="21">
        <f>НЭВН!O242</f>
        <v>16590</v>
      </c>
      <c r="F160" s="203">
        <v>16590</v>
      </c>
      <c r="G160" s="19">
        <f>НЭВН!T242</f>
        <v>4670007714727</v>
      </c>
      <c r="H160" s="19">
        <v>111005</v>
      </c>
      <c r="I160" s="19" t="str">
        <f>НЭВН!E242</f>
        <v>-</v>
      </c>
      <c r="J160" s="198"/>
      <c r="K160" s="203">
        <v>10990</v>
      </c>
      <c r="L160" s="423">
        <f t="shared" si="5"/>
        <v>0.50955414012738864</v>
      </c>
      <c r="N160" t="str">
        <f>IFERROR(VLOOKUP(B158,Сток!A:B,2,FALSE),"")</f>
        <v/>
      </c>
    </row>
    <row r="161" spans="1:14" ht="12" customHeight="1" x14ac:dyDescent="0.25">
      <c r="A161" s="213" t="str">
        <f>НЭВН!Q243</f>
        <v>THERMEX H 10 U (pro)</v>
      </c>
      <c r="B161" s="20" t="str">
        <f>НЭВН!R243</f>
        <v>ЭдЭБ00119</v>
      </c>
      <c r="C161" s="143">
        <f>НЭВН!L243</f>
        <v>0</v>
      </c>
      <c r="D161" s="22">
        <f>НЭВН!M243</f>
        <v>0</v>
      </c>
      <c r="E161" s="21">
        <f>НЭВН!O243</f>
        <v>10290</v>
      </c>
      <c r="F161" s="203">
        <v>10290</v>
      </c>
      <c r="G161" s="19">
        <f>НЭВН!T243</f>
        <v>4670007714697</v>
      </c>
      <c r="H161" s="19">
        <v>111002</v>
      </c>
      <c r="I161" s="19" t="str">
        <f>НЭВН!E243</f>
        <v>-</v>
      </c>
      <c r="J161" s="198"/>
      <c r="K161" s="203">
        <v>6990</v>
      </c>
      <c r="L161" s="423">
        <f t="shared" si="5"/>
        <v>0.47210300429184548</v>
      </c>
      <c r="N161" t="str">
        <f>IFERROR(VLOOKUP(B159,Сток!A:B,2,FALSE),"")</f>
        <v/>
      </c>
    </row>
    <row r="162" spans="1:14" ht="12" customHeight="1" x14ac:dyDescent="0.25">
      <c r="A162" s="213" t="str">
        <f>НЭВН!Q244</f>
        <v>THERMEX H 15 U (pro)</v>
      </c>
      <c r="B162" s="20" t="str">
        <f>НЭВН!R244</f>
        <v>ЭдЭБ00121</v>
      </c>
      <c r="C162" s="143">
        <f>НЭВН!L244</f>
        <v>0</v>
      </c>
      <c r="D162" s="22">
        <f>НЭВН!M244</f>
        <v>0</v>
      </c>
      <c r="E162" s="21">
        <f>НЭВН!O244</f>
        <v>12290</v>
      </c>
      <c r="F162" s="203">
        <v>12290</v>
      </c>
      <c r="G162" s="19">
        <f>НЭВН!T244</f>
        <v>4670007714710</v>
      </c>
      <c r="H162" s="19">
        <v>111004</v>
      </c>
      <c r="I162" s="19" t="str">
        <f>НЭВН!E244</f>
        <v>-</v>
      </c>
      <c r="J162" s="198"/>
      <c r="K162" s="203">
        <v>8290</v>
      </c>
      <c r="L162" s="423">
        <f t="shared" si="5"/>
        <v>0.48250904704463204</v>
      </c>
      <c r="N162" t="str">
        <f>IFERROR(VLOOKUP(B160,Сток!A:B,2,FALSE),"")</f>
        <v/>
      </c>
    </row>
    <row r="163" spans="1:14" ht="12" customHeight="1" x14ac:dyDescent="0.25">
      <c r="A163" s="213" t="str">
        <f>НЭВН!Q245</f>
        <v>THERMEX H 30 U (pro)</v>
      </c>
      <c r="B163" s="20" t="str">
        <f>НЭВН!R245</f>
        <v>ЭдЭБ00671</v>
      </c>
      <c r="C163" s="143">
        <f>НЭВН!L245</f>
        <v>0</v>
      </c>
      <c r="D163" s="22">
        <f>НЭВН!M245</f>
        <v>0</v>
      </c>
      <c r="E163" s="21">
        <f>НЭВН!O245</f>
        <v>16890</v>
      </c>
      <c r="F163" s="203">
        <v>16890</v>
      </c>
      <c r="G163" s="19">
        <f>НЭВН!T245</f>
        <v>4670007717971</v>
      </c>
      <c r="H163" s="19">
        <v>111062</v>
      </c>
      <c r="I163" s="19" t="str">
        <f>НЭВН!E245</f>
        <v>-</v>
      </c>
      <c r="J163" s="198"/>
      <c r="K163" s="203">
        <v>10990</v>
      </c>
      <c r="L163" s="423">
        <f t="shared" si="5"/>
        <v>0.53685168334849864</v>
      </c>
      <c r="N163" t="str">
        <f>IFERROR(VLOOKUP(B161,Сток!A:B,2,FALSE),"")</f>
        <v/>
      </c>
    </row>
    <row r="164" spans="1:14" ht="12" customHeight="1" x14ac:dyDescent="0.25">
      <c r="A164" s="213" t="str">
        <f>НЭВН!Q254</f>
        <v>Garanterm Plus 10 O</v>
      </c>
      <c r="B164" s="20" t="str">
        <f>НЭВН!R254</f>
        <v>ЭдЭБ01589</v>
      </c>
      <c r="C164" s="143">
        <f>НЭВН!L254</f>
        <v>0</v>
      </c>
      <c r="D164" s="22">
        <f>НЭВН!M254</f>
        <v>0</v>
      </c>
      <c r="E164" s="21">
        <f>НЭВН!O254</f>
        <v>10490</v>
      </c>
      <c r="F164" s="203">
        <v>10490</v>
      </c>
      <c r="G164" s="19">
        <f>НЭВН!T254</f>
        <v>4670033311716</v>
      </c>
      <c r="H164" s="19">
        <f>НЭВН!S254</f>
        <v>116011</v>
      </c>
      <c r="I164" s="19" t="str">
        <f>НЭВН!E254</f>
        <v>-</v>
      </c>
      <c r="J164" s="198"/>
      <c r="K164" s="203">
        <v>6590</v>
      </c>
      <c r="L164" s="423">
        <f t="shared" si="5"/>
        <v>0.59180576631259485</v>
      </c>
      <c r="N164" t="str">
        <f>IFERROR(VLOOKUP(B162,Сток!A:B,2,FALSE),"")</f>
        <v/>
      </c>
    </row>
    <row r="165" spans="1:14" ht="12" customHeight="1" x14ac:dyDescent="0.25">
      <c r="A165" s="213" t="str">
        <f>НЭВН!Q255</f>
        <v>Garanterm Plus 15 O</v>
      </c>
      <c r="B165" s="20" t="str">
        <f>НЭВН!R255</f>
        <v>ЭдЭБ01591</v>
      </c>
      <c r="C165" s="143">
        <f>НЭВН!L255</f>
        <v>0</v>
      </c>
      <c r="D165" s="22">
        <f>НЭВН!M255</f>
        <v>0</v>
      </c>
      <c r="E165" s="21">
        <f>НЭВН!O255</f>
        <v>12190</v>
      </c>
      <c r="F165" s="203">
        <v>12190</v>
      </c>
      <c r="G165" s="19">
        <f>НЭВН!T255</f>
        <v>4670033311730</v>
      </c>
      <c r="H165" s="19">
        <f>НЭВН!S255</f>
        <v>116013</v>
      </c>
      <c r="I165" s="19" t="str">
        <f>НЭВН!E255</f>
        <v>-</v>
      </c>
      <c r="J165" s="198"/>
      <c r="K165" s="203">
        <v>7390</v>
      </c>
      <c r="L165" s="423">
        <f t="shared" si="5"/>
        <v>0.64952638700947229</v>
      </c>
      <c r="N165" t="str">
        <f>IFERROR(VLOOKUP(B163,Сток!A:B,2,FALSE),"")</f>
        <v/>
      </c>
    </row>
    <row r="166" spans="1:14" ht="12" customHeight="1" x14ac:dyDescent="0.25">
      <c r="A166" s="213" t="str">
        <f>НЭВН!Q256</f>
        <v>Garanterm Plus 30 O</v>
      </c>
      <c r="B166" s="20" t="str">
        <f>НЭВН!R256</f>
        <v>ЭдЭБ01593</v>
      </c>
      <c r="C166" s="143">
        <f>НЭВН!L256</f>
        <v>0</v>
      </c>
      <c r="D166" s="22">
        <f>НЭВН!M256</f>
        <v>0</v>
      </c>
      <c r="E166" s="21">
        <f>НЭВН!O256</f>
        <v>18890</v>
      </c>
      <c r="F166" s="203">
        <v>18890</v>
      </c>
      <c r="G166" s="19">
        <f>НЭВН!T256</f>
        <v>4670033311754</v>
      </c>
      <c r="H166" s="19">
        <f>НЭВН!S256</f>
        <v>116015</v>
      </c>
      <c r="I166" s="19" t="str">
        <f>НЭВН!E256</f>
        <v>-</v>
      </c>
      <c r="J166" s="198"/>
      <c r="K166" s="203">
        <v>10590</v>
      </c>
      <c r="L166" s="423">
        <f t="shared" si="5"/>
        <v>0.78375826251180358</v>
      </c>
      <c r="N166" t="str">
        <f>IFERROR(VLOOKUP(B164,Сток!A:B,2,FALSE),"")</f>
        <v/>
      </c>
    </row>
    <row r="167" spans="1:14" ht="12" customHeight="1" x14ac:dyDescent="0.25">
      <c r="A167" s="213" t="str">
        <f>НЭВН!Q257</f>
        <v>Garanterm Plus 10 U</v>
      </c>
      <c r="B167" s="20" t="str">
        <f>НЭВН!R257</f>
        <v>ЭдЭБ01590</v>
      </c>
      <c r="C167" s="143">
        <f>НЭВН!L257</f>
        <v>0</v>
      </c>
      <c r="D167" s="22">
        <f>НЭВН!M257</f>
        <v>0</v>
      </c>
      <c r="E167" s="21">
        <f>НЭВН!O257</f>
        <v>10590</v>
      </c>
      <c r="F167" s="203">
        <v>10590</v>
      </c>
      <c r="G167" s="19">
        <f>НЭВН!T257</f>
        <v>4670033311723</v>
      </c>
      <c r="H167" s="19">
        <f>НЭВН!S257</f>
        <v>116012</v>
      </c>
      <c r="I167" s="19" t="str">
        <f>НЭВН!E257</f>
        <v>-</v>
      </c>
      <c r="J167" s="198"/>
      <c r="K167" s="203">
        <v>6590</v>
      </c>
      <c r="L167" s="423">
        <f t="shared" si="5"/>
        <v>0.60698027314112291</v>
      </c>
      <c r="N167" t="str">
        <f>IFERROR(VLOOKUP(B165,Сток!A:B,2,FALSE),"")</f>
        <v/>
      </c>
    </row>
    <row r="168" spans="1:14" ht="12" customHeight="1" x14ac:dyDescent="0.25">
      <c r="A168" s="213" t="str">
        <f>НЭВН!Q258</f>
        <v>Garanterm Plus 15 U</v>
      </c>
      <c r="B168" s="20" t="str">
        <f>НЭВН!R258</f>
        <v>ЭдЭБ01592</v>
      </c>
      <c r="C168" s="143">
        <f>НЭВН!L258</f>
        <v>0</v>
      </c>
      <c r="D168" s="22">
        <f>НЭВН!M258</f>
        <v>0</v>
      </c>
      <c r="E168" s="21">
        <f>НЭВН!O258</f>
        <v>11390</v>
      </c>
      <c r="F168" s="203">
        <v>11390</v>
      </c>
      <c r="G168" s="19">
        <f>НЭВН!T258</f>
        <v>4670033311747</v>
      </c>
      <c r="H168" s="19">
        <f>НЭВН!S258</f>
        <v>116014</v>
      </c>
      <c r="I168" s="19" t="str">
        <f>НЭВН!E258</f>
        <v>-</v>
      </c>
      <c r="J168" s="198"/>
      <c r="K168" s="203">
        <v>7390</v>
      </c>
      <c r="L168" s="423">
        <f t="shared" si="5"/>
        <v>0.54127198917456032</v>
      </c>
      <c r="N168" t="str">
        <f>IFERROR(VLOOKUP(B166,Сток!A:B,2,FALSE),"")</f>
        <v/>
      </c>
    </row>
    <row r="169" spans="1:14" ht="12" customHeight="1" x14ac:dyDescent="0.25">
      <c r="A169" s="213" t="str">
        <f>НЭВН!Q259</f>
        <v>Garanterm Plus 30 U</v>
      </c>
      <c r="B169" s="20" t="str">
        <f>НЭВН!R259</f>
        <v>ЭдЭБ01594</v>
      </c>
      <c r="C169" s="143">
        <f>НЭВН!L259</f>
        <v>0</v>
      </c>
      <c r="D169" s="22">
        <f>НЭВН!M259</f>
        <v>0</v>
      </c>
      <c r="E169" s="21">
        <f>НЭВН!O259</f>
        <v>21890</v>
      </c>
      <c r="F169" s="203">
        <v>21890</v>
      </c>
      <c r="G169" s="19">
        <f>НЭВН!T259</f>
        <v>4670033311761</v>
      </c>
      <c r="H169" s="19">
        <f>НЭВН!S259</f>
        <v>116016</v>
      </c>
      <c r="I169" s="19" t="str">
        <f>НЭВН!E259</f>
        <v>-</v>
      </c>
      <c r="J169" s="198"/>
      <c r="K169" s="203">
        <v>10590</v>
      </c>
      <c r="L169" s="423">
        <f t="shared" si="5"/>
        <v>1.0670443814919737</v>
      </c>
      <c r="N169" t="str">
        <f>IFERROR(VLOOKUP(B167,Сток!A:B,2,FALSE),"")</f>
        <v/>
      </c>
    </row>
    <row r="170" spans="1:14" ht="12" customHeight="1" x14ac:dyDescent="0.25">
      <c r="A170" s="213" t="str">
        <f>'НЭВН нап.'!Q8</f>
        <v>THERMEX IR 150 V</v>
      </c>
      <c r="B170" s="20" t="str">
        <f>'НЭВН нап.'!R8</f>
        <v>ЭдЭБ00949</v>
      </c>
      <c r="C170" s="143">
        <f>'НЭВН нап.'!L8</f>
        <v>0</v>
      </c>
      <c r="D170" s="22">
        <f>'НЭВН нап.'!M8</f>
        <v>0</v>
      </c>
      <c r="E170" s="21">
        <f>'НЭВН нап.'!O8</f>
        <v>97790</v>
      </c>
      <c r="F170" s="203">
        <v>97790</v>
      </c>
      <c r="G170" s="19">
        <f>'НЭВН нап.'!T8</f>
        <v>4670007712563</v>
      </c>
      <c r="H170" s="19">
        <f>'НЭВН нап.'!S8</f>
        <v>151122</v>
      </c>
      <c r="I170" s="19" t="str">
        <f>'НЭВН нап.'!E8</f>
        <v>У</v>
      </c>
      <c r="J170" s="198"/>
      <c r="K170" s="203">
        <v>49990</v>
      </c>
      <c r="L170" s="423">
        <f t="shared" si="5"/>
        <v>0.95619123824764962</v>
      </c>
      <c r="N170" t="str">
        <f>IFERROR(VLOOKUP(B168,Сток!A:B,2,FALSE),"")</f>
        <v/>
      </c>
    </row>
    <row r="171" spans="1:14" ht="12" customHeight="1" x14ac:dyDescent="0.25">
      <c r="A171" s="213" t="str">
        <f>'НЭВН нап.'!Q9</f>
        <v>THERMEX IR  200 V</v>
      </c>
      <c r="B171" s="20" t="str">
        <f>'НЭВН нап.'!R9</f>
        <v>SpT068697</v>
      </c>
      <c r="C171" s="143">
        <f>'НЭВН нап.'!L9</f>
        <v>0</v>
      </c>
      <c r="D171" s="22">
        <f>'НЭВН нап.'!M9</f>
        <v>0</v>
      </c>
      <c r="E171" s="21">
        <f>'НЭВН нап.'!O9</f>
        <v>100890</v>
      </c>
      <c r="F171" s="203">
        <v>100890</v>
      </c>
      <c r="G171" s="19">
        <f>'НЭВН нап.'!T9</f>
        <v>4607084197808</v>
      </c>
      <c r="H171" s="19">
        <f>'НЭВН нап.'!S9</f>
        <v>151054</v>
      </c>
      <c r="I171" s="19" t="str">
        <f>'НЭВН нап.'!E9</f>
        <v>У</v>
      </c>
      <c r="J171" s="198"/>
      <c r="K171" s="203">
        <v>65090</v>
      </c>
      <c r="L171" s="423">
        <f t="shared" si="5"/>
        <v>0.5500076816715318</v>
      </c>
      <c r="N171" t="str">
        <f>IFERROR(VLOOKUP(B169,Сток!A:B,2,FALSE),"")</f>
        <v/>
      </c>
    </row>
    <row r="172" spans="1:14" ht="12" customHeight="1" x14ac:dyDescent="0.25">
      <c r="A172" s="213" t="str">
        <f>'НЭВН нап.'!Q10</f>
        <v>THERMEX IR  300 V</v>
      </c>
      <c r="B172" s="20" t="str">
        <f>'НЭВН нап.'!R10</f>
        <v>SpT068698</v>
      </c>
      <c r="C172" s="143">
        <f>'НЭВН нап.'!L10</f>
        <v>0</v>
      </c>
      <c r="D172" s="22">
        <f>'НЭВН нап.'!M10</f>
        <v>0</v>
      </c>
      <c r="E172" s="21">
        <f>'НЭВН нап.'!O10</f>
        <v>126990</v>
      </c>
      <c r="F172" s="203">
        <v>126990</v>
      </c>
      <c r="G172" s="19">
        <f>'НЭВН нап.'!T10</f>
        <v>4607084197860</v>
      </c>
      <c r="H172" s="19">
        <f>'НЭВН нап.'!S10</f>
        <v>151055</v>
      </c>
      <c r="I172" s="19" t="str">
        <f>'НЭВН нап.'!E10</f>
        <v>У</v>
      </c>
      <c r="J172" s="198"/>
      <c r="K172" s="203">
        <v>79990</v>
      </c>
      <c r="L172" s="423">
        <f t="shared" si="5"/>
        <v>0.58757344668083511</v>
      </c>
      <c r="N172" t="str">
        <f>IFERROR(VLOOKUP(B170,Сток!A:B,2,FALSE),"")</f>
        <v/>
      </c>
    </row>
    <row r="173" spans="1:14" ht="12" customHeight="1" x14ac:dyDescent="0.25">
      <c r="A173" s="463" t="str">
        <f>'НЭВН нап.'!Q13</f>
        <v>THERMEX IRP 200 F</v>
      </c>
      <c r="B173" s="20" t="str">
        <f>'НЭВН нап.'!R13</f>
        <v>ЭдЭ001193</v>
      </c>
      <c r="C173" s="143">
        <f>'НЭВН нап.'!L13</f>
        <v>0</v>
      </c>
      <c r="D173" s="22">
        <f>'НЭВН нап.'!M13</f>
        <v>0</v>
      </c>
      <c r="E173" s="21">
        <f>'НЭВН нап.'!O13</f>
        <v>51990</v>
      </c>
      <c r="F173" s="203">
        <v>51990</v>
      </c>
      <c r="G173" s="19">
        <f>'НЭВН нап.'!T13</f>
        <v>4670007713249</v>
      </c>
      <c r="H173" s="19">
        <f>'НЭВН нап.'!S13</f>
        <v>151056</v>
      </c>
      <c r="I173" s="19" t="str">
        <f>'НЭВН нап.'!E13</f>
        <v>-</v>
      </c>
      <c r="J173" s="198"/>
      <c r="K173" s="203">
        <v>51990</v>
      </c>
      <c r="L173" s="423">
        <f t="shared" si="5"/>
        <v>0</v>
      </c>
      <c r="N173" t="str">
        <f>IFERROR(VLOOKUP(B171,Сток!A:B,2,FALSE),"")</f>
        <v/>
      </c>
    </row>
    <row r="174" spans="1:14" ht="12" customHeight="1" x14ac:dyDescent="0.25">
      <c r="A174" s="463" t="str">
        <f>'НЭВН нап.'!Q14</f>
        <v>THERMEX IRP 280 F</v>
      </c>
      <c r="B174" s="20" t="str">
        <f>'НЭВН нап.'!R14</f>
        <v>ЭдЭ001194</v>
      </c>
      <c r="C174" s="143">
        <f>'НЭВН нап.'!L14</f>
        <v>0</v>
      </c>
      <c r="D174" s="22">
        <f>'НЭВН нап.'!M14</f>
        <v>0</v>
      </c>
      <c r="E174" s="21">
        <f>'НЭВН нап.'!O14</f>
        <v>56990</v>
      </c>
      <c r="F174" s="203">
        <v>56990</v>
      </c>
      <c r="G174" s="19">
        <f>'НЭВН нап.'!T14</f>
        <v>4670007713256</v>
      </c>
      <c r="H174" s="19">
        <f>'НЭВН нап.'!S14</f>
        <v>151057</v>
      </c>
      <c r="I174" s="19" t="str">
        <f>'НЭВН нап.'!E14</f>
        <v>-</v>
      </c>
      <c r="J174" s="198"/>
      <c r="K174" s="203">
        <v>56990</v>
      </c>
      <c r="L174" s="423">
        <f t="shared" si="5"/>
        <v>0</v>
      </c>
      <c r="N174" t="str">
        <f>IFERROR(VLOOKUP(B172,Сток!A:B,2,FALSE),"")</f>
        <v/>
      </c>
    </row>
    <row r="175" spans="1:14" ht="12" customHeight="1" x14ac:dyDescent="0.25">
      <c r="A175" s="463" t="str">
        <f>'НЭВН нап.'!Q17</f>
        <v>THERMEX ER 200 V</v>
      </c>
      <c r="B175" s="20" t="str">
        <f>'НЭВН нап.'!R17</f>
        <v>SpT071017</v>
      </c>
      <c r="C175" s="143">
        <f>'НЭВН нап.'!L17</f>
        <v>0</v>
      </c>
      <c r="D175" s="22">
        <f>'НЭВН нап.'!M17</f>
        <v>0</v>
      </c>
      <c r="E175" s="21">
        <f>'НЭВН нап.'!O17</f>
        <v>43690</v>
      </c>
      <c r="F175" s="203">
        <v>43690</v>
      </c>
      <c r="G175" s="19">
        <f>'НЭВН нап.'!T17</f>
        <v>4607084199444</v>
      </c>
      <c r="H175" s="19">
        <f>'НЭВН нап.'!S17</f>
        <v>111040</v>
      </c>
      <c r="I175" s="19" t="str">
        <f>'НЭВН нап.'!E17</f>
        <v>У</v>
      </c>
      <c r="J175" s="198"/>
      <c r="K175" s="203">
        <v>43690</v>
      </c>
      <c r="L175" s="423">
        <f t="shared" si="5"/>
        <v>0</v>
      </c>
      <c r="N175" t="str">
        <f>IFERROR(VLOOKUP(B173,Сток!A:B,2,FALSE),"")</f>
        <v/>
      </c>
    </row>
    <row r="176" spans="1:14" ht="12" customHeight="1" x14ac:dyDescent="0.25">
      <c r="A176" s="463" t="str">
        <f>'НЭВН нап.'!Q18</f>
        <v>THERMEX ER 300 V</v>
      </c>
      <c r="B176" s="20" t="str">
        <f>'НЭВН нап.'!R18</f>
        <v>SpT071018</v>
      </c>
      <c r="C176" s="143">
        <f>'НЭВН нап.'!L18</f>
        <v>0</v>
      </c>
      <c r="D176" s="22">
        <f>'НЭВН нап.'!M18</f>
        <v>0</v>
      </c>
      <c r="E176" s="21">
        <f>'НЭВН нап.'!O18</f>
        <v>51290</v>
      </c>
      <c r="F176" s="203">
        <v>51290</v>
      </c>
      <c r="G176" s="19">
        <f>'НЭВН нап.'!T18</f>
        <v>4607084199451</v>
      </c>
      <c r="H176" s="19">
        <f>'НЭВН нап.'!S18</f>
        <v>111041</v>
      </c>
      <c r="I176" s="19" t="str">
        <f>'НЭВН нап.'!E18</f>
        <v>У</v>
      </c>
      <c r="J176" s="198"/>
      <c r="K176" s="203">
        <v>51290</v>
      </c>
      <c r="L176" s="423">
        <f t="shared" si="5"/>
        <v>0</v>
      </c>
      <c r="N176" t="str">
        <f>IFERROR(VLOOKUP(B174,Сток!A:B,2,FALSE),"")</f>
        <v/>
      </c>
    </row>
    <row r="177" spans="1:14" ht="12" customHeight="1" x14ac:dyDescent="0.25">
      <c r="A177" s="463" t="str">
        <f>КЭВН!C7</f>
        <v>THERMEX IRP 200 V (combi) PRO</v>
      </c>
      <c r="B177" s="20" t="str">
        <f>КЭВН!R7</f>
        <v>ЭдЭБ01583</v>
      </c>
      <c r="C177" s="143">
        <f>КЭВН!L7</f>
        <v>0</v>
      </c>
      <c r="D177" s="22">
        <f>КЭВН!M7</f>
        <v>0</v>
      </c>
      <c r="E177" s="21">
        <f>КЭВН!O7</f>
        <v>85990</v>
      </c>
      <c r="F177" s="203">
        <v>85990</v>
      </c>
      <c r="G177" s="19">
        <f>КЭВН!T7</f>
        <v>4670033311860</v>
      </c>
      <c r="H177" s="19">
        <f>КЭВН!S7</f>
        <v>151160</v>
      </c>
      <c r="I177" s="19" t="str">
        <f>КЭВН!E7</f>
        <v>У</v>
      </c>
      <c r="J177" s="198"/>
      <c r="K177" s="203">
        <v>85990</v>
      </c>
      <c r="L177" s="423">
        <f t="shared" si="5"/>
        <v>0</v>
      </c>
      <c r="N177" t="str">
        <f>IFERROR(VLOOKUP(#REF!,Сток!A:B,2,FALSE),"")</f>
        <v/>
      </c>
    </row>
    <row r="178" spans="1:14" ht="12" customHeight="1" x14ac:dyDescent="0.25">
      <c r="A178" s="463" t="str">
        <f>КЭВН!C8</f>
        <v>THERMEX IRP 280 V (combi) PRO</v>
      </c>
      <c r="B178" s="20" t="str">
        <f>КЭВН!R8</f>
        <v>ЭдЭБ01584</v>
      </c>
      <c r="C178" s="143">
        <f>КЭВН!L8</f>
        <v>0</v>
      </c>
      <c r="D178" s="22">
        <f>КЭВН!M8</f>
        <v>0</v>
      </c>
      <c r="E178" s="21">
        <f>КЭВН!O8</f>
        <v>91290</v>
      </c>
      <c r="F178" s="203">
        <v>91290</v>
      </c>
      <c r="G178" s="19">
        <f>КЭВН!T8</f>
        <v>4670033311877</v>
      </c>
      <c r="H178" s="19">
        <f>КЭВН!S8</f>
        <v>151161</v>
      </c>
      <c r="I178" s="19" t="str">
        <f>КЭВН!E8</f>
        <v>У</v>
      </c>
      <c r="J178" s="198"/>
      <c r="K178" s="203">
        <v>91290</v>
      </c>
      <c r="L178" s="423">
        <f t="shared" si="5"/>
        <v>0</v>
      </c>
      <c r="N178" t="str">
        <f>IFERROR(VLOOKUP(#REF!,Сток!A:B,2,FALSE),"")</f>
        <v/>
      </c>
    </row>
    <row r="179" spans="1:14" ht="12" customHeight="1" x14ac:dyDescent="0.25">
      <c r="A179" s="463" t="str">
        <f>КЭВН!C11</f>
        <v>THERMEX IRP 150 V (combi)</v>
      </c>
      <c r="B179" s="20" t="str">
        <f>КЭВН!R11</f>
        <v>ЭдЭБ00582</v>
      </c>
      <c r="C179" s="143">
        <f>КЭВН!L11</f>
        <v>0</v>
      </c>
      <c r="D179" s="22">
        <f>КЭВН!M11</f>
        <v>0</v>
      </c>
      <c r="E179" s="21">
        <f>КЭВН!O11</f>
        <v>57890</v>
      </c>
      <c r="F179" s="203">
        <v>57890</v>
      </c>
      <c r="G179" s="19">
        <f>КЭВН!T11</f>
        <v>4670007718350</v>
      </c>
      <c r="H179" s="19">
        <f>КЭВН!S11</f>
        <v>151082</v>
      </c>
      <c r="I179" s="19" t="str">
        <f>КЭВН!E11</f>
        <v>У</v>
      </c>
      <c r="J179" s="198"/>
      <c r="K179" s="203">
        <v>57890</v>
      </c>
      <c r="L179" s="423">
        <f t="shared" si="5"/>
        <v>0</v>
      </c>
    </row>
    <row r="180" spans="1:14" ht="12" customHeight="1" x14ac:dyDescent="0.25">
      <c r="A180" s="463" t="str">
        <f>КЭВН!C12</f>
        <v>THERMEX IRP 200 V (combi)</v>
      </c>
      <c r="B180" s="20" t="str">
        <f>КЭВН!R12</f>
        <v>ЭдЭБ00583</v>
      </c>
      <c r="C180" s="143">
        <f>КЭВН!L12</f>
        <v>0</v>
      </c>
      <c r="D180" s="22">
        <f>КЭВН!M12</f>
        <v>0</v>
      </c>
      <c r="E180" s="21">
        <f>КЭВН!O12</f>
        <v>63290</v>
      </c>
      <c r="F180" s="203">
        <v>63290</v>
      </c>
      <c r="G180" s="19">
        <f>КЭВН!T12</f>
        <v>4670007718251</v>
      </c>
      <c r="H180" s="19">
        <f>КЭВН!S12</f>
        <v>151083</v>
      </c>
      <c r="I180" s="19" t="str">
        <f>КЭВН!E12</f>
        <v>У</v>
      </c>
      <c r="J180" s="198"/>
      <c r="K180" s="203">
        <v>63290</v>
      </c>
      <c r="L180" s="423">
        <f t="shared" si="5"/>
        <v>0</v>
      </c>
    </row>
    <row r="181" spans="1:14" ht="12" customHeight="1" x14ac:dyDescent="0.25">
      <c r="A181" s="463" t="str">
        <f>КЭВН!C13</f>
        <v>THERMEX IRP 280 V (combi)</v>
      </c>
      <c r="B181" s="20" t="str">
        <f>КЭВН!R13</f>
        <v>ЭдЭБ00584</v>
      </c>
      <c r="C181" s="143">
        <f>КЭВН!L13</f>
        <v>0</v>
      </c>
      <c r="D181" s="22">
        <f>КЭВН!M13</f>
        <v>0</v>
      </c>
      <c r="E181" s="21">
        <f>КЭВН!O13</f>
        <v>69990</v>
      </c>
      <c r="F181" s="203">
        <v>69990</v>
      </c>
      <c r="G181" s="19">
        <f>КЭВН!T13</f>
        <v>4670007718367</v>
      </c>
      <c r="H181" s="19">
        <f>КЭВН!S13</f>
        <v>151084</v>
      </c>
      <c r="I181" s="19" t="str">
        <f>КЭВН!E13</f>
        <v>У</v>
      </c>
      <c r="J181" s="198"/>
      <c r="K181" s="203">
        <v>69990</v>
      </c>
      <c r="L181" s="423">
        <f t="shared" si="5"/>
        <v>0</v>
      </c>
      <c r="N181" t="str">
        <f>IFERROR(VLOOKUP(B179,Сток!A:B,2,FALSE),"")</f>
        <v/>
      </c>
    </row>
    <row r="182" spans="1:14" ht="12" customHeight="1" x14ac:dyDescent="0.25">
      <c r="A182" s="213" t="str">
        <f>КЭВН!C16</f>
        <v>THERMEX ER 80 V (combi)</v>
      </c>
      <c r="B182" s="20" t="str">
        <f>КЭВН!R16</f>
        <v>UL0000268</v>
      </c>
      <c r="C182" s="143">
        <f>КЭВН!L16</f>
        <v>0</v>
      </c>
      <c r="D182" s="22">
        <f>КЭВН!M16</f>
        <v>0</v>
      </c>
      <c r="E182" s="21">
        <f>КЭВН!O16</f>
        <v>61490</v>
      </c>
      <c r="F182" s="203">
        <v>61490</v>
      </c>
      <c r="G182" s="19">
        <f>КЭВН!T16</f>
        <v>4670007711900</v>
      </c>
      <c r="H182" s="19">
        <f>КЭВН!S16</f>
        <v>111042</v>
      </c>
      <c r="I182" s="19" t="str">
        <f>КЭВН!E16</f>
        <v>-</v>
      </c>
      <c r="J182" s="198"/>
      <c r="K182" s="203">
        <v>38990</v>
      </c>
      <c r="L182" s="423">
        <f t="shared" si="5"/>
        <v>0.57707104385739938</v>
      </c>
      <c r="N182" t="str">
        <f>IFERROR(VLOOKUP(B180,Сток!A:B,2,FALSE),"")</f>
        <v/>
      </c>
    </row>
    <row r="183" spans="1:14" ht="12" customHeight="1" x14ac:dyDescent="0.25">
      <c r="A183" s="213" t="str">
        <f>КЭВН!C17</f>
        <v>THERMEX ER 100 V (combi)</v>
      </c>
      <c r="B183" s="20" t="str">
        <f>КЭВН!R17</f>
        <v>UL0000269</v>
      </c>
      <c r="C183" s="143">
        <f>КЭВН!L17</f>
        <v>0</v>
      </c>
      <c r="D183" s="22">
        <f>КЭВН!M17</f>
        <v>0</v>
      </c>
      <c r="E183" s="21">
        <f>КЭВН!O17</f>
        <v>68390</v>
      </c>
      <c r="F183" s="203">
        <v>68390</v>
      </c>
      <c r="G183" s="19">
        <f>КЭВН!T17</f>
        <v>4670007711917</v>
      </c>
      <c r="H183" s="19">
        <f>КЭВН!S17</f>
        <v>111043</v>
      </c>
      <c r="I183" s="19" t="str">
        <f>КЭВН!E17</f>
        <v>-</v>
      </c>
      <c r="J183" s="198"/>
      <c r="K183" s="203">
        <v>42990</v>
      </c>
      <c r="L183" s="423">
        <f t="shared" si="5"/>
        <v>0.59083507792509882</v>
      </c>
      <c r="N183" t="str">
        <f>IFERROR(VLOOKUP(B181,Сток!A:B,2,FALSE),"")</f>
        <v/>
      </c>
    </row>
    <row r="184" spans="1:14" ht="12" customHeight="1" x14ac:dyDescent="0.25">
      <c r="A184" s="213" t="str">
        <f>КЭВН!C18</f>
        <v>THERMEX ER 120 V (combi)</v>
      </c>
      <c r="B184" s="20" t="str">
        <f>КЭВН!R18</f>
        <v>UL0000270</v>
      </c>
      <c r="C184" s="143">
        <f>КЭВН!L18</f>
        <v>0</v>
      </c>
      <c r="D184" s="22">
        <f>КЭВН!M18</f>
        <v>0</v>
      </c>
      <c r="E184" s="21">
        <f>КЭВН!O18</f>
        <v>73390</v>
      </c>
      <c r="F184" s="203">
        <v>73390</v>
      </c>
      <c r="G184" s="19">
        <f>КЭВН!T18</f>
        <v>4670007711924</v>
      </c>
      <c r="H184" s="19">
        <f>КЭВН!S18</f>
        <v>111044</v>
      </c>
      <c r="I184" s="19" t="str">
        <f>КЭВН!E18</f>
        <v>-</v>
      </c>
      <c r="J184" s="198"/>
      <c r="K184" s="203">
        <v>43990</v>
      </c>
      <c r="L184" s="423">
        <f t="shared" si="5"/>
        <v>0.66833371220731985</v>
      </c>
      <c r="N184" t="str">
        <f>IFERROR(VLOOKUP(B182,Сток!A:B,2,FALSE),"")</f>
        <v/>
      </c>
    </row>
    <row r="185" spans="1:14" ht="12" customHeight="1" x14ac:dyDescent="0.25">
      <c r="A185" s="213" t="str">
        <f>КЭВН!C19</f>
        <v>THERMEX ER 150 V (combi)</v>
      </c>
      <c r="B185" s="20" t="str">
        <f>КЭВН!R19</f>
        <v>UL0000271</v>
      </c>
      <c r="C185" s="143">
        <f>КЭВН!L19</f>
        <v>0</v>
      </c>
      <c r="D185" s="22">
        <f>КЭВН!M19</f>
        <v>0</v>
      </c>
      <c r="E185" s="21">
        <f>КЭВН!O19</f>
        <v>80090</v>
      </c>
      <c r="F185" s="203">
        <v>80090</v>
      </c>
      <c r="G185" s="19">
        <f>КЭВН!T19</f>
        <v>4670007711931</v>
      </c>
      <c r="H185" s="19">
        <f>КЭВН!S19</f>
        <v>111045</v>
      </c>
      <c r="I185" s="19" t="str">
        <f>КЭВН!E19</f>
        <v>У</v>
      </c>
      <c r="J185" s="198"/>
      <c r="K185" s="203">
        <v>48690</v>
      </c>
      <c r="L185" s="423">
        <f t="shared" si="5"/>
        <v>0.64489628260423082</v>
      </c>
      <c r="N185" t="str">
        <f>IFERROR(VLOOKUP(B183,Сток!A:B,2,FALSE),"")</f>
        <v/>
      </c>
    </row>
    <row r="186" spans="1:14" ht="12" customHeight="1" x14ac:dyDescent="0.25">
      <c r="A186" s="213" t="str">
        <f>КЭВН!C20</f>
        <v>THERMEX ER 200 V (combi)</v>
      </c>
      <c r="B186" s="20" t="str">
        <f>КЭВН!R20</f>
        <v>UL0000272</v>
      </c>
      <c r="C186" s="143">
        <f>КЭВН!L20</f>
        <v>0</v>
      </c>
      <c r="D186" s="22">
        <f>КЭВН!M20</f>
        <v>0</v>
      </c>
      <c r="E186" s="21">
        <f>КЭВН!O20</f>
        <v>92390</v>
      </c>
      <c r="F186" s="203">
        <v>92390</v>
      </c>
      <c r="G186" s="19">
        <f>КЭВН!T20</f>
        <v>4670007711948</v>
      </c>
      <c r="H186" s="19">
        <f>КЭВН!S20</f>
        <v>111046</v>
      </c>
      <c r="I186" s="19" t="str">
        <f>КЭВН!E20</f>
        <v>У</v>
      </c>
      <c r="J186" s="198"/>
      <c r="K186" s="203">
        <v>60990</v>
      </c>
      <c r="L186" s="423">
        <f t="shared" si="5"/>
        <v>0.51483849811444493</v>
      </c>
      <c r="N186" t="str">
        <f>IFERROR(VLOOKUP(B184,Сток!A:B,2,FALSE),"")</f>
        <v/>
      </c>
    </row>
    <row r="187" spans="1:14" ht="12" customHeight="1" x14ac:dyDescent="0.25">
      <c r="A187" s="213" t="str">
        <f>КЭВН!C21</f>
        <v>THERMEX ER 300 V (combi)</v>
      </c>
      <c r="B187" s="20" t="str">
        <f>КЭВН!R21</f>
        <v>UL0000273</v>
      </c>
      <c r="C187" s="143">
        <f>КЭВН!L21</f>
        <v>0</v>
      </c>
      <c r="D187" s="22">
        <f>КЭВН!M21</f>
        <v>0</v>
      </c>
      <c r="E187" s="21">
        <f>КЭВН!O21</f>
        <v>123190</v>
      </c>
      <c r="F187" s="203">
        <v>123190</v>
      </c>
      <c r="G187" s="19">
        <f>КЭВН!T21</f>
        <v>4670007711955</v>
      </c>
      <c r="H187" s="19">
        <f>КЭВН!S21</f>
        <v>111047</v>
      </c>
      <c r="I187" s="19" t="str">
        <f>КЭВН!E21</f>
        <v>-</v>
      </c>
      <c r="J187" s="198"/>
      <c r="K187" s="203">
        <v>78990</v>
      </c>
      <c r="L187" s="423">
        <f t="shared" si="5"/>
        <v>0.55956450183567541</v>
      </c>
      <c r="N187" t="str">
        <f>IFERROR(VLOOKUP(B185,Сток!A:B,2,FALSE),"")</f>
        <v/>
      </c>
    </row>
    <row r="188" spans="1:14" ht="12" customHeight="1" x14ac:dyDescent="0.25">
      <c r="A188" s="213" t="str">
        <f>КЭВН!C25</f>
        <v>THERMEX Flat 80 V Combi</v>
      </c>
      <c r="B188" s="20" t="str">
        <f>КЭВН!R25</f>
        <v>ЭдЭБ02771</v>
      </c>
      <c r="C188" s="143">
        <f>КЭВН!L25</f>
        <v>0</v>
      </c>
      <c r="D188" s="22">
        <f>КЭВН!M22</f>
        <v>0</v>
      </c>
      <c r="E188" s="21">
        <f>КЭВН!O25</f>
        <v>50190</v>
      </c>
      <c r="F188" s="203">
        <v>50190</v>
      </c>
      <c r="G188" s="19">
        <v>4670033314410</v>
      </c>
      <c r="H188" s="19">
        <v>151184</v>
      </c>
      <c r="I188" s="19" t="s">
        <v>335</v>
      </c>
      <c r="J188" s="198"/>
      <c r="K188" s="203">
        <v>33190</v>
      </c>
      <c r="L188" s="423">
        <f t="shared" si="5"/>
        <v>0.51220247062368185</v>
      </c>
      <c r="N188" t="str">
        <f>IFERROR(VLOOKUP(B186,Сток!A:B,2,FALSE),"")</f>
        <v/>
      </c>
    </row>
    <row r="189" spans="1:14" ht="12" customHeight="1" x14ac:dyDescent="0.25">
      <c r="A189" s="213" t="str">
        <f>КЭВН!C26</f>
        <v>THERMEX Flat 100 V Combi</v>
      </c>
      <c r="B189" s="20" t="str">
        <f>КЭВН!R26</f>
        <v>ЭдЭБ02772</v>
      </c>
      <c r="C189" s="143">
        <f>КЭВН!L23</f>
        <v>0</v>
      </c>
      <c r="D189" s="22">
        <f>КЭВН!M25</f>
        <v>0</v>
      </c>
      <c r="E189" s="21">
        <f>КЭВН!O26</f>
        <v>54890</v>
      </c>
      <c r="F189" s="203">
        <v>54890</v>
      </c>
      <c r="G189" s="19">
        <v>4670033314434</v>
      </c>
      <c r="H189" s="19">
        <v>151185</v>
      </c>
      <c r="I189" s="19" t="s">
        <v>335</v>
      </c>
      <c r="J189" s="198"/>
      <c r="K189" s="203">
        <v>35990</v>
      </c>
      <c r="L189" s="423">
        <f t="shared" si="5"/>
        <v>0.52514587385384837</v>
      </c>
      <c r="N189" t="str">
        <f>IFERROR(VLOOKUP(B187,Сток!A:B,2,FALSE),"")</f>
        <v/>
      </c>
    </row>
    <row r="190" spans="1:14" ht="12" customHeight="1" x14ac:dyDescent="0.25">
      <c r="A190" s="213" t="s">
        <v>232</v>
      </c>
      <c r="B190" s="20" t="str">
        <f>ПЭВН!R8</f>
        <v>ЭдЭБ00394</v>
      </c>
      <c r="C190" s="143">
        <f>ПЭВН!L8</f>
        <v>0</v>
      </c>
      <c r="D190" s="22">
        <f>ПЭВН!M8</f>
        <v>0</v>
      </c>
      <c r="E190" s="21">
        <f>ПЭВН!O8</f>
        <v>19190</v>
      </c>
      <c r="F190" s="203">
        <v>19190</v>
      </c>
      <c r="G190" s="19">
        <f>ПЭВН!T8</f>
        <v>4670007716134</v>
      </c>
      <c r="H190" s="19">
        <f>ПЭВН!S8</f>
        <v>211022</v>
      </c>
      <c r="I190" s="19" t="str">
        <f>ПЭВН!E8</f>
        <v>У</v>
      </c>
      <c r="J190" s="198"/>
      <c r="K190" s="203">
        <v>15990</v>
      </c>
      <c r="L190" s="423">
        <f t="shared" si="5"/>
        <v>0.20012507817385861</v>
      </c>
      <c r="N190" t="str">
        <f>IFERROR(VLOOKUP(B190,Сток!A:B,2,FALSE),"")</f>
        <v/>
      </c>
    </row>
    <row r="191" spans="1:14" ht="12" customHeight="1" x14ac:dyDescent="0.25">
      <c r="A191" s="213" t="str">
        <f>ПЭВН!C9</f>
        <v>THERMEX Topflow Pro 24000</v>
      </c>
      <c r="B191" s="20" t="str">
        <f>ПЭВН!R9</f>
        <v>ЭдЭБ01057</v>
      </c>
      <c r="C191" s="143">
        <f>ПЭВН!L9</f>
        <v>0</v>
      </c>
      <c r="D191" s="22">
        <f>ПЭВН!M9</f>
        <v>0</v>
      </c>
      <c r="E191" s="21">
        <f>ПЭВН!O9</f>
        <v>20390</v>
      </c>
      <c r="F191" s="203">
        <v>20390</v>
      </c>
      <c r="G191" s="19">
        <f>ПЭВН!T9</f>
        <v>4670007719715</v>
      </c>
      <c r="H191" s="19">
        <f>ПЭВН!S9</f>
        <v>211023</v>
      </c>
      <c r="I191" s="19" t="str">
        <f>ПЭВН!E9</f>
        <v>У</v>
      </c>
      <c r="J191" s="198"/>
      <c r="K191" s="203">
        <v>17890</v>
      </c>
      <c r="L191" s="423">
        <f t="shared" ref="L191:L213" si="6">F191/K191-1</f>
        <v>0.13974287311347111</v>
      </c>
      <c r="N191" t="str">
        <f>IFERROR(VLOOKUP(B191,Сток!A:B,2,FALSE),"")</f>
        <v/>
      </c>
    </row>
    <row r="192" spans="1:14" ht="12" customHeight="1" x14ac:dyDescent="0.25">
      <c r="A192" s="213" t="s">
        <v>243</v>
      </c>
      <c r="B192" s="20" t="s">
        <v>244</v>
      </c>
      <c r="C192" s="143">
        <f>ПЭВН!L12</f>
        <v>0</v>
      </c>
      <c r="D192" s="22">
        <f>ПЭВН!M12</f>
        <v>0</v>
      </c>
      <c r="E192" s="21">
        <f>ПЭВН!O12</f>
        <v>14790</v>
      </c>
      <c r="F192" s="203">
        <v>14790</v>
      </c>
      <c r="G192" s="19">
        <f>ПЭВН!T12</f>
        <v>4670007716097</v>
      </c>
      <c r="H192" s="19">
        <v>211018</v>
      </c>
      <c r="I192" s="19" t="str">
        <f>ПЭВН!E12</f>
        <v>У</v>
      </c>
      <c r="J192" s="198"/>
      <c r="K192" s="203">
        <v>12390</v>
      </c>
      <c r="L192" s="423">
        <f t="shared" si="6"/>
        <v>0.19370460048426152</v>
      </c>
      <c r="N192" t="str">
        <f>IFERROR(VLOOKUP(B192,Сток!A:B,2,FALSE),"")</f>
        <v/>
      </c>
    </row>
    <row r="193" spans="1:19" ht="12" customHeight="1" x14ac:dyDescent="0.25">
      <c r="A193" s="213" t="s">
        <v>245</v>
      </c>
      <c r="B193" s="20" t="s">
        <v>246</v>
      </c>
      <c r="C193" s="143">
        <f>ПЭВН!L13</f>
        <v>0</v>
      </c>
      <c r="D193" s="22">
        <f>ПЭВН!M13</f>
        <v>0</v>
      </c>
      <c r="E193" s="21">
        <f>ПЭВН!O13</f>
        <v>15190</v>
      </c>
      <c r="F193" s="203">
        <v>15190</v>
      </c>
      <c r="G193" s="19">
        <f>ПЭВН!T13</f>
        <v>4670007716103</v>
      </c>
      <c r="H193" s="19">
        <v>211019</v>
      </c>
      <c r="I193" s="19" t="str">
        <f>ПЭВН!E13</f>
        <v>У</v>
      </c>
      <c r="J193" s="198"/>
      <c r="K193" s="203">
        <v>13190</v>
      </c>
      <c r="L193" s="423">
        <f t="shared" si="6"/>
        <v>0.15163002274450332</v>
      </c>
      <c r="N193" t="str">
        <f>IFERROR(VLOOKUP(B193,Сток!A:B,2,FALSE),"")</f>
        <v/>
      </c>
      <c r="Q193" s="214"/>
      <c r="R193" s="214"/>
      <c r="S193" s="214"/>
    </row>
    <row r="194" spans="1:19" ht="12" customHeight="1" x14ac:dyDescent="0.25">
      <c r="A194" s="213" t="s">
        <v>239</v>
      </c>
      <c r="B194" s="20" t="s">
        <v>240</v>
      </c>
      <c r="C194" s="143">
        <f>ПЭВН!L14</f>
        <v>0</v>
      </c>
      <c r="D194" s="22">
        <f>ПЭВН!M14</f>
        <v>0</v>
      </c>
      <c r="E194" s="21">
        <f>ПЭВН!O14</f>
        <v>15690</v>
      </c>
      <c r="F194" s="203">
        <v>15690</v>
      </c>
      <c r="G194" s="19">
        <f>ПЭВН!T14</f>
        <v>4670007716110</v>
      </c>
      <c r="H194" s="19">
        <v>211020</v>
      </c>
      <c r="I194" s="19" t="str">
        <f>ПЭВН!E14</f>
        <v>У</v>
      </c>
      <c r="J194" s="198"/>
      <c r="K194" s="203">
        <v>13590</v>
      </c>
      <c r="L194" s="423">
        <f t="shared" si="6"/>
        <v>0.15452538631346568</v>
      </c>
      <c r="N194" t="str">
        <f>IFERROR(VLOOKUP(B194,Сток!A:B,2,FALSE),"")</f>
        <v/>
      </c>
      <c r="Q194" s="214"/>
      <c r="R194" s="214"/>
      <c r="S194" s="214"/>
    </row>
    <row r="195" spans="1:19" ht="12" customHeight="1" x14ac:dyDescent="0.25">
      <c r="A195" s="213" t="s">
        <v>241</v>
      </c>
      <c r="B195" s="20" t="s">
        <v>242</v>
      </c>
      <c r="C195" s="143">
        <f>ПЭВН!L15</f>
        <v>0</v>
      </c>
      <c r="D195" s="22">
        <f>ПЭВН!M15</f>
        <v>0</v>
      </c>
      <c r="E195" s="21">
        <f>ПЭВН!O15</f>
        <v>17690</v>
      </c>
      <c r="F195" s="203">
        <v>17690</v>
      </c>
      <c r="G195" s="19">
        <f>ПЭВН!T15</f>
        <v>4670007716660</v>
      </c>
      <c r="H195" s="19">
        <v>211021</v>
      </c>
      <c r="I195" s="19" t="str">
        <f>ПЭВН!E15</f>
        <v>У</v>
      </c>
      <c r="J195" s="198"/>
      <c r="K195" s="203">
        <v>15390</v>
      </c>
      <c r="L195" s="423">
        <f t="shared" si="6"/>
        <v>0.14944769330734253</v>
      </c>
      <c r="N195" t="str">
        <f>IFERROR(VLOOKUP(B195,Сток!A:B,2,FALSE),"")</f>
        <v/>
      </c>
      <c r="Q195" s="214"/>
      <c r="R195" s="214"/>
      <c r="S195" s="214"/>
    </row>
    <row r="196" spans="1:19" ht="12" customHeight="1" x14ac:dyDescent="0.25">
      <c r="A196" s="213" t="str">
        <f>ПЭВН!Q18</f>
        <v>THERMEX Chief 7000</v>
      </c>
      <c r="B196" s="20" t="str">
        <f>ПЭВН!R18</f>
        <v>ЭдЭБ01147</v>
      </c>
      <c r="C196" s="143">
        <f>ПЭВН!L18</f>
        <v>0</v>
      </c>
      <c r="D196" s="22">
        <f>ПЭВН!M18</f>
        <v>0</v>
      </c>
      <c r="E196" s="21">
        <f>ПЭВН!O18</f>
        <v>14890</v>
      </c>
      <c r="F196" s="203">
        <v>14890</v>
      </c>
      <c r="G196" s="19">
        <f>ПЭВН!T18</f>
        <v>4670007719968</v>
      </c>
      <c r="H196" s="19">
        <f>ПЭВН!S18</f>
        <v>211025</v>
      </c>
      <c r="I196" s="19" t="str">
        <f>ПЭВН!E18</f>
        <v>У</v>
      </c>
      <c r="J196" s="198"/>
      <c r="K196" s="203">
        <v>10590</v>
      </c>
      <c r="L196" s="423">
        <f t="shared" si="6"/>
        <v>0.40604343720491021</v>
      </c>
      <c r="N196" t="str">
        <f>IFERROR(VLOOKUP(B196,Сток!A:B,2,FALSE),"")</f>
        <v/>
      </c>
      <c r="Q196" s="214"/>
      <c r="R196" s="214"/>
      <c r="S196" s="214"/>
    </row>
    <row r="197" spans="1:19" ht="12" customHeight="1" x14ac:dyDescent="0.25">
      <c r="A197" s="213" t="str">
        <f>ПЭВН!Q19</f>
        <v>THERMEX Chief 8500</v>
      </c>
      <c r="B197" s="20" t="str">
        <f>ПЭВН!R19</f>
        <v>ЭдЭБ01148</v>
      </c>
      <c r="C197" s="143">
        <f>ПЭВН!L19</f>
        <v>0</v>
      </c>
      <c r="D197" s="22">
        <f>ПЭВН!M19</f>
        <v>0</v>
      </c>
      <c r="E197" s="21">
        <f>ПЭВН!O19</f>
        <v>15490</v>
      </c>
      <c r="F197" s="203">
        <v>15490</v>
      </c>
      <c r="G197" s="19">
        <f>ПЭВН!T19</f>
        <v>4670033310016</v>
      </c>
      <c r="H197" s="19">
        <f>ПЭВН!S19</f>
        <v>211026</v>
      </c>
      <c r="I197" s="19" t="str">
        <f>ПЭВН!E19</f>
        <v>У</v>
      </c>
      <c r="J197" s="198"/>
      <c r="K197" s="203">
        <v>11090</v>
      </c>
      <c r="L197" s="423">
        <f t="shared" si="6"/>
        <v>0.39675383228133443</v>
      </c>
      <c r="N197" t="str">
        <f>IFERROR(VLOOKUP(B197,Сток!A:B,2,FALSE),"")</f>
        <v/>
      </c>
      <c r="Q197" s="214"/>
      <c r="R197" s="214"/>
      <c r="S197" s="214"/>
    </row>
    <row r="198" spans="1:19" ht="12" customHeight="1" x14ac:dyDescent="0.25">
      <c r="A198" s="213" t="str">
        <f>ПЭВН!C22</f>
        <v>THERMEX Trend 4500</v>
      </c>
      <c r="B198" s="20" t="str">
        <f>ПЭВН!R22</f>
        <v>ЭдЭБ01711</v>
      </c>
      <c r="C198" s="143">
        <f>ПЭВН!L22</f>
        <v>0</v>
      </c>
      <c r="D198" s="22">
        <f>ПЭВН!M22</f>
        <v>0</v>
      </c>
      <c r="E198" s="21">
        <f>ПЭВН!O22</f>
        <v>10490</v>
      </c>
      <c r="F198" s="203">
        <v>10490</v>
      </c>
      <c r="G198" s="19">
        <f>ПЭВН!T22</f>
        <v>4670033312102</v>
      </c>
      <c r="H198" s="19">
        <f>ПЭВН!S22</f>
        <v>211029</v>
      </c>
      <c r="I198" s="19" t="str">
        <f>ПЭВН!E22</f>
        <v>У</v>
      </c>
      <c r="J198" s="198"/>
      <c r="K198" s="203">
        <v>7690</v>
      </c>
      <c r="L198" s="423">
        <f t="shared" si="6"/>
        <v>0.36410923276983098</v>
      </c>
      <c r="N198" t="str">
        <f>IFERROR(VLOOKUP(B198,Сток!A:B,2,FALSE),"")</f>
        <v/>
      </c>
      <c r="Q198" s="214"/>
      <c r="R198" s="214"/>
      <c r="S198" s="214"/>
    </row>
    <row r="199" spans="1:19" ht="12" customHeight="1" x14ac:dyDescent="0.25">
      <c r="A199" s="213" t="s">
        <v>381</v>
      </c>
      <c r="B199" s="20" t="s">
        <v>380</v>
      </c>
      <c r="C199" s="143">
        <f>ПЭВН!L23</f>
        <v>0</v>
      </c>
      <c r="D199" s="22">
        <f>ПЭВН!M23</f>
        <v>0</v>
      </c>
      <c r="E199" s="21">
        <f>ПЭВН!O23</f>
        <v>10890</v>
      </c>
      <c r="F199" s="203">
        <v>10890</v>
      </c>
      <c r="G199" s="19">
        <f>ПЭВН!T23</f>
        <v>4670007719951</v>
      </c>
      <c r="H199" s="19">
        <f>ПЭВН!S23</f>
        <v>211024</v>
      </c>
      <c r="I199" s="19" t="str">
        <f>ПЭВН!E23</f>
        <v>У</v>
      </c>
      <c r="J199" s="198"/>
      <c r="K199" s="203">
        <v>8390</v>
      </c>
      <c r="L199" s="423">
        <f t="shared" si="6"/>
        <v>0.29797377830750893</v>
      </c>
      <c r="N199" t="str">
        <f>IFERROR(VLOOKUP(B199,Сток!A:B,2,FALSE),"")</f>
        <v/>
      </c>
      <c r="Q199" s="214"/>
      <c r="R199" s="214"/>
      <c r="S199" s="214"/>
    </row>
    <row r="200" spans="1:19" ht="12" customHeight="1" x14ac:dyDescent="0.25">
      <c r="A200" s="213" t="str">
        <f>ПЭВН!Q26</f>
        <v>THERMEX Balance 4500</v>
      </c>
      <c r="B200" s="20" t="str">
        <f>ПЭВН!R26</f>
        <v>ЭдЭБ01713</v>
      </c>
      <c r="C200" s="143">
        <f>ПЭВН!L26</f>
        <v>0</v>
      </c>
      <c r="D200" s="22">
        <f>ПЭВН!M26</f>
        <v>0</v>
      </c>
      <c r="E200" s="21">
        <f>ПЭВН!O26</f>
        <v>7290</v>
      </c>
      <c r="F200" s="203">
        <v>7290</v>
      </c>
      <c r="G200" s="19">
        <f>ПЭВН!T26</f>
        <v>4670033312119</v>
      </c>
      <c r="H200" s="19">
        <f>ПЭВН!S26</f>
        <v>211030</v>
      </c>
      <c r="I200" s="19" t="str">
        <f>ПЭВН!E26</f>
        <v>У</v>
      </c>
      <c r="J200" s="198"/>
      <c r="K200" s="203">
        <v>5490</v>
      </c>
      <c r="L200" s="423">
        <f t="shared" si="6"/>
        <v>0.32786885245901631</v>
      </c>
      <c r="N200" t="str">
        <f>IFERROR(VLOOKUP(B200,Сток!A:B,2,FALSE),"")</f>
        <v/>
      </c>
      <c r="Q200" s="214"/>
      <c r="R200" s="214"/>
      <c r="S200" s="214"/>
    </row>
    <row r="201" spans="1:19" ht="12" customHeight="1" x14ac:dyDescent="0.25">
      <c r="A201" s="213" t="str">
        <f>ПЭВН!Q27</f>
        <v>THERMEX Balance 6000</v>
      </c>
      <c r="B201" s="20" t="str">
        <f>ПЭВН!R27</f>
        <v>ЭдЭБ01714</v>
      </c>
      <c r="C201" s="143">
        <f>ПЭВН!L27</f>
        <v>0</v>
      </c>
      <c r="D201" s="22">
        <f>ПЭВН!M27</f>
        <v>0</v>
      </c>
      <c r="E201" s="21">
        <f>ПЭВН!O27</f>
        <v>7990</v>
      </c>
      <c r="F201" s="203">
        <v>7990</v>
      </c>
      <c r="G201" s="19">
        <f>ПЭВН!T27</f>
        <v>4670033312126</v>
      </c>
      <c r="H201" s="19">
        <f>ПЭВН!S27</f>
        <v>211031</v>
      </c>
      <c r="I201" s="19" t="str">
        <f>ПЭВН!E27</f>
        <v>У</v>
      </c>
      <c r="J201" s="198"/>
      <c r="K201" s="203">
        <v>5990</v>
      </c>
      <c r="L201" s="423">
        <f t="shared" si="6"/>
        <v>0.333889816360601</v>
      </c>
      <c r="N201" t="str">
        <f>IFERROR(VLOOKUP(B201,Сток!A:B,2,FALSE),"")</f>
        <v/>
      </c>
      <c r="Q201" s="214"/>
      <c r="R201" s="214"/>
      <c r="S201" s="214"/>
    </row>
    <row r="202" spans="1:19" ht="12" customHeight="1" x14ac:dyDescent="0.25">
      <c r="A202" s="213" t="str">
        <f>ПЭВН!Q30</f>
        <v>THERMEX Artflow 6000</v>
      </c>
      <c r="B202" s="20" t="str">
        <f>ПЭВН!R30</f>
        <v>ЭдЭБ02566</v>
      </c>
      <c r="C202" s="143">
        <f>ПЭВН!L30</f>
        <v>0</v>
      </c>
      <c r="D202" s="22">
        <f>ПЭВН!M30</f>
        <v>0</v>
      </c>
      <c r="E202" s="21">
        <f>ПЭВН!O30</f>
        <v>7090</v>
      </c>
      <c r="F202" s="203">
        <v>7090</v>
      </c>
      <c r="G202" s="19">
        <f>ПЭВН!T30</f>
        <v>4670033314045</v>
      </c>
      <c r="H202" s="19">
        <f>ПЭВН!S30</f>
        <v>211035</v>
      </c>
      <c r="I202" s="19" t="str">
        <f>ПЭВН!E30</f>
        <v>У</v>
      </c>
      <c r="J202" s="198"/>
      <c r="K202" s="203">
        <v>5890</v>
      </c>
      <c r="L202" s="423">
        <f t="shared" si="6"/>
        <v>0.20373514431239381</v>
      </c>
      <c r="Q202" s="214"/>
      <c r="R202" s="214"/>
      <c r="S202" s="214"/>
    </row>
    <row r="203" spans="1:19" ht="12" customHeight="1" x14ac:dyDescent="0.25">
      <c r="A203" s="213" t="str">
        <f>ПЭВН!Q31</f>
        <v>THERMEX Artflow 8000</v>
      </c>
      <c r="B203" s="20" t="str">
        <f>ПЭВН!R31</f>
        <v>ЭдЭБ02565</v>
      </c>
      <c r="C203" s="143">
        <f>ПЭВН!L31</f>
        <v>0</v>
      </c>
      <c r="D203" s="22">
        <f>ПЭВН!M31</f>
        <v>0</v>
      </c>
      <c r="E203" s="21">
        <f>ПЭВН!O31</f>
        <v>8090</v>
      </c>
      <c r="F203" s="203">
        <v>8090</v>
      </c>
      <c r="G203" s="19">
        <f>ПЭВН!T31</f>
        <v>4670033314038</v>
      </c>
      <c r="H203" s="19">
        <f>ПЭВН!S31</f>
        <v>211036</v>
      </c>
      <c r="I203" s="19" t="str">
        <f>ПЭВН!E31</f>
        <v>У</v>
      </c>
      <c r="J203" s="198"/>
      <c r="K203" s="203">
        <v>6790</v>
      </c>
      <c r="L203" s="423">
        <f t="shared" si="6"/>
        <v>0.19145802650957289</v>
      </c>
      <c r="Q203" s="214"/>
      <c r="R203" s="214"/>
      <c r="S203" s="214"/>
    </row>
    <row r="204" spans="1:19" ht="12" customHeight="1" x14ac:dyDescent="0.25">
      <c r="A204" s="213" t="str">
        <f>ПЭВН!Q32</f>
        <v>THERMEX Artflow 10500</v>
      </c>
      <c r="B204" s="20" t="str">
        <f>ПЭВН!R32</f>
        <v>ЭдЭБ02567</v>
      </c>
      <c r="C204" s="143">
        <f>ПЭВН!L32</f>
        <v>0</v>
      </c>
      <c r="D204" s="22">
        <f>ПЭВН!M32</f>
        <v>0</v>
      </c>
      <c r="E204" s="21">
        <f>ПЭВН!O32</f>
        <v>9290</v>
      </c>
      <c r="F204" s="203">
        <v>9290</v>
      </c>
      <c r="G204" s="19">
        <f>ПЭВН!T32</f>
        <v>4670033314052</v>
      </c>
      <c r="H204" s="19">
        <f>ПЭВН!S32</f>
        <v>211037</v>
      </c>
      <c r="I204" s="19" t="str">
        <f>ПЭВН!E32</f>
        <v>У</v>
      </c>
      <c r="J204" s="198"/>
      <c r="K204" s="203">
        <v>7690</v>
      </c>
      <c r="L204" s="423">
        <f t="shared" si="6"/>
        <v>0.2080624187256177</v>
      </c>
      <c r="Q204" s="214"/>
      <c r="R204" s="214"/>
      <c r="S204" s="214"/>
    </row>
    <row r="205" spans="1:19" ht="12" customHeight="1" x14ac:dyDescent="0.25">
      <c r="A205" s="213" t="str">
        <f>ПЭВН!Q35</f>
        <v>THERMEX Onyx 6500</v>
      </c>
      <c r="B205" s="20" t="str">
        <f>ПЭВН!R35</f>
        <v>ЭдЭБ02569</v>
      </c>
      <c r="C205" s="143">
        <f>ПЭВН!L35</f>
        <v>0</v>
      </c>
      <c r="D205" s="22">
        <f>ПЭВН!M35</f>
        <v>0</v>
      </c>
      <c r="E205" s="21">
        <f>ПЭВН!O35</f>
        <v>5490</v>
      </c>
      <c r="F205" s="203">
        <v>5490</v>
      </c>
      <c r="G205" s="19">
        <f>ПЭВН!T35</f>
        <v>4670033314212</v>
      </c>
      <c r="H205" s="19">
        <f>ПЭВН!S35</f>
        <v>211038</v>
      </c>
      <c r="I205" s="19" t="str">
        <f>ПЭВН!E35</f>
        <v>У</v>
      </c>
      <c r="J205" s="198"/>
      <c r="K205" s="203">
        <v>4790</v>
      </c>
      <c r="L205" s="423">
        <f t="shared" si="6"/>
        <v>0.14613778705636737</v>
      </c>
      <c r="Q205" s="214"/>
      <c r="R205" s="214"/>
      <c r="S205" s="214"/>
    </row>
    <row r="206" spans="1:19" ht="12" customHeight="1" x14ac:dyDescent="0.25">
      <c r="A206" s="213" t="str">
        <f>ПЭВН!Q36</f>
        <v>THERMEX Onyx 8000</v>
      </c>
      <c r="B206" s="20" t="str">
        <f>ПЭВН!R36</f>
        <v>ЭдЭБ02570</v>
      </c>
      <c r="C206" s="143">
        <f>ПЭВН!L36</f>
        <v>0</v>
      </c>
      <c r="D206" s="22">
        <f>ПЭВН!M36</f>
        <v>0</v>
      </c>
      <c r="E206" s="21">
        <f>ПЭВН!O36</f>
        <v>6390</v>
      </c>
      <c r="F206" s="203">
        <v>6390</v>
      </c>
      <c r="G206" s="19">
        <f>ПЭВН!T36</f>
        <v>4670033314229</v>
      </c>
      <c r="H206" s="19">
        <f>ПЭВН!S36</f>
        <v>211039</v>
      </c>
      <c r="I206" s="19" t="str">
        <f>ПЭВН!E36</f>
        <v>У</v>
      </c>
      <c r="J206" s="198"/>
      <c r="K206" s="203">
        <v>5590</v>
      </c>
      <c r="L206" s="423">
        <f t="shared" si="6"/>
        <v>0.14311270125223619</v>
      </c>
    </row>
    <row r="207" spans="1:19" ht="12" customHeight="1" x14ac:dyDescent="0.25">
      <c r="A207" s="213" t="str">
        <f>ПЭВН!Q37</f>
        <v>THERMEX Onyx 10000</v>
      </c>
      <c r="B207" s="20" t="str">
        <f>ПЭВН!R37</f>
        <v>ЭдЭБ02571</v>
      </c>
      <c r="C207" s="143">
        <f>ПЭВН!L37</f>
        <v>0</v>
      </c>
      <c r="D207" s="22">
        <f>ПЭВН!M37</f>
        <v>0</v>
      </c>
      <c r="E207" s="21">
        <f>ПЭВН!O37</f>
        <v>9190</v>
      </c>
      <c r="F207" s="203">
        <v>9190</v>
      </c>
      <c r="G207" s="19">
        <f>ПЭВН!T37</f>
        <v>4670033314236</v>
      </c>
      <c r="H207" s="19">
        <f>ПЭВН!S37</f>
        <v>211040</v>
      </c>
      <c r="I207" s="19" t="str">
        <f>ПЭВН!E37</f>
        <v>У</v>
      </c>
      <c r="J207" s="198"/>
      <c r="K207" s="203">
        <v>7690</v>
      </c>
      <c r="L207" s="423">
        <f t="shared" si="6"/>
        <v>0.1950585175552666</v>
      </c>
    </row>
    <row r="208" spans="1:19" ht="12" customHeight="1" x14ac:dyDescent="0.25">
      <c r="A208" s="213" t="str">
        <f>ПЭВН!Q41</f>
        <v>THERMEX Jam 3000</v>
      </c>
      <c r="B208" s="20" t="str">
        <f>ПЭВН!R41</f>
        <v>ЭдЭБ01442</v>
      </c>
      <c r="C208" s="143">
        <f>ПЭВН!L41</f>
        <v>0</v>
      </c>
      <c r="D208" s="22">
        <f>ПЭВН!M41</f>
        <v>0</v>
      </c>
      <c r="E208" s="21">
        <f>ПЭВН!O41</f>
        <v>7790</v>
      </c>
      <c r="F208" s="203">
        <v>7790</v>
      </c>
      <c r="G208" s="19">
        <f>ПЭВН!T41</f>
        <v>4670033311082</v>
      </c>
      <c r="H208" s="19">
        <f>ПЭВН!S41</f>
        <v>211028</v>
      </c>
      <c r="I208" s="19" t="str">
        <f>ПЭВН!E41</f>
        <v>У</v>
      </c>
      <c r="J208" s="198"/>
      <c r="K208" s="203">
        <v>4590</v>
      </c>
      <c r="L208" s="423">
        <f t="shared" si="6"/>
        <v>0.69716775599128544</v>
      </c>
      <c r="M208" s="1"/>
    </row>
    <row r="209" spans="1:13" ht="12" customHeight="1" x14ac:dyDescent="0.25">
      <c r="A209" s="213" t="str">
        <f>ПЭВН!Q44</f>
        <v>THERMEX Ruby 3000</v>
      </c>
      <c r="B209" s="20" t="str">
        <f>ПЭВН!R44</f>
        <v>ЭдЭБ01993</v>
      </c>
      <c r="C209" s="143">
        <f>ПЭВН!L44</f>
        <v>0</v>
      </c>
      <c r="D209" s="22">
        <f>ПЭВН!M44</f>
        <v>0</v>
      </c>
      <c r="E209" s="21">
        <f>ПЭВН!O44</f>
        <v>6190</v>
      </c>
      <c r="F209" s="203">
        <v>6190</v>
      </c>
      <c r="G209" s="19">
        <f>ПЭВН!T44</f>
        <v>4670033313130</v>
      </c>
      <c r="H209" s="19">
        <f>ПЭВН!S44</f>
        <v>211034</v>
      </c>
      <c r="I209" s="19" t="str">
        <f>ПЭВН!E44</f>
        <v>У</v>
      </c>
      <c r="J209" s="198"/>
      <c r="K209" s="203">
        <v>3590</v>
      </c>
      <c r="L209" s="423">
        <f t="shared" si="6"/>
        <v>0.72423398328690802</v>
      </c>
      <c r="M209" s="1"/>
    </row>
    <row r="210" spans="1:13" ht="12" customHeight="1" x14ac:dyDescent="0.25">
      <c r="A210" s="213" t="str">
        <f>ПЭВН!Q47</f>
        <v>THERMEX Focus 3000</v>
      </c>
      <c r="B210" s="20" t="str">
        <f>ПЭВН!R47</f>
        <v>ЭдЭБ01991</v>
      </c>
      <c r="C210" s="143">
        <f>ПЭВН!L47</f>
        <v>0</v>
      </c>
      <c r="D210" s="22">
        <f>ПЭВН!M47</f>
        <v>0</v>
      </c>
      <c r="E210" s="21">
        <f>ПЭВН!O47</f>
        <v>4390</v>
      </c>
      <c r="F210" s="203">
        <v>4390</v>
      </c>
      <c r="G210" s="19">
        <f>ПЭВН!T47</f>
        <v>4670033313123</v>
      </c>
      <c r="H210" s="19">
        <f>ПЭВН!S47</f>
        <v>211033</v>
      </c>
      <c r="I210" s="19" t="str">
        <f>ПЭВН!E47</f>
        <v>У</v>
      </c>
      <c r="J210" s="198"/>
      <c r="K210" s="203">
        <v>3390</v>
      </c>
      <c r="L210" s="423">
        <f t="shared" si="6"/>
        <v>0.29498525073746307</v>
      </c>
      <c r="M210" s="1"/>
    </row>
    <row r="211" spans="1:13" ht="12" customHeight="1" x14ac:dyDescent="0.25">
      <c r="A211" s="213" t="str">
        <f>ПЭВН!Q50</f>
        <v>THERMEX Hotty 3000</v>
      </c>
      <c r="B211" s="20" t="str">
        <f>ПЭВН!R50</f>
        <v>ЭдЭБ01154</v>
      </c>
      <c r="C211" s="143">
        <f>ПЭВН!L50</f>
        <v>0</v>
      </c>
      <c r="D211" s="22">
        <f>ПЭВН!M50</f>
        <v>0</v>
      </c>
      <c r="E211" s="21">
        <f>ПЭВН!O50</f>
        <v>4190</v>
      </c>
      <c r="F211" s="203">
        <v>4190</v>
      </c>
      <c r="G211" s="19">
        <f>ПЭВН!T50</f>
        <v>4670033310023</v>
      </c>
      <c r="H211" s="19">
        <f>ПЭВН!S50</f>
        <v>211027</v>
      </c>
      <c r="I211" s="19" t="str">
        <f>ПЭВН!E50</f>
        <v>У</v>
      </c>
      <c r="J211" s="198"/>
      <c r="K211" s="203">
        <v>3190</v>
      </c>
      <c r="L211" s="423">
        <f t="shared" si="6"/>
        <v>0.31347962382445149</v>
      </c>
      <c r="M211" s="1"/>
    </row>
    <row r="212" spans="1:13" ht="12" customHeight="1" x14ac:dyDescent="0.25">
      <c r="A212" s="213" t="str">
        <f>ПЭВН!Q53</f>
        <v>THERMEX Corunna 3000</v>
      </c>
      <c r="B212" s="20" t="str">
        <f>ПЭВН!R53</f>
        <v>ЭдЭБ02734</v>
      </c>
      <c r="C212" s="143">
        <f>ПЭВН!L53</f>
        <v>0</v>
      </c>
      <c r="D212" s="22">
        <f>ПЭВН!M53</f>
        <v>0</v>
      </c>
      <c r="E212" s="21">
        <f>ПЭВН!O53</f>
        <v>3790</v>
      </c>
      <c r="F212" s="203">
        <v>3790</v>
      </c>
      <c r="G212" s="19">
        <f>ПЭВН!T53</f>
        <v>4670033314076</v>
      </c>
      <c r="H212" s="19">
        <f>ПЭВН!S53</f>
        <v>211058</v>
      </c>
      <c r="I212" s="19" t="str">
        <f>ПЭВН!E53</f>
        <v>У</v>
      </c>
      <c r="J212" s="198"/>
      <c r="K212" s="203">
        <v>2890</v>
      </c>
      <c r="L212" s="423">
        <f t="shared" si="6"/>
        <v>0.31141868512110737</v>
      </c>
      <c r="M212" s="1"/>
    </row>
    <row r="213" spans="1:13" ht="12" customHeight="1" x14ac:dyDescent="0.25">
      <c r="A213" s="213" t="str">
        <f>ПЭВН!Q56</f>
        <v>THERMEX Yoga 3000</v>
      </c>
      <c r="B213" s="20" t="str">
        <f>ПЭВН!R56</f>
        <v>ЭдЭБ01747</v>
      </c>
      <c r="C213" s="143">
        <f>ПЭВН!L56</f>
        <v>0</v>
      </c>
      <c r="D213" s="22">
        <f>ПЭВН!M56</f>
        <v>0</v>
      </c>
      <c r="E213" s="21">
        <f>ПЭВН!O56</f>
        <v>3690</v>
      </c>
      <c r="F213" s="203">
        <v>3690</v>
      </c>
      <c r="G213" s="19">
        <f>ПЭВН!T56</f>
        <v>4670033312218</v>
      </c>
      <c r="H213" s="19">
        <f>ПЭВН!S56</f>
        <v>211032</v>
      </c>
      <c r="I213" s="19" t="str">
        <f>ПЭВН!E56</f>
        <v>-</v>
      </c>
      <c r="J213" s="198"/>
      <c r="K213" s="203">
        <v>2590</v>
      </c>
      <c r="L213" s="423">
        <f t="shared" si="6"/>
        <v>0.42471042471042475</v>
      </c>
      <c r="M213" s="1"/>
    </row>
    <row r="214" spans="1:13" ht="12" customHeight="1" x14ac:dyDescent="0.25">
      <c r="A214" s="213" t="str">
        <f>ПЭВН!Q59</f>
        <v>EDISSON Mini 3000</v>
      </c>
      <c r="B214" s="20" t="str">
        <f>ПЭВН!R59</f>
        <v>ЭдЭБ01749</v>
      </c>
      <c r="C214" s="143">
        <f>ПЭВН!L59</f>
        <v>0</v>
      </c>
      <c r="D214" s="22">
        <f>ПЭВН!M59</f>
        <v>0</v>
      </c>
      <c r="E214" s="35">
        <v>2290</v>
      </c>
      <c r="F214" s="203" t="s">
        <v>84</v>
      </c>
      <c r="G214" s="19">
        <f>ПЭВН!T59</f>
        <v>4670033312201</v>
      </c>
      <c r="H214" s="19">
        <f>ПЭВН!S59</f>
        <v>221007</v>
      </c>
      <c r="I214" s="19" t="str">
        <f>ПЭВН!E59</f>
        <v>-</v>
      </c>
      <c r="J214" s="198"/>
      <c r="K214" s="203">
        <v>1490</v>
      </c>
      <c r="L214" s="423">
        <f>E214/K214-1</f>
        <v>0.53691275167785224</v>
      </c>
      <c r="M214" s="1"/>
    </row>
    <row r="215" spans="1:13" ht="12" customHeight="1" x14ac:dyDescent="0.25">
      <c r="A215" s="213" t="s">
        <v>233</v>
      </c>
      <c r="B215" s="20" t="s">
        <v>234</v>
      </c>
      <c r="C215" s="143">
        <f>ПЭВН!L63</f>
        <v>0</v>
      </c>
      <c r="D215" s="22">
        <f>ПЭВН!M63</f>
        <v>0</v>
      </c>
      <c r="E215" s="21">
        <f>ПЭВН!O63</f>
        <v>6590</v>
      </c>
      <c r="F215" s="203">
        <v>6590</v>
      </c>
      <c r="G215" s="19">
        <f>ПЭВН!T63</f>
        <v>4670007716042</v>
      </c>
      <c r="H215" s="19">
        <v>211013</v>
      </c>
      <c r="I215" s="19" t="str">
        <f>ПЭВН!E63</f>
        <v>У</v>
      </c>
      <c r="J215" s="198"/>
      <c r="K215" s="203">
        <v>5090</v>
      </c>
      <c r="L215" s="423">
        <f t="shared" ref="L215:L248" si="7">F215/K215-1</f>
        <v>0.2946954813359528</v>
      </c>
    </row>
    <row r="216" spans="1:13" ht="12" customHeight="1" x14ac:dyDescent="0.25">
      <c r="A216" s="213" t="s">
        <v>235</v>
      </c>
      <c r="B216" s="20" t="s">
        <v>236</v>
      </c>
      <c r="C216" s="143">
        <f>ПЭВН!L64</f>
        <v>0</v>
      </c>
      <c r="D216" s="22">
        <f>ПЭВН!M64</f>
        <v>0</v>
      </c>
      <c r="E216" s="21">
        <f>ПЭВН!O64</f>
        <v>7190</v>
      </c>
      <c r="F216" s="203">
        <v>7190</v>
      </c>
      <c r="G216" s="19">
        <f>ПЭВН!T64</f>
        <v>4670007716059</v>
      </c>
      <c r="H216" s="19">
        <v>211014</v>
      </c>
      <c r="I216" s="19" t="str">
        <f>ПЭВН!E64</f>
        <v>У</v>
      </c>
      <c r="J216" s="198"/>
      <c r="K216" s="203">
        <v>5590</v>
      </c>
      <c r="L216" s="423">
        <f t="shared" si="7"/>
        <v>0.28622540250447237</v>
      </c>
    </row>
    <row r="217" spans="1:13" ht="12" customHeight="1" x14ac:dyDescent="0.25">
      <c r="A217" s="213" t="s">
        <v>237</v>
      </c>
      <c r="B217" s="20" t="s">
        <v>238</v>
      </c>
      <c r="C217" s="143">
        <f>ПЭВН!L65</f>
        <v>0</v>
      </c>
      <c r="D217" s="22">
        <f>ПЭВН!M65</f>
        <v>0</v>
      </c>
      <c r="E217" s="21">
        <f>ПЭВН!O65</f>
        <v>7590</v>
      </c>
      <c r="F217" s="203">
        <v>7590</v>
      </c>
      <c r="G217" s="19">
        <f>ПЭВН!T65</f>
        <v>4670007716066</v>
      </c>
      <c r="H217" s="19">
        <v>211015</v>
      </c>
      <c r="I217" s="19" t="str">
        <f>ПЭВН!E65</f>
        <v>У</v>
      </c>
      <c r="J217" s="198"/>
      <c r="K217" s="203">
        <v>5890</v>
      </c>
      <c r="L217" s="423">
        <f t="shared" si="7"/>
        <v>0.2886247877758914</v>
      </c>
    </row>
    <row r="218" spans="1:13" ht="12" customHeight="1" x14ac:dyDescent="0.25">
      <c r="A218" s="213" t="s">
        <v>123</v>
      </c>
      <c r="B218" s="20" t="s">
        <v>124</v>
      </c>
      <c r="C218" s="143">
        <f>ПЭВН!L68</f>
        <v>0</v>
      </c>
      <c r="D218" s="22">
        <f>ПЭВН!M68</f>
        <v>0</v>
      </c>
      <c r="E218" s="21">
        <f>ПЭВН!O68</f>
        <v>4490</v>
      </c>
      <c r="F218" s="203">
        <v>4490</v>
      </c>
      <c r="G218" s="19">
        <f>ПЭВН!T68</f>
        <v>4670007714550</v>
      </c>
      <c r="H218" s="19">
        <v>211004</v>
      </c>
      <c r="I218" s="19" t="str">
        <f>ПЭВН!E68</f>
        <v>У</v>
      </c>
      <c r="J218" s="198"/>
      <c r="K218" s="203">
        <v>3090</v>
      </c>
      <c r="L218" s="423">
        <f t="shared" si="7"/>
        <v>0.45307443365695788</v>
      </c>
      <c r="M218" s="33"/>
    </row>
    <row r="219" spans="1:13" ht="12" customHeight="1" x14ac:dyDescent="0.25">
      <c r="A219" s="213" t="s">
        <v>127</v>
      </c>
      <c r="B219" s="20" t="s">
        <v>125</v>
      </c>
      <c r="C219" s="143">
        <f>ПЭВН!L69</f>
        <v>0</v>
      </c>
      <c r="D219" s="22">
        <f>ПЭВН!M69</f>
        <v>0</v>
      </c>
      <c r="E219" s="21">
        <f>ПЭВН!O69</f>
        <v>4590</v>
      </c>
      <c r="F219" s="203">
        <v>4590</v>
      </c>
      <c r="G219" s="19">
        <f>ПЭВН!T69</f>
        <v>4670007714567</v>
      </c>
      <c r="H219" s="19">
        <v>211005</v>
      </c>
      <c r="I219" s="19" t="str">
        <f>ПЭВН!E69</f>
        <v>У</v>
      </c>
      <c r="J219" s="198"/>
      <c r="K219" s="203">
        <v>3190</v>
      </c>
      <c r="L219" s="423">
        <f t="shared" si="7"/>
        <v>0.43887147335423204</v>
      </c>
      <c r="M219" s="1"/>
    </row>
    <row r="220" spans="1:13" ht="12" customHeight="1" x14ac:dyDescent="0.25">
      <c r="A220" s="213" t="s">
        <v>128</v>
      </c>
      <c r="B220" s="20" t="s">
        <v>126</v>
      </c>
      <c r="C220" s="143">
        <f>ПЭВН!L70</f>
        <v>0</v>
      </c>
      <c r="D220" s="22">
        <f>ПЭВН!M70</f>
        <v>0</v>
      </c>
      <c r="E220" s="21">
        <f>ПЭВН!O70</f>
        <v>4690</v>
      </c>
      <c r="F220" s="203">
        <v>4690</v>
      </c>
      <c r="G220" s="19">
        <f>ПЭВН!T70</f>
        <v>4670007714574</v>
      </c>
      <c r="H220" s="19">
        <v>211006</v>
      </c>
      <c r="I220" s="19" t="str">
        <f>ПЭВН!E70</f>
        <v>У</v>
      </c>
      <c r="J220" s="198"/>
      <c r="K220" s="203">
        <v>3390</v>
      </c>
      <c r="L220" s="423">
        <f t="shared" si="7"/>
        <v>0.38348082595870214</v>
      </c>
      <c r="M220" s="1"/>
    </row>
    <row r="221" spans="1:13" ht="12" customHeight="1" x14ac:dyDescent="0.25">
      <c r="A221" s="213" t="str">
        <f>ПЭВН!Q73</f>
        <v>THERMEX Urban 3500 shower</v>
      </c>
      <c r="B221" s="20" t="str">
        <f>ПЭВН!R73</f>
        <v>ЭдЭБ02578</v>
      </c>
      <c r="C221" s="143">
        <f>ПЭВН!L73</f>
        <v>0</v>
      </c>
      <c r="D221" s="22">
        <f>ПЭВН!M73</f>
        <v>0</v>
      </c>
      <c r="E221" s="21">
        <f>ПЭВН!O73</f>
        <v>4190</v>
      </c>
      <c r="F221" s="203">
        <v>4190</v>
      </c>
      <c r="G221" s="19">
        <f>ПЭВН!T73</f>
        <v>4670033314106</v>
      </c>
      <c r="H221" s="19">
        <f>ПЭВН!S73</f>
        <v>211045</v>
      </c>
      <c r="I221" s="19" t="str">
        <f>ПЭВН!E73</f>
        <v>У</v>
      </c>
      <c r="J221" s="198"/>
      <c r="K221" s="203">
        <v>2790</v>
      </c>
      <c r="L221" s="423">
        <f t="shared" si="7"/>
        <v>0.50179211469534057</v>
      </c>
      <c r="M221" s="1"/>
    </row>
    <row r="222" spans="1:13" ht="12" customHeight="1" x14ac:dyDescent="0.25">
      <c r="A222" s="213" t="str">
        <f>ПЭВН!Q74</f>
        <v>THERMEX Urban 3500 tap</v>
      </c>
      <c r="B222" s="20" t="str">
        <f>ПЭВН!R74</f>
        <v>ЭдЭБ02577</v>
      </c>
      <c r="C222" s="143">
        <f>ПЭВН!L74</f>
        <v>0</v>
      </c>
      <c r="D222" s="22">
        <f>ПЭВН!M74</f>
        <v>0</v>
      </c>
      <c r="E222" s="21">
        <f>ПЭВН!O74</f>
        <v>4190</v>
      </c>
      <c r="F222" s="203">
        <v>4190</v>
      </c>
      <c r="G222" s="19">
        <f>ПЭВН!T74</f>
        <v>4670033314090</v>
      </c>
      <c r="H222" s="19">
        <f>ПЭВН!S74</f>
        <v>211044</v>
      </c>
      <c r="I222" s="19" t="str">
        <f>ПЭВН!E74</f>
        <v>У</v>
      </c>
      <c r="J222" s="198"/>
      <c r="K222" s="203">
        <v>2790</v>
      </c>
      <c r="L222" s="423">
        <f t="shared" si="7"/>
        <v>0.50179211469534057</v>
      </c>
      <c r="M222" s="1"/>
    </row>
    <row r="223" spans="1:13" ht="12" customHeight="1" x14ac:dyDescent="0.25">
      <c r="A223" s="213" t="str">
        <f>ПЭВН!Q75</f>
        <v>THERMEX Urban 3500 combi</v>
      </c>
      <c r="B223" s="20" t="str">
        <f>ПЭВН!R75</f>
        <v>ЭдЭБ02579</v>
      </c>
      <c r="C223" s="143">
        <f>ПЭВН!L75</f>
        <v>0</v>
      </c>
      <c r="D223" s="22">
        <f>ПЭВН!M75</f>
        <v>0</v>
      </c>
      <c r="E223" s="21">
        <f>ПЭВН!O75</f>
        <v>4490</v>
      </c>
      <c r="F223" s="203">
        <v>4490</v>
      </c>
      <c r="G223" s="19">
        <f>ПЭВН!T75</f>
        <v>4670033314113</v>
      </c>
      <c r="H223" s="19">
        <f>ПЭВН!S75</f>
        <v>211046</v>
      </c>
      <c r="I223" s="19" t="str">
        <f>ПЭВН!E75</f>
        <v>У</v>
      </c>
      <c r="J223" s="198"/>
      <c r="K223" s="203">
        <v>2990</v>
      </c>
      <c r="L223" s="423">
        <f t="shared" si="7"/>
        <v>0.5016722408026757</v>
      </c>
      <c r="M223" s="1"/>
    </row>
    <row r="224" spans="1:13" ht="12" customHeight="1" x14ac:dyDescent="0.25">
      <c r="A224" s="213" t="str">
        <f>ПЭВН!Q76</f>
        <v>THERMEX Urban 5500 shower</v>
      </c>
      <c r="B224" s="20" t="str">
        <f>ПЭВН!R76</f>
        <v>ЭдЭБ02581</v>
      </c>
      <c r="C224" s="143">
        <f>ПЭВН!L76</f>
        <v>0</v>
      </c>
      <c r="D224" s="22">
        <f>ПЭВН!M76</f>
        <v>0</v>
      </c>
      <c r="E224" s="21">
        <f>ПЭВН!O76</f>
        <v>4290</v>
      </c>
      <c r="F224" s="203">
        <v>4290</v>
      </c>
      <c r="G224" s="19">
        <f>ПЭВН!T76</f>
        <v>4670033314137</v>
      </c>
      <c r="H224" s="19">
        <f>ПЭВН!S76</f>
        <v>211048</v>
      </c>
      <c r="I224" s="19" t="str">
        <f>ПЭВН!E76</f>
        <v>У</v>
      </c>
      <c r="J224" s="198"/>
      <c r="K224" s="203">
        <v>2890</v>
      </c>
      <c r="L224" s="423">
        <f t="shared" si="7"/>
        <v>0.48442906574394473</v>
      </c>
      <c r="M224" s="1"/>
    </row>
    <row r="225" spans="1:19" ht="12" customHeight="1" x14ac:dyDescent="0.25">
      <c r="A225" s="213" t="str">
        <f>ПЭВН!Q77</f>
        <v>THERMEX Urban 5500 tap</v>
      </c>
      <c r="B225" s="20" t="str">
        <f>ПЭВН!R77</f>
        <v>ЭдЭБ02580</v>
      </c>
      <c r="C225" s="143">
        <f>ПЭВН!L77</f>
        <v>0</v>
      </c>
      <c r="D225" s="22">
        <f>ПЭВН!M77</f>
        <v>0</v>
      </c>
      <c r="E225" s="21">
        <f>ПЭВН!O77</f>
        <v>4290</v>
      </c>
      <c r="F225" s="203">
        <v>4290</v>
      </c>
      <c r="G225" s="19">
        <f>ПЭВН!T77</f>
        <v>4670033314120</v>
      </c>
      <c r="H225" s="19">
        <f>ПЭВН!S77</f>
        <v>211047</v>
      </c>
      <c r="I225" s="19" t="str">
        <f>ПЭВН!E77</f>
        <v>У</v>
      </c>
      <c r="J225" s="198"/>
      <c r="K225" s="203">
        <v>2890</v>
      </c>
      <c r="L225" s="423">
        <f t="shared" si="7"/>
        <v>0.48442906574394473</v>
      </c>
      <c r="M225" s="1"/>
    </row>
    <row r="226" spans="1:19" ht="12" customHeight="1" x14ac:dyDescent="0.25">
      <c r="A226" s="213" t="str">
        <f>ПЭВН!Q78</f>
        <v>THERMEX Urban 5500 combi</v>
      </c>
      <c r="B226" s="20" t="str">
        <f>ПЭВН!R78</f>
        <v>ЭдЭБ02582</v>
      </c>
      <c r="C226" s="143">
        <f>ПЭВН!L78</f>
        <v>0</v>
      </c>
      <c r="D226" s="22">
        <f>ПЭВН!M78</f>
        <v>0</v>
      </c>
      <c r="E226" s="21">
        <f>ПЭВН!O78</f>
        <v>4590</v>
      </c>
      <c r="F226" s="203">
        <v>4590</v>
      </c>
      <c r="G226" s="19">
        <f>ПЭВН!T78</f>
        <v>4670033314144</v>
      </c>
      <c r="H226" s="19">
        <f>ПЭВН!S78</f>
        <v>211049</v>
      </c>
      <c r="I226" s="19" t="str">
        <f>ПЭВН!E78</f>
        <v>У</v>
      </c>
      <c r="J226" s="198"/>
      <c r="K226" s="203">
        <v>3090</v>
      </c>
      <c r="L226" s="423">
        <f t="shared" si="7"/>
        <v>0.4854368932038835</v>
      </c>
      <c r="M226" s="1"/>
    </row>
    <row r="227" spans="1:19" ht="12" customHeight="1" x14ac:dyDescent="0.25">
      <c r="A227" s="213" t="str">
        <f>ПЭВН!Q79</f>
        <v>THERMEX Urban 6500 combi</v>
      </c>
      <c r="B227" s="20" t="str">
        <f>ПЭВН!R79</f>
        <v>ЭдЭБ02583</v>
      </c>
      <c r="C227" s="143">
        <f>ПЭВН!L79</f>
        <v>0</v>
      </c>
      <c r="D227" s="22">
        <f>ПЭВН!M79</f>
        <v>0</v>
      </c>
      <c r="E227" s="21">
        <f>ПЭВН!O79</f>
        <v>4690</v>
      </c>
      <c r="F227" s="203">
        <v>4690</v>
      </c>
      <c r="G227" s="19">
        <f>ПЭВН!T79</f>
        <v>4670033314151</v>
      </c>
      <c r="H227" s="19">
        <f>ПЭВН!S79</f>
        <v>211050</v>
      </c>
      <c r="I227" s="19" t="str">
        <f>ПЭВН!E79</f>
        <v>У</v>
      </c>
      <c r="J227" s="198"/>
      <c r="K227" s="203">
        <v>3190</v>
      </c>
      <c r="L227" s="423">
        <f t="shared" si="7"/>
        <v>0.47021943573667713</v>
      </c>
      <c r="M227" s="1"/>
    </row>
    <row r="228" spans="1:19" ht="12" customHeight="1" x14ac:dyDescent="0.25">
      <c r="A228" s="213" t="str">
        <f>ГПВН!Q8</f>
        <v>THERMEX E 22 MD</v>
      </c>
      <c r="B228" s="20" t="str">
        <f>ГПВН!R8</f>
        <v>ЭдЭБ02622</v>
      </c>
      <c r="C228" s="143">
        <f>ГПВН!L8</f>
        <v>0</v>
      </c>
      <c r="D228" s="22">
        <f>ГПВН!M8</f>
        <v>0</v>
      </c>
      <c r="E228" s="21">
        <f>ГПВН!O8</f>
        <v>24190</v>
      </c>
      <c r="F228" s="203">
        <v>24190</v>
      </c>
      <c r="G228" s="19">
        <f>ГПВН!T8</f>
        <v>4670033313741</v>
      </c>
      <c r="H228" s="19">
        <f>ГПВН!S8</f>
        <v>351110</v>
      </c>
      <c r="I228" s="19" t="str">
        <f>ГПВН!E8</f>
        <v>У</v>
      </c>
      <c r="J228" s="198"/>
      <c r="K228" s="203">
        <v>17190</v>
      </c>
      <c r="L228" s="423">
        <f t="shared" si="7"/>
        <v>0.40721349621873193</v>
      </c>
    </row>
    <row r="229" spans="1:19" ht="12" customHeight="1" x14ac:dyDescent="0.25">
      <c r="A229" s="213" t="str">
        <f>ГПВН!Q15</f>
        <v>THERMEX G 20 TD (Pro)</v>
      </c>
      <c r="B229" s="20" t="str">
        <f>ГПВН!R15</f>
        <v>ЭдЭБ01324</v>
      </c>
      <c r="C229" s="143">
        <f>ГПВН!L15</f>
        <v>0</v>
      </c>
      <c r="D229" s="22">
        <f>ГПВН!M15</f>
        <v>0</v>
      </c>
      <c r="E229" s="21">
        <f>ГПВН!O15</f>
        <v>23390</v>
      </c>
      <c r="F229" s="203">
        <v>23390</v>
      </c>
      <c r="G229" s="19">
        <f>ГПВН!T15</f>
        <v>4670033310122</v>
      </c>
      <c r="H229" s="19">
        <f>ГПВН!S15</f>
        <v>351104</v>
      </c>
      <c r="I229" s="19" t="str">
        <f>ГПВН!E15</f>
        <v>У</v>
      </c>
      <c r="J229" s="198"/>
      <c r="K229" s="203">
        <v>16490</v>
      </c>
      <c r="L229" s="423">
        <f t="shared" si="7"/>
        <v>0.41843541540327478</v>
      </c>
    </row>
    <row r="230" spans="1:19" ht="12" customHeight="1" x14ac:dyDescent="0.25">
      <c r="A230" s="213" t="str">
        <f>ГПВН!C11</f>
        <v>THERMEX S 20 MD (Art Black)</v>
      </c>
      <c r="B230" s="20" t="str">
        <f>ГПВН!R11</f>
        <v>ЭдЭБ02974</v>
      </c>
      <c r="C230" s="143">
        <f>ГПВН!L11</f>
        <v>0</v>
      </c>
      <c r="D230" s="22">
        <f>ГПВН!M54</f>
        <v>0</v>
      </c>
      <c r="E230" s="21">
        <f>ГПВН!O11</f>
        <v>23590</v>
      </c>
      <c r="F230" s="203">
        <v>23590</v>
      </c>
      <c r="G230" s="19">
        <f>ГПВН!T11</f>
        <v>4670033314564</v>
      </c>
      <c r="H230" s="19">
        <v>351111</v>
      </c>
      <c r="I230" s="19">
        <f>ПЭВН!E104</f>
        <v>0</v>
      </c>
      <c r="J230" s="198"/>
      <c r="K230" s="203">
        <v>15390</v>
      </c>
      <c r="L230" s="423">
        <f t="shared" si="7"/>
        <v>0.53281351526965559</v>
      </c>
      <c r="Q230" s="214"/>
      <c r="R230" s="214"/>
      <c r="S230" s="214"/>
    </row>
    <row r="231" spans="1:19" ht="12" customHeight="1" x14ac:dyDescent="0.25">
      <c r="A231" s="213" t="str">
        <f>ГПВН!C12</f>
        <v>THERMEX S 20 MD (Art Red)</v>
      </c>
      <c r="B231" s="20" t="str">
        <f>ГПВН!R12</f>
        <v>ЭдЭБ02975</v>
      </c>
      <c r="C231" s="143">
        <f>ГПВН!L12</f>
        <v>0</v>
      </c>
      <c r="D231" s="22">
        <f>ГПВН!M55</f>
        <v>0</v>
      </c>
      <c r="E231" s="21">
        <f>ГПВН!O12</f>
        <v>23590</v>
      </c>
      <c r="F231" s="203">
        <v>23590</v>
      </c>
      <c r="G231" s="19">
        <f>ГПВН!T12</f>
        <v>4670033314557</v>
      </c>
      <c r="H231" s="19">
        <v>351112</v>
      </c>
      <c r="I231" s="19">
        <f>ПЭВН!E105</f>
        <v>0</v>
      </c>
      <c r="J231" s="198"/>
      <c r="K231" s="203">
        <v>15390</v>
      </c>
      <c r="L231" s="423">
        <f t="shared" si="7"/>
        <v>0.53281351526965559</v>
      </c>
      <c r="Q231" s="214"/>
      <c r="R231" s="214"/>
      <c r="S231" s="214"/>
    </row>
    <row r="232" spans="1:19" ht="12" customHeight="1" x14ac:dyDescent="0.25">
      <c r="A232" s="213" t="str">
        <f>ГПВН!Q18</f>
        <v>THERMEX S 20 MD</v>
      </c>
      <c r="B232" s="20" t="str">
        <f>ГПВН!R18</f>
        <v>ЭдЭБ01773</v>
      </c>
      <c r="C232" s="143">
        <f>ГПВН!L18</f>
        <v>0</v>
      </c>
      <c r="D232" s="22">
        <f>ГПВН!M18</f>
        <v>0</v>
      </c>
      <c r="E232" s="21">
        <f>ГПВН!O18</f>
        <v>22790</v>
      </c>
      <c r="F232" s="203">
        <v>22790</v>
      </c>
      <c r="G232" s="19">
        <f>ГПВН!T18</f>
        <v>4670033312096</v>
      </c>
      <c r="H232" s="19">
        <f>ГПВН!S18</f>
        <v>351107</v>
      </c>
      <c r="I232" s="19" t="str">
        <f>ГПВН!E18</f>
        <v>У</v>
      </c>
      <c r="J232" s="198"/>
      <c r="K232" s="203">
        <v>15190</v>
      </c>
      <c r="L232" s="423">
        <f t="shared" si="7"/>
        <v>0.50032916392363402</v>
      </c>
    </row>
    <row r="233" spans="1:19" ht="12" customHeight="1" x14ac:dyDescent="0.25">
      <c r="A233" s="213" t="str">
        <f>ГПВН!Q21</f>
        <v>THERMEX G 20 D ((Pearl white)</v>
      </c>
      <c r="B233" s="20" t="str">
        <f>ГПВН!R21</f>
        <v>ЭдЭБ00935</v>
      </c>
      <c r="C233" s="143">
        <f>ГПВН!L21</f>
        <v>0</v>
      </c>
      <c r="D233" s="22">
        <f>ГПВН!M21</f>
        <v>0</v>
      </c>
      <c r="E233" s="21">
        <f>ГПВН!O21</f>
        <v>19190</v>
      </c>
      <c r="F233" s="203">
        <v>19190</v>
      </c>
      <c r="G233" s="19">
        <f>ГПВН!T21</f>
        <v>4670007718725</v>
      </c>
      <c r="H233" s="19">
        <f>ГПВН!S21</f>
        <v>351102</v>
      </c>
      <c r="I233" s="19" t="str">
        <f>ГПВН!E21</f>
        <v>У</v>
      </c>
      <c r="J233" s="198"/>
      <c r="K233" s="203">
        <v>13390</v>
      </c>
      <c r="L233" s="423">
        <f t="shared" si="7"/>
        <v>0.43315907393577291</v>
      </c>
    </row>
    <row r="234" spans="1:19" ht="12" customHeight="1" x14ac:dyDescent="0.25">
      <c r="A234" s="213" t="str">
        <f>ГПВН!Q22</f>
        <v>THERMEX G 20 D (Golden brown)</v>
      </c>
      <c r="B234" s="20" t="str">
        <f>ГПВН!R22</f>
        <v>ЭдЭБ00937</v>
      </c>
      <c r="C234" s="143">
        <f>ГПВН!L22</f>
        <v>0</v>
      </c>
      <c r="D234" s="22">
        <f>ГПВН!M22</f>
        <v>0</v>
      </c>
      <c r="E234" s="21">
        <f>ГПВН!O22</f>
        <v>19190</v>
      </c>
      <c r="F234" s="203">
        <v>19190</v>
      </c>
      <c r="G234" s="19">
        <f>ГПВН!T22</f>
        <v>4670007718732</v>
      </c>
      <c r="H234" s="19">
        <f>ГПВН!S22</f>
        <v>351103</v>
      </c>
      <c r="I234" s="19" t="str">
        <f>ГПВН!E22</f>
        <v>У</v>
      </c>
      <c r="J234" s="198"/>
      <c r="K234" s="203">
        <v>13390</v>
      </c>
      <c r="L234" s="423">
        <f t="shared" si="7"/>
        <v>0.43315907393577291</v>
      </c>
    </row>
    <row r="235" spans="1:19" ht="12" customHeight="1" x14ac:dyDescent="0.25">
      <c r="A235" s="213" t="str">
        <f>ГПВН!Q23</f>
        <v>THERMEX G 20 D (Silver)</v>
      </c>
      <c r="B235" s="20" t="str">
        <f>ГПВН!R23</f>
        <v>ЭдЭБ00933</v>
      </c>
      <c r="C235" s="143">
        <f>ГПВН!L23</f>
        <v>0</v>
      </c>
      <c r="D235" s="22">
        <f>ГПВН!M23</f>
        <v>0</v>
      </c>
      <c r="E235" s="21">
        <f>ГПВН!O23</f>
        <v>19190</v>
      </c>
      <c r="F235" s="203">
        <v>19190</v>
      </c>
      <c r="G235" s="19">
        <f>ГПВН!T23</f>
        <v>4670007718718</v>
      </c>
      <c r="H235" s="19">
        <f>ГПВН!S23</f>
        <v>351101</v>
      </c>
      <c r="I235" s="19" t="str">
        <f>ГПВН!E23</f>
        <v>У</v>
      </c>
      <c r="J235" s="198"/>
      <c r="K235" s="203">
        <v>13390</v>
      </c>
      <c r="L235" s="423">
        <f t="shared" si="7"/>
        <v>0.43315907393577291</v>
      </c>
    </row>
    <row r="236" spans="1:19" ht="12" customHeight="1" x14ac:dyDescent="0.25">
      <c r="A236" s="213" t="str">
        <f>ГПВН!Q24</f>
        <v>THERMEX G 28 D Pearl white</v>
      </c>
      <c r="B236" s="20" t="str">
        <f>ГПВН!R24</f>
        <v>ЭдЭБ01463</v>
      </c>
      <c r="C236" s="143">
        <f>ГПВН!L24</f>
        <v>0</v>
      </c>
      <c r="D236" s="22">
        <f>ГПВН!M24</f>
        <v>0</v>
      </c>
      <c r="E236" s="21">
        <f>ГПВН!O24</f>
        <v>24590</v>
      </c>
      <c r="F236" s="203">
        <v>24590</v>
      </c>
      <c r="G236" s="19">
        <f>ГПВН!T24</f>
        <v>4670033311075</v>
      </c>
      <c r="H236" s="19">
        <f>ГПВН!S24</f>
        <v>351105</v>
      </c>
      <c r="I236" s="19" t="str">
        <f>ГПВН!E24</f>
        <v>У</v>
      </c>
      <c r="J236" s="198"/>
      <c r="K236" s="203">
        <v>16290</v>
      </c>
      <c r="L236" s="423">
        <f t="shared" si="7"/>
        <v>0.50951503990178026</v>
      </c>
    </row>
    <row r="237" spans="1:19" ht="12" customHeight="1" x14ac:dyDescent="0.25">
      <c r="A237" s="213" t="str">
        <f>ГПВН!Q27</f>
        <v>THERMEX G 20 D Eco</v>
      </c>
      <c r="B237" s="20" t="str">
        <f>ГПВН!R27</f>
        <v>ЭдЭБ01710</v>
      </c>
      <c r="C237" s="143">
        <f>ГПВН!L27</f>
        <v>0</v>
      </c>
      <c r="D237" s="22">
        <f>ГПВН!M27</f>
        <v>0</v>
      </c>
      <c r="E237" s="109">
        <f>ГПВН!O27</f>
        <v>18590</v>
      </c>
      <c r="F237" s="203">
        <v>18590</v>
      </c>
      <c r="G237" s="19">
        <f>ГПВН!T27</f>
        <v>4670033312003</v>
      </c>
      <c r="H237" s="19">
        <f>ГПВН!S27</f>
        <v>351106</v>
      </c>
      <c r="I237" s="19" t="str">
        <f>ГПВН!E27</f>
        <v>-</v>
      </c>
      <c r="J237" s="198"/>
      <c r="K237" s="203">
        <v>12290</v>
      </c>
      <c r="L237" s="423">
        <f t="shared" si="7"/>
        <v>0.51261187957689169</v>
      </c>
    </row>
    <row r="238" spans="1:19" ht="12" customHeight="1" x14ac:dyDescent="0.25">
      <c r="A238" s="213" t="str">
        <f>ГПВН!Q30</f>
        <v>THERMEX B 20 D</v>
      </c>
      <c r="B238" s="20" t="str">
        <f>ГПВН!R30</f>
        <v>ЭдЭБ02407</v>
      </c>
      <c r="C238" s="143">
        <f>ГПВН!L30</f>
        <v>0</v>
      </c>
      <c r="D238" s="22">
        <f>ГПВН!M30</f>
        <v>0</v>
      </c>
      <c r="E238" s="21">
        <f>ГПВН!O30</f>
        <v>17790</v>
      </c>
      <c r="F238" s="203">
        <v>17790</v>
      </c>
      <c r="G238" s="19">
        <f>ГПВН!T30</f>
        <v>4670033313420</v>
      </c>
      <c r="H238" s="19">
        <f>ГПВН!S30</f>
        <v>351108</v>
      </c>
      <c r="I238" s="19" t="str">
        <f>ГПВН!E30</f>
        <v>-</v>
      </c>
      <c r="J238" s="198"/>
      <c r="K238" s="203">
        <v>11590</v>
      </c>
      <c r="L238" s="423">
        <f t="shared" si="7"/>
        <v>0.53494391716997414</v>
      </c>
    </row>
    <row r="239" spans="1:19" ht="12" customHeight="1" x14ac:dyDescent="0.25">
      <c r="A239" s="213" t="str">
        <f>ГПВН!Q31</f>
        <v>THERMEX B 20 D (Silver)</v>
      </c>
      <c r="B239" s="20" t="str">
        <f>ГПВН!R31</f>
        <v>ЭдЭБ02408</v>
      </c>
      <c r="C239" s="143">
        <f>ГПВН!L31</f>
        <v>0</v>
      </c>
      <c r="D239" s="22">
        <f>ГПВН!M31</f>
        <v>0</v>
      </c>
      <c r="E239" s="21">
        <f>ГПВН!O31</f>
        <v>17890</v>
      </c>
      <c r="F239" s="203">
        <v>17890</v>
      </c>
      <c r="G239" s="19">
        <f>ГПВН!T31</f>
        <v>4670033313437</v>
      </c>
      <c r="H239" s="19">
        <f>ГПВН!S31</f>
        <v>351109</v>
      </c>
      <c r="I239" s="19" t="str">
        <f>ГПВН!E31</f>
        <v>-</v>
      </c>
      <c r="J239" s="198"/>
      <c r="K239" s="203">
        <v>11890</v>
      </c>
      <c r="L239" s="423">
        <f t="shared" si="7"/>
        <v>0.50462573591253146</v>
      </c>
    </row>
    <row r="240" spans="1:19" ht="12" customHeight="1" x14ac:dyDescent="0.25">
      <c r="A240" s="213" t="str">
        <f>ГПВН!Q34</f>
        <v>EDISSON F 20 D</v>
      </c>
      <c r="B240" s="20" t="str">
        <f>ГПВН!R34</f>
        <v>ЭдЭ000156</v>
      </c>
      <c r="C240" s="143">
        <f>ГПВН!L34</f>
        <v>0</v>
      </c>
      <c r="D240" s="22">
        <f>ГПВН!M34</f>
        <v>0</v>
      </c>
      <c r="E240" s="109">
        <f>ГПВН!O34</f>
        <v>16290</v>
      </c>
      <c r="F240" s="203">
        <v>16290</v>
      </c>
      <c r="G240" s="19">
        <f>ГПВН!T34</f>
        <v>4670007712143</v>
      </c>
      <c r="H240" s="19">
        <f>ГПВН!S34</f>
        <v>361101</v>
      </c>
      <c r="I240" s="19">
        <f>ПЭВН!E84</f>
        <v>0</v>
      </c>
      <c r="J240" s="198"/>
      <c r="K240" s="203">
        <v>11190</v>
      </c>
      <c r="L240" s="423">
        <f t="shared" si="7"/>
        <v>0.45576407506702421</v>
      </c>
    </row>
    <row r="241" spans="1:19" ht="12" customHeight="1" x14ac:dyDescent="0.25">
      <c r="A241" s="213" t="str">
        <f>ГПВН!Q35</f>
        <v>EDISSON F 20 D (silver)</v>
      </c>
      <c r="B241" s="20" t="str">
        <f>ГПВН!R35</f>
        <v>ЭдЭБ00727</v>
      </c>
      <c r="C241" s="143">
        <f>ГПВН!L35</f>
        <v>0</v>
      </c>
      <c r="D241" s="22">
        <f>ГПВН!M35</f>
        <v>0</v>
      </c>
      <c r="E241" s="109">
        <f>ГПВН!O35</f>
        <v>16690</v>
      </c>
      <c r="F241" s="203">
        <v>16690</v>
      </c>
      <c r="G241" s="19">
        <f>ГПВН!T35</f>
        <v>4670007717933</v>
      </c>
      <c r="H241" s="19">
        <f>ГПВН!S35</f>
        <v>361102</v>
      </c>
      <c r="I241" s="19">
        <f>ПЭВН!E85</f>
        <v>0</v>
      </c>
      <c r="J241" s="198"/>
      <c r="K241" s="203">
        <v>11590</v>
      </c>
      <c r="L241" s="423">
        <f t="shared" si="7"/>
        <v>0.44003451251078518</v>
      </c>
    </row>
    <row r="242" spans="1:19" ht="12" customHeight="1" x14ac:dyDescent="0.25">
      <c r="A242" s="213" t="str">
        <f>ГПВН!Q36</f>
        <v>EDISSON F 20 GD (Костер)</v>
      </c>
      <c r="B242" s="20" t="str">
        <f>ГПВН!R36</f>
        <v>ЭдЭ000157</v>
      </c>
      <c r="C242" s="143">
        <f>ГПВН!L36</f>
        <v>0</v>
      </c>
      <c r="D242" s="22">
        <f>ГПВН!M36</f>
        <v>0</v>
      </c>
      <c r="E242" s="109">
        <f>ГПВН!O36</f>
        <v>17190</v>
      </c>
      <c r="F242" s="203">
        <v>17190</v>
      </c>
      <c r="G242" s="19">
        <f>ГПВН!T36</f>
        <v>4670007712167</v>
      </c>
      <c r="H242" s="19">
        <f>ГПВН!S34</f>
        <v>361101</v>
      </c>
      <c r="I242" s="19">
        <f>ПЭВН!E86</f>
        <v>0</v>
      </c>
      <c r="J242" s="198"/>
      <c r="K242" s="203">
        <v>11890</v>
      </c>
      <c r="L242" s="423">
        <f t="shared" si="7"/>
        <v>0.44575273338940291</v>
      </c>
    </row>
    <row r="243" spans="1:19" ht="12" customHeight="1" x14ac:dyDescent="0.25">
      <c r="A243" s="213" t="str">
        <f>ГПВН!Q37</f>
        <v>EDISSON F 20 GD (Лес)</v>
      </c>
      <c r="B243" s="20" t="str">
        <f>ГПВН!R37</f>
        <v>ЭдЭ000056</v>
      </c>
      <c r="C243" s="143">
        <f>ГПВН!L37</f>
        <v>0</v>
      </c>
      <c r="D243" s="22">
        <f>ГПВН!M37</f>
        <v>0</v>
      </c>
      <c r="E243" s="109">
        <f>ГПВН!O37</f>
        <v>17290</v>
      </c>
      <c r="F243" s="203">
        <v>17290</v>
      </c>
      <c r="G243" s="19">
        <f>ГПВН!T37</f>
        <v>4670007712242</v>
      </c>
      <c r="H243" s="19">
        <f>ГПВН!S35</f>
        <v>361102</v>
      </c>
      <c r="I243" s="19">
        <f>ПЭВН!E87</f>
        <v>0</v>
      </c>
      <c r="J243" s="198"/>
      <c r="K243" s="203">
        <v>11890</v>
      </c>
      <c r="L243" s="423">
        <f t="shared" si="7"/>
        <v>0.45416316232127829</v>
      </c>
      <c r="M243" s="33"/>
    </row>
    <row r="244" spans="1:19" ht="12" customHeight="1" x14ac:dyDescent="0.25">
      <c r="A244" s="213" t="str">
        <f>ГПВН!Q40</f>
        <v xml:space="preserve">EDISSON S 20 </v>
      </c>
      <c r="B244" s="20" t="str">
        <f>ГПВН!R40</f>
        <v>ЭдЭ000159</v>
      </c>
      <c r="C244" s="143">
        <f>ГПВН!L40</f>
        <v>0</v>
      </c>
      <c r="D244" s="22">
        <f>ГПВН!M40</f>
        <v>0</v>
      </c>
      <c r="E244" s="109">
        <f>ГПВН!O40</f>
        <v>14190</v>
      </c>
      <c r="F244" s="203">
        <v>14190</v>
      </c>
      <c r="G244" s="19">
        <f>ГПВН!T40</f>
        <v>4670007712174</v>
      </c>
      <c r="H244" s="19">
        <f>ГПВН!S36</f>
        <v>361103</v>
      </c>
      <c r="I244" s="19">
        <f>ПЭВН!E92</f>
        <v>0</v>
      </c>
      <c r="J244" s="198"/>
      <c r="K244" s="203">
        <v>10090</v>
      </c>
      <c r="L244" s="423">
        <f t="shared" si="7"/>
        <v>0.40634291377601595</v>
      </c>
    </row>
    <row r="245" spans="1:19" ht="12" customHeight="1" x14ac:dyDescent="0.25">
      <c r="A245" s="213" t="str">
        <f>ГПВН!Q41</f>
        <v>EDISSON S 20 G (Камин)</v>
      </c>
      <c r="B245" s="20" t="str">
        <f>ГПВН!R41</f>
        <v>ЭдЭ000160</v>
      </c>
      <c r="C245" s="143">
        <f>ГПВН!L41</f>
        <v>0</v>
      </c>
      <c r="D245" s="22">
        <f>ГПВН!M41</f>
        <v>0</v>
      </c>
      <c r="E245" s="109">
        <f>ГПВН!O41</f>
        <v>15690</v>
      </c>
      <c r="F245" s="203">
        <v>15690</v>
      </c>
      <c r="G245" s="19">
        <f>ГПВН!T41</f>
        <v>4670007712198</v>
      </c>
      <c r="H245" s="19">
        <f>ГПВН!S37</f>
        <v>361104</v>
      </c>
      <c r="I245" s="19">
        <f>ПЭВН!E93</f>
        <v>0</v>
      </c>
      <c r="J245" s="198"/>
      <c r="K245" s="203">
        <v>10690</v>
      </c>
      <c r="L245" s="423">
        <f t="shared" si="7"/>
        <v>0.46772684752104765</v>
      </c>
    </row>
    <row r="246" spans="1:19" ht="12" customHeight="1" x14ac:dyDescent="0.25">
      <c r="A246" s="213" t="str">
        <f>ГПВН!Q42</f>
        <v>EDISSON S 20 G (Мегаполис)</v>
      </c>
      <c r="B246" s="20" t="str">
        <f>ГПВН!R42</f>
        <v>ЭдЭ000161</v>
      </c>
      <c r="C246" s="143">
        <f>ГПВН!L42</f>
        <v>0</v>
      </c>
      <c r="D246" s="22">
        <f>ГПВН!M42</f>
        <v>0</v>
      </c>
      <c r="E246" s="109">
        <f>ГПВН!O42</f>
        <v>15690</v>
      </c>
      <c r="F246" s="203">
        <v>15690</v>
      </c>
      <c r="G246" s="19">
        <f>ГПВН!T42</f>
        <v>4670007712181</v>
      </c>
      <c r="H246" s="19">
        <f>ГПВН!S42</f>
        <v>361403</v>
      </c>
      <c r="I246" s="19">
        <f>ПЭВН!E94</f>
        <v>0</v>
      </c>
      <c r="J246" s="198"/>
      <c r="K246" s="203">
        <v>10690</v>
      </c>
      <c r="L246" s="423">
        <f t="shared" si="7"/>
        <v>0.46772684752104765</v>
      </c>
    </row>
    <row r="247" spans="1:19" ht="12" customHeight="1" x14ac:dyDescent="0.25">
      <c r="A247" s="213" t="str">
        <f>ГПВН!Q45</f>
        <v>EDISSON H 20 D</v>
      </c>
      <c r="B247" s="20" t="str">
        <f>ГПВН!R45</f>
        <v>ЭдЭ001681</v>
      </c>
      <c r="C247" s="143">
        <f>ГПВН!L45</f>
        <v>0</v>
      </c>
      <c r="D247" s="22">
        <f>ГПВН!M45</f>
        <v>0</v>
      </c>
      <c r="E247" s="109">
        <f>ГПВН!O45</f>
        <v>12990</v>
      </c>
      <c r="F247" s="203">
        <v>12990</v>
      </c>
      <c r="G247" s="19">
        <f>ГПВН!T45</f>
        <v>4670007713751</v>
      </c>
      <c r="H247" s="19">
        <f>ГПВН!S45</f>
        <v>361201</v>
      </c>
      <c r="I247" s="19">
        <f>ПЭВН!E95</f>
        <v>0</v>
      </c>
      <c r="J247" s="198"/>
      <c r="K247" s="203">
        <v>8790</v>
      </c>
      <c r="L247" s="423">
        <f t="shared" si="7"/>
        <v>0.47781569965870307</v>
      </c>
    </row>
    <row r="248" spans="1:19" ht="12" customHeight="1" x14ac:dyDescent="0.25">
      <c r="A248" s="213" t="str">
        <f>ГПВН!Q46</f>
        <v>EDISSON H 20 DL (сжиженный газ)</v>
      </c>
      <c r="B248" s="20" t="str">
        <f>ГПВН!R46</f>
        <v>ЭдЭБ01104</v>
      </c>
      <c r="C248" s="143">
        <f>ГПВН!L46</f>
        <v>0</v>
      </c>
      <c r="D248" s="22">
        <f>ГПВН!M46</f>
        <v>0</v>
      </c>
      <c r="E248" s="109">
        <f>ГПВН!O46</f>
        <v>12990</v>
      </c>
      <c r="F248" s="203">
        <v>12990</v>
      </c>
      <c r="G248" s="19">
        <f>ГПВН!T46</f>
        <v>4670007719678</v>
      </c>
      <c r="H248" s="19">
        <f>ГПВН!S40</f>
        <v>361401</v>
      </c>
      <c r="I248" s="19">
        <f>ПЭВН!E96</f>
        <v>0</v>
      </c>
      <c r="J248" s="198"/>
      <c r="K248" s="203">
        <v>8790</v>
      </c>
      <c r="L248" s="423">
        <f t="shared" si="7"/>
        <v>0.47781569965870307</v>
      </c>
    </row>
    <row r="249" spans="1:19" ht="12" customHeight="1" x14ac:dyDescent="0.25">
      <c r="A249" s="213" t="str">
        <f>ГПВН!Q58</f>
        <v>EDISSON E 20 D</v>
      </c>
      <c r="B249" s="20" t="str">
        <f>ГПВН!R58</f>
        <v>ЭдЭБ01382</v>
      </c>
      <c r="C249" s="143">
        <f>ГПВН!L58</f>
        <v>0</v>
      </c>
      <c r="D249" s="22">
        <f>ГПВН!M58</f>
        <v>0</v>
      </c>
      <c r="E249" s="35">
        <v>8590</v>
      </c>
      <c r="F249" s="203" t="s">
        <v>84</v>
      </c>
      <c r="G249" s="19">
        <f>ГПВН!T58</f>
        <v>4670033310443</v>
      </c>
      <c r="H249" s="19">
        <f>ГПВН!S41</f>
        <v>361402</v>
      </c>
      <c r="I249" s="19">
        <f>ПЭВН!E99</f>
        <v>0</v>
      </c>
      <c r="J249" s="198"/>
      <c r="K249" s="203">
        <v>6040</v>
      </c>
      <c r="L249" s="423">
        <f t="shared" ref="L249:L254" si="8">E249/K249-1</f>
        <v>0.42218543046357615</v>
      </c>
    </row>
    <row r="250" spans="1:19" ht="12" customHeight="1" x14ac:dyDescent="0.25">
      <c r="A250" s="213" t="str">
        <f>ГПВН!C52</f>
        <v>EDISSON E 20 GD (Подсолнухи)</v>
      </c>
      <c r="B250" s="20" t="str">
        <f>ГПВН!R52</f>
        <v>ЭдЭБ02947</v>
      </c>
      <c r="C250" s="143">
        <f>ГПВН!L52</f>
        <v>0</v>
      </c>
      <c r="D250" s="22">
        <f>ГПВН!M50</f>
        <v>0</v>
      </c>
      <c r="E250" s="35">
        <v>9190</v>
      </c>
      <c r="F250" s="203" t="s">
        <v>84</v>
      </c>
      <c r="G250" s="19">
        <v>4670033314496</v>
      </c>
      <c r="H250" s="19">
        <v>361505</v>
      </c>
      <c r="I250" s="19">
        <f>ПЭВН!E100</f>
        <v>0</v>
      </c>
      <c r="J250" s="198"/>
      <c r="K250" s="203">
        <v>6390</v>
      </c>
      <c r="L250" s="423">
        <f t="shared" si="8"/>
        <v>0.43818466353677632</v>
      </c>
    </row>
    <row r="251" spans="1:19" ht="12" customHeight="1" x14ac:dyDescent="0.25">
      <c r="A251" s="213" t="str">
        <f>ГПВН!C53</f>
        <v>EDISSON E 20 GD (Лаванда)</v>
      </c>
      <c r="B251" s="20" t="str">
        <f>ГПВН!R53</f>
        <v>ЭдЭБ02945</v>
      </c>
      <c r="C251" s="143">
        <f>ГПВН!L53</f>
        <v>0</v>
      </c>
      <c r="D251" s="22">
        <f>ГПВН!M51</f>
        <v>0</v>
      </c>
      <c r="E251" s="35">
        <v>9190</v>
      </c>
      <c r="F251" s="203" t="s">
        <v>84</v>
      </c>
      <c r="G251" s="19">
        <v>4670033314472</v>
      </c>
      <c r="H251" s="19">
        <v>361503</v>
      </c>
      <c r="I251" s="19">
        <f>ПЭВН!E101</f>
        <v>0</v>
      </c>
      <c r="J251" s="198"/>
      <c r="K251" s="203">
        <v>6390</v>
      </c>
      <c r="L251" s="423">
        <f t="shared" si="8"/>
        <v>0.43818466353677632</v>
      </c>
    </row>
    <row r="252" spans="1:19" ht="12" customHeight="1" x14ac:dyDescent="0.25">
      <c r="A252" s="213" t="str">
        <f>ГПВН!C54</f>
        <v>EDISSON E 20 GD (Каннская ветвь)</v>
      </c>
      <c r="B252" s="20" t="str">
        <f>ГПВН!R54</f>
        <v>ЭдЭБ02946</v>
      </c>
      <c r="C252" s="143">
        <f>ГПВН!L54</f>
        <v>0</v>
      </c>
      <c r="D252" s="22">
        <f>ГПВН!M52</f>
        <v>0</v>
      </c>
      <c r="E252" s="35">
        <v>9190</v>
      </c>
      <c r="F252" s="203" t="s">
        <v>84</v>
      </c>
      <c r="G252" s="19">
        <v>4670033314519</v>
      </c>
      <c r="H252" s="19">
        <v>361504</v>
      </c>
      <c r="I252" s="19">
        <f>ПЭВН!E102</f>
        <v>0</v>
      </c>
      <c r="J252" s="198"/>
      <c r="K252" s="203">
        <v>6390</v>
      </c>
      <c r="L252" s="423">
        <f t="shared" si="8"/>
        <v>0.43818466353677632</v>
      </c>
      <c r="Q252" s="214"/>
      <c r="R252" s="214"/>
      <c r="S252" s="214"/>
    </row>
    <row r="253" spans="1:19" ht="12" customHeight="1" x14ac:dyDescent="0.25">
      <c r="A253" s="213" t="str">
        <f>ГПВН!C55</f>
        <v>EDISSON E 20 GD (Лиссабон)</v>
      </c>
      <c r="B253" s="20" t="str">
        <f>ГПВН!R55</f>
        <v>ЭдЭБ02948</v>
      </c>
      <c r="C253" s="143">
        <f>ГПВН!L55</f>
        <v>0</v>
      </c>
      <c r="D253" s="22">
        <f>ГПВН!M53</f>
        <v>0</v>
      </c>
      <c r="E253" s="35">
        <v>9190</v>
      </c>
      <c r="F253" s="203" t="s">
        <v>84</v>
      </c>
      <c r="G253" s="19">
        <v>4670033314502</v>
      </c>
      <c r="H253" s="19">
        <v>361506</v>
      </c>
      <c r="I253" s="19">
        <f>ПЭВН!E103</f>
        <v>0</v>
      </c>
      <c r="J253" s="198"/>
      <c r="K253" s="203">
        <v>6390</v>
      </c>
      <c r="L253" s="423">
        <f t="shared" si="8"/>
        <v>0.43818466353677632</v>
      </c>
      <c r="Q253" s="214"/>
      <c r="R253" s="214"/>
      <c r="S253" s="214"/>
    </row>
    <row r="254" spans="1:19" ht="12" customHeight="1" x14ac:dyDescent="0.25">
      <c r="A254" s="213" t="str">
        <f>ГПВН!C49</f>
        <v>EDISSON E 20 D Pro</v>
      </c>
      <c r="B254" s="20" t="str">
        <f>ГПВН!R49</f>
        <v>ЭдЭБ02943</v>
      </c>
      <c r="C254" s="143">
        <f>ГПВН!L49</f>
        <v>0</v>
      </c>
      <c r="D254" s="22">
        <f>ГПВН!M9</f>
        <v>0</v>
      </c>
      <c r="E254" s="35">
        <v>9290</v>
      </c>
      <c r="F254" s="203" t="s">
        <v>84</v>
      </c>
      <c r="G254" s="19">
        <v>4670033314458</v>
      </c>
      <c r="H254" s="19">
        <v>361502</v>
      </c>
      <c r="I254" s="19">
        <f>ПЭВН!E106</f>
        <v>0</v>
      </c>
      <c r="J254" s="198"/>
      <c r="K254" s="203">
        <v>6340</v>
      </c>
      <c r="L254" s="423">
        <f t="shared" si="8"/>
        <v>0.46529968454258674</v>
      </c>
      <c r="Q254" s="214"/>
      <c r="R254" s="214"/>
      <c r="S254" s="214"/>
    </row>
    <row r="255" spans="1:19" ht="12" customHeight="1" x14ac:dyDescent="0.25">
      <c r="A255" s="213" t="str">
        <f>'Тепл. пушки'!Q23</f>
        <v>THERMEX Stels 2000E</v>
      </c>
      <c r="B255" s="20" t="str">
        <f>'Тепл. пушки'!R23</f>
        <v>ЭдЭБ01377</v>
      </c>
      <c r="C255" s="143">
        <f>'Тепл. пушки'!L23</f>
        <v>0</v>
      </c>
      <c r="D255" s="22">
        <f>'Тепл. пушки'!M23</f>
        <v>0</v>
      </c>
      <c r="E255" s="109">
        <f>'Тепл. пушки'!O23</f>
        <v>7490</v>
      </c>
      <c r="F255" s="203">
        <v>7490</v>
      </c>
      <c r="G255" s="19">
        <f>'Тепл. пушки'!T23</f>
        <v>4670033310641</v>
      </c>
      <c r="H255" s="19">
        <f>'Тепл. пушки'!S23</f>
        <v>401003</v>
      </c>
      <c r="I255" s="19" t="str">
        <f>'Тепл. пушки'!F23</f>
        <v>У</v>
      </c>
      <c r="J255" s="198"/>
      <c r="K255" s="203">
        <v>5090</v>
      </c>
      <c r="L255" s="423">
        <f t="shared" ref="L255:L280" si="9">F255/K255-1</f>
        <v>0.47151277013752457</v>
      </c>
      <c r="N255" t="str">
        <f>IFERROR(VLOOKUP(B255,Сток!A:B,2,FALSE),"")</f>
        <v/>
      </c>
      <c r="Q255" s="214"/>
      <c r="R255" s="214"/>
      <c r="S255" s="214"/>
    </row>
    <row r="256" spans="1:19" ht="12" customHeight="1" x14ac:dyDescent="0.25">
      <c r="A256" s="213" t="str">
        <f>Конвекторы!Q7</f>
        <v>THERMEX Lummi 1200E</v>
      </c>
      <c r="B256" s="20" t="str">
        <f>Конвекторы!R7</f>
        <v>ЭдЭБ01373</v>
      </c>
      <c r="C256" s="143">
        <f>Конвекторы!L7</f>
        <v>0</v>
      </c>
      <c r="D256" s="22">
        <f>Конвекторы!M7</f>
        <v>0</v>
      </c>
      <c r="E256" s="109">
        <f>Конвекторы!O7</f>
        <v>15690</v>
      </c>
      <c r="F256" s="203">
        <v>15690</v>
      </c>
      <c r="G256" s="19">
        <f>Конвекторы!T7</f>
        <v>4670033310610</v>
      </c>
      <c r="H256" s="19">
        <f>Конвекторы!S7</f>
        <v>401014</v>
      </c>
      <c r="I256" s="19" t="str">
        <f>Конвекторы!F7</f>
        <v>У</v>
      </c>
      <c r="J256" s="198"/>
      <c r="K256" s="203">
        <v>9590</v>
      </c>
      <c r="L256" s="423">
        <f t="shared" si="9"/>
        <v>0.63607924921793524</v>
      </c>
      <c r="N256" t="str">
        <f>IFERROR(VLOOKUP(B256,Сток!A:B,2,FALSE),"")</f>
        <v/>
      </c>
      <c r="Q256" s="214"/>
      <c r="R256" s="214"/>
      <c r="S256" s="214"/>
    </row>
    <row r="257" spans="1:19" ht="12" customHeight="1" x14ac:dyDescent="0.25">
      <c r="A257" s="213" t="str">
        <f>Конвекторы!Q8</f>
        <v>THERMEX Lummi 1500E</v>
      </c>
      <c r="B257" s="20" t="str">
        <f>Конвекторы!R8</f>
        <v>ЭдЭБ01374</v>
      </c>
      <c r="C257" s="143">
        <f>Конвекторы!L8</f>
        <v>0</v>
      </c>
      <c r="D257" s="22">
        <f>Конвекторы!M8</f>
        <v>0</v>
      </c>
      <c r="E257" s="109">
        <f>Конвекторы!O8</f>
        <v>17990</v>
      </c>
      <c r="F257" s="203">
        <v>17990</v>
      </c>
      <c r="G257" s="19">
        <f>Конвекторы!T8</f>
        <v>4670033310627</v>
      </c>
      <c r="H257" s="19">
        <f>Конвекторы!S8</f>
        <v>401015</v>
      </c>
      <c r="I257" s="19" t="str">
        <f>Конвекторы!F8</f>
        <v>У</v>
      </c>
      <c r="J257" s="198"/>
      <c r="K257" s="203">
        <v>10990</v>
      </c>
      <c r="L257" s="423">
        <f t="shared" si="9"/>
        <v>0.63694267515923575</v>
      </c>
      <c r="N257" t="str">
        <f>IFERROR(VLOOKUP(B257,Сток!A:B,2,FALSE),"")</f>
        <v/>
      </c>
      <c r="Q257" s="214"/>
      <c r="R257" s="214"/>
      <c r="S257" s="214"/>
    </row>
    <row r="258" spans="1:19" ht="12" customHeight="1" x14ac:dyDescent="0.25">
      <c r="A258" s="213" t="str">
        <f>Конвекторы!Q9</f>
        <v>THERMEX Lummi 1800E</v>
      </c>
      <c r="B258" s="20" t="str">
        <f>Конвекторы!R9</f>
        <v>ЭдЭБ01375</v>
      </c>
      <c r="C258" s="143">
        <f>Конвекторы!L9</f>
        <v>0</v>
      </c>
      <c r="D258" s="22">
        <f>Конвекторы!M9</f>
        <v>0</v>
      </c>
      <c r="E258" s="109">
        <f>Конвекторы!O9</f>
        <v>20290</v>
      </c>
      <c r="F258" s="203">
        <v>20290</v>
      </c>
      <c r="G258" s="19">
        <f>Конвекторы!T9</f>
        <v>4670033310634</v>
      </c>
      <c r="H258" s="19">
        <f>Конвекторы!S9</f>
        <v>401016</v>
      </c>
      <c r="I258" s="19" t="str">
        <f>Конвекторы!F9</f>
        <v>У</v>
      </c>
      <c r="J258" s="198"/>
      <c r="K258" s="203">
        <v>12390</v>
      </c>
      <c r="L258" s="423">
        <f t="shared" si="9"/>
        <v>0.63761097659402743</v>
      </c>
      <c r="N258" t="str">
        <f>IFERROR(VLOOKUP(B258,Сток!A:B,2,FALSE),"")</f>
        <v/>
      </c>
      <c r="Q258" s="214"/>
      <c r="R258" s="214"/>
      <c r="S258" s="214"/>
    </row>
    <row r="259" spans="1:19" ht="12" customHeight="1" x14ac:dyDescent="0.25">
      <c r="A259" s="18" t="str">
        <f>Конвекторы!Q12</f>
        <v>THERMEX Frame 1000E Wi-Fi</v>
      </c>
      <c r="B259" s="20" t="str">
        <f>Конвекторы!R12</f>
        <v>ЭдЭБ01630</v>
      </c>
      <c r="C259" s="143">
        <f>Конвекторы!L12</f>
        <v>0</v>
      </c>
      <c r="D259" s="22">
        <f>Конвекторы!M12</f>
        <v>0</v>
      </c>
      <c r="E259" s="109">
        <f>Конвекторы!O12</f>
        <v>9590</v>
      </c>
      <c r="F259" s="203">
        <v>9590</v>
      </c>
      <c r="G259" s="19">
        <f>Конвекторы!T12</f>
        <v>4670033311907</v>
      </c>
      <c r="H259" s="19">
        <f>Конвекторы!S12</f>
        <v>401017</v>
      </c>
      <c r="I259" s="19" t="str">
        <f>Конвекторы!F12</f>
        <v>У</v>
      </c>
      <c r="J259" s="198"/>
      <c r="K259" s="203">
        <v>7090</v>
      </c>
      <c r="L259" s="423">
        <f t="shared" si="9"/>
        <v>0.35260930888575448</v>
      </c>
      <c r="N259" t="str">
        <f>IFERROR(VLOOKUP(B259,Сток!A:B,2,FALSE),"")</f>
        <v/>
      </c>
      <c r="Q259" s="214"/>
      <c r="R259" s="214"/>
      <c r="S259" s="214"/>
    </row>
    <row r="260" spans="1:19" ht="12" customHeight="1" x14ac:dyDescent="0.25">
      <c r="A260" s="18" t="str">
        <f>Конвекторы!Q13</f>
        <v>THERMEX Frame 1500E Wi-Fi</v>
      </c>
      <c r="B260" s="20" t="str">
        <f>Конвекторы!R13</f>
        <v>ЭдЭБ01631</v>
      </c>
      <c r="C260" s="143">
        <f>Конвекторы!L13</f>
        <v>0</v>
      </c>
      <c r="D260" s="22">
        <f>Конвекторы!M13</f>
        <v>0</v>
      </c>
      <c r="E260" s="109">
        <f>Конвекторы!O13</f>
        <v>10490</v>
      </c>
      <c r="F260" s="203">
        <v>10490</v>
      </c>
      <c r="G260" s="19">
        <f>Конвекторы!T13</f>
        <v>4670033311914</v>
      </c>
      <c r="H260" s="19">
        <f>Конвекторы!S13</f>
        <v>401018</v>
      </c>
      <c r="I260" s="19" t="str">
        <f>Конвекторы!F13</f>
        <v>У</v>
      </c>
      <c r="J260" s="198"/>
      <c r="K260" s="203">
        <v>7890</v>
      </c>
      <c r="L260" s="423">
        <f t="shared" si="9"/>
        <v>0.32953105196451205</v>
      </c>
      <c r="N260" t="str">
        <f>IFERROR(VLOOKUP(B260,Сток!A:B,2,FALSE),"")</f>
        <v/>
      </c>
      <c r="Q260" s="214"/>
      <c r="R260" s="214"/>
      <c r="S260" s="214"/>
    </row>
    <row r="261" spans="1:19" ht="12" customHeight="1" x14ac:dyDescent="0.25">
      <c r="A261" s="18" t="str">
        <f>Конвекторы!Q14</f>
        <v>THERMEX Frame 2000E Wi-Fi</v>
      </c>
      <c r="B261" s="20" t="str">
        <f>Конвекторы!R14</f>
        <v>ЭдЭБ01632</v>
      </c>
      <c r="C261" s="143">
        <f>Конвекторы!L14</f>
        <v>0</v>
      </c>
      <c r="D261" s="22">
        <f>Конвекторы!M14</f>
        <v>0</v>
      </c>
      <c r="E261" s="109">
        <f>Конвекторы!O14</f>
        <v>11490</v>
      </c>
      <c r="F261" s="203">
        <v>11490</v>
      </c>
      <c r="G261" s="19">
        <f>Конвекторы!T14</f>
        <v>4670033311921</v>
      </c>
      <c r="H261" s="19">
        <f>Конвекторы!S14</f>
        <v>401019</v>
      </c>
      <c r="I261" s="19" t="str">
        <f>Конвекторы!F14</f>
        <v>У</v>
      </c>
      <c r="J261" s="198"/>
      <c r="K261" s="203">
        <v>8590</v>
      </c>
      <c r="L261" s="423">
        <f t="shared" si="9"/>
        <v>0.33760186263096625</v>
      </c>
      <c r="N261" t="str">
        <f>IFERROR(VLOOKUP(B261,Сток!A:B,2,FALSE),"")</f>
        <v/>
      </c>
      <c r="Q261" s="214"/>
      <c r="R261" s="214"/>
      <c r="S261" s="214"/>
    </row>
    <row r="262" spans="1:19" ht="12" customHeight="1" x14ac:dyDescent="0.25">
      <c r="A262" s="18" t="str">
        <f>Конвекторы!Q17</f>
        <v>THERMEX Frame 1000E</v>
      </c>
      <c r="B262" s="20" t="str">
        <f>Конвекторы!R17</f>
        <v>ЭдЭБ01369</v>
      </c>
      <c r="C262" s="143">
        <f>Конвекторы!L17</f>
        <v>0</v>
      </c>
      <c r="D262" s="22">
        <f>Конвекторы!M17</f>
        <v>0</v>
      </c>
      <c r="E262" s="109">
        <f>Конвекторы!O17</f>
        <v>8290</v>
      </c>
      <c r="F262" s="203">
        <v>8290</v>
      </c>
      <c r="G262" s="19">
        <f>Конвекторы!T17</f>
        <v>4670033310580</v>
      </c>
      <c r="H262" s="19">
        <f>Конвекторы!S17</f>
        <v>401011</v>
      </c>
      <c r="I262" s="19" t="str">
        <f>Конвекторы!F17</f>
        <v>У</v>
      </c>
      <c r="J262" s="198"/>
      <c r="K262" s="203">
        <v>5790</v>
      </c>
      <c r="L262" s="423">
        <f t="shared" si="9"/>
        <v>0.43177892918825567</v>
      </c>
      <c r="N262" t="str">
        <f>IFERROR(VLOOKUP(B262,Сток!A:B,2,FALSE),"")</f>
        <v/>
      </c>
      <c r="Q262" s="214"/>
      <c r="R262" s="214"/>
      <c r="S262" s="214"/>
    </row>
    <row r="263" spans="1:19" ht="12" customHeight="1" x14ac:dyDescent="0.25">
      <c r="A263" s="18" t="str">
        <f>Конвекторы!Q18</f>
        <v>THERMEX Frame 1500E</v>
      </c>
      <c r="B263" s="20" t="str">
        <f>Конвекторы!R18</f>
        <v>ЭдЭБ01370</v>
      </c>
      <c r="C263" s="143">
        <f>Конвекторы!L18</f>
        <v>0</v>
      </c>
      <c r="D263" s="22">
        <f>Конвекторы!M18</f>
        <v>0</v>
      </c>
      <c r="E263" s="109">
        <f>Конвекторы!O18</f>
        <v>9290</v>
      </c>
      <c r="F263" s="203">
        <v>9290</v>
      </c>
      <c r="G263" s="19">
        <f>Конвекторы!T18</f>
        <v>4670033310597</v>
      </c>
      <c r="H263" s="19">
        <f>Конвекторы!S18</f>
        <v>401012</v>
      </c>
      <c r="I263" s="19" t="str">
        <f>Конвекторы!F18</f>
        <v>У</v>
      </c>
      <c r="J263" s="198"/>
      <c r="K263" s="203">
        <v>6390</v>
      </c>
      <c r="L263" s="423">
        <f t="shared" si="9"/>
        <v>0.4538341158059469</v>
      </c>
      <c r="N263" t="str">
        <f>IFERROR(VLOOKUP(B263,Сток!A:B,2,FALSE),"")</f>
        <v/>
      </c>
      <c r="Q263" s="214"/>
      <c r="R263" s="214"/>
      <c r="S263" s="214"/>
    </row>
    <row r="264" spans="1:19" ht="12" customHeight="1" x14ac:dyDescent="0.25">
      <c r="A264" s="18" t="str">
        <f>Конвекторы!Q19</f>
        <v>THERMEX Frame 2000E</v>
      </c>
      <c r="B264" s="20" t="str">
        <f>Конвекторы!R19</f>
        <v>ЭдЭБ01371</v>
      </c>
      <c r="C264" s="143">
        <f>Конвекторы!L19</f>
        <v>0</v>
      </c>
      <c r="D264" s="22">
        <f>Конвекторы!M19</f>
        <v>0</v>
      </c>
      <c r="E264" s="109">
        <f>Конвекторы!O19</f>
        <v>10290</v>
      </c>
      <c r="F264" s="203">
        <v>10290</v>
      </c>
      <c r="G264" s="19">
        <f>Конвекторы!T19</f>
        <v>4670033310603</v>
      </c>
      <c r="H264" s="19">
        <f>Конвекторы!S19</f>
        <v>401013</v>
      </c>
      <c r="I264" s="19" t="str">
        <f>Конвекторы!F19</f>
        <v>У</v>
      </c>
      <c r="J264" s="198"/>
      <c r="K264" s="203">
        <v>7190</v>
      </c>
      <c r="L264" s="423">
        <f t="shared" si="9"/>
        <v>0.43115438108484017</v>
      </c>
      <c r="N264" t="str">
        <f>IFERROR(VLOOKUP(B264,Сток!A:B,2,FALSE),"")</f>
        <v/>
      </c>
      <c r="Q264" s="214"/>
      <c r="R264" s="214"/>
      <c r="S264" s="214"/>
    </row>
    <row r="265" spans="1:19" ht="12" customHeight="1" x14ac:dyDescent="0.25">
      <c r="A265" s="18" t="s">
        <v>1071</v>
      </c>
      <c r="B265" s="20" t="str">
        <f>Конвекторы!R22</f>
        <v>ЭдЭБ01634</v>
      </c>
      <c r="C265" s="143">
        <f>Конвекторы!L22</f>
        <v>0</v>
      </c>
      <c r="D265" s="22">
        <f>Конвекторы!M22</f>
        <v>0</v>
      </c>
      <c r="E265" s="109">
        <f>Конвекторы!O22</f>
        <v>7290</v>
      </c>
      <c r="F265" s="203">
        <v>7290</v>
      </c>
      <c r="G265" s="19">
        <f>Конвекторы!T22</f>
        <v>4670033311945</v>
      </c>
      <c r="H265" s="19">
        <f>Конвекторы!S22</f>
        <v>401020</v>
      </c>
      <c r="I265" s="19" t="str">
        <f>Конвекторы!F22</f>
        <v>У</v>
      </c>
      <c r="J265" s="198"/>
      <c r="K265" s="203">
        <v>4990</v>
      </c>
      <c r="L265" s="423">
        <f t="shared" si="9"/>
        <v>0.46092184368737477</v>
      </c>
      <c r="Q265" s="214"/>
      <c r="R265" s="214"/>
      <c r="S265" s="214"/>
    </row>
    <row r="266" spans="1:19" ht="12" customHeight="1" x14ac:dyDescent="0.25">
      <c r="A266" s="18" t="s">
        <v>1072</v>
      </c>
      <c r="B266" s="20" t="str">
        <f>Конвекторы!R23</f>
        <v>ЭдЭБ01635</v>
      </c>
      <c r="C266" s="143">
        <f>Конвекторы!L23</f>
        <v>0</v>
      </c>
      <c r="D266" s="22">
        <f>Конвекторы!M23</f>
        <v>0</v>
      </c>
      <c r="E266" s="109">
        <f>Конвекторы!O23</f>
        <v>8390</v>
      </c>
      <c r="F266" s="203">
        <v>8390</v>
      </c>
      <c r="G266" s="19">
        <f>Конвекторы!T23</f>
        <v>4670033311945</v>
      </c>
      <c r="H266" s="19">
        <f>Конвекторы!S23</f>
        <v>401021</v>
      </c>
      <c r="I266" s="19" t="str">
        <f>Конвекторы!F23</f>
        <v>У</v>
      </c>
      <c r="J266" s="198"/>
      <c r="K266" s="203">
        <v>5690</v>
      </c>
      <c r="L266" s="423">
        <f t="shared" si="9"/>
        <v>0.47451669595782064</v>
      </c>
      <c r="Q266" s="214"/>
      <c r="R266" s="214"/>
      <c r="S266" s="214"/>
    </row>
    <row r="267" spans="1:19" ht="12" customHeight="1" x14ac:dyDescent="0.25">
      <c r="A267" s="18" t="s">
        <v>1073</v>
      </c>
      <c r="B267" s="20" t="str">
        <f>Конвекторы!R24</f>
        <v>ЭдЭБ01636</v>
      </c>
      <c r="C267" s="143">
        <f>Конвекторы!L24</f>
        <v>0</v>
      </c>
      <c r="D267" s="22">
        <f>Конвекторы!M24</f>
        <v>0</v>
      </c>
      <c r="E267" s="109">
        <f>Конвекторы!O24</f>
        <v>9190</v>
      </c>
      <c r="F267" s="203">
        <v>9190</v>
      </c>
      <c r="G267" s="19">
        <f>Конвекторы!T24</f>
        <v>4670033311952</v>
      </c>
      <c r="H267" s="19">
        <f>Конвекторы!S24</f>
        <v>401022</v>
      </c>
      <c r="I267" s="19" t="str">
        <f>Конвекторы!F24</f>
        <v>У</v>
      </c>
      <c r="J267" s="198"/>
      <c r="K267" s="203">
        <v>6490</v>
      </c>
      <c r="L267" s="423">
        <f t="shared" si="9"/>
        <v>0.41602465331278893</v>
      </c>
      <c r="Q267" s="214"/>
      <c r="R267" s="214"/>
      <c r="S267" s="214"/>
    </row>
    <row r="268" spans="1:19" ht="12" customHeight="1" x14ac:dyDescent="0.25">
      <c r="A268" s="18" t="str">
        <f>Конвекторы!Q27</f>
        <v>THERMEX Frame 1000M</v>
      </c>
      <c r="B268" s="20" t="str">
        <f>Конвекторы!R27</f>
        <v>ЭдЭБ01365</v>
      </c>
      <c r="C268" s="143">
        <f>Конвекторы!L27</f>
        <v>0</v>
      </c>
      <c r="D268" s="22">
        <f>Конвекторы!M27</f>
        <v>0</v>
      </c>
      <c r="E268" s="109">
        <f>Конвекторы!O27</f>
        <v>6390</v>
      </c>
      <c r="F268" s="203">
        <v>6390</v>
      </c>
      <c r="G268" s="19">
        <f>Конвекторы!T27</f>
        <v>4670033310559</v>
      </c>
      <c r="H268" s="19">
        <f>Конвекторы!S27</f>
        <v>401008</v>
      </c>
      <c r="I268" s="19" t="str">
        <f>Конвекторы!F27</f>
        <v>У</v>
      </c>
      <c r="J268" s="198"/>
      <c r="K268" s="203">
        <v>4290</v>
      </c>
      <c r="L268" s="423">
        <f t="shared" si="9"/>
        <v>0.48951048951048959</v>
      </c>
      <c r="N268" t="str">
        <f>IFERROR(VLOOKUP(B268,Сток!A:B,2,FALSE),"")</f>
        <v/>
      </c>
      <c r="Q268" s="214"/>
      <c r="R268" s="214"/>
      <c r="S268" s="214"/>
    </row>
    <row r="269" spans="1:19" ht="12" customHeight="1" x14ac:dyDescent="0.25">
      <c r="A269" s="18" t="str">
        <f>Конвекторы!Q28</f>
        <v>THERMEX Frame 1500M</v>
      </c>
      <c r="B269" s="20" t="str">
        <f>Конвекторы!R28</f>
        <v>ЭдЭБ01366</v>
      </c>
      <c r="C269" s="143">
        <f>Конвекторы!L28</f>
        <v>0</v>
      </c>
      <c r="D269" s="22">
        <f>Конвекторы!M28</f>
        <v>0</v>
      </c>
      <c r="E269" s="109">
        <f>Конвекторы!O28</f>
        <v>7490</v>
      </c>
      <c r="F269" s="203">
        <v>7490</v>
      </c>
      <c r="G269" s="19">
        <f>Конвекторы!T28</f>
        <v>4670033310566</v>
      </c>
      <c r="H269" s="19">
        <f>Конвекторы!S28</f>
        <v>401009</v>
      </c>
      <c r="I269" s="19" t="str">
        <f>Конвекторы!F28</f>
        <v>У</v>
      </c>
      <c r="J269" s="198"/>
      <c r="K269" s="203">
        <v>4990</v>
      </c>
      <c r="L269" s="423">
        <f t="shared" si="9"/>
        <v>0.50100200400801609</v>
      </c>
      <c r="N269" t="str">
        <f>IFERROR(VLOOKUP(B269,Сток!A:B,2,FALSE),"")</f>
        <v/>
      </c>
      <c r="Q269" s="214"/>
      <c r="R269" s="214"/>
      <c r="S269" s="214"/>
    </row>
    <row r="270" spans="1:19" ht="12" customHeight="1" x14ac:dyDescent="0.25">
      <c r="A270" s="18" t="str">
        <f>Конвекторы!Q29</f>
        <v>THERMEX Frame 2000M</v>
      </c>
      <c r="B270" s="20" t="str">
        <f>Конвекторы!R29</f>
        <v>ЭдЭБ01367</v>
      </c>
      <c r="C270" s="143">
        <f>Конвекторы!L29</f>
        <v>0</v>
      </c>
      <c r="D270" s="22">
        <f>Конвекторы!M29</f>
        <v>0</v>
      </c>
      <c r="E270" s="109">
        <f>Конвекторы!O29</f>
        <v>8490</v>
      </c>
      <c r="F270" s="203">
        <v>8490</v>
      </c>
      <c r="G270" s="19">
        <f>Конвекторы!T29</f>
        <v>4670033310573</v>
      </c>
      <c r="H270" s="19">
        <f>Конвекторы!S29</f>
        <v>401010</v>
      </c>
      <c r="I270" s="19" t="str">
        <f>Конвекторы!F29</f>
        <v>У</v>
      </c>
      <c r="J270" s="198"/>
      <c r="K270" s="203">
        <v>5790</v>
      </c>
      <c r="L270" s="423">
        <f t="shared" si="9"/>
        <v>0.46632124352331616</v>
      </c>
      <c r="N270" t="str">
        <f>IFERROR(VLOOKUP(B270,Сток!A:B,2,FALSE),"")</f>
        <v/>
      </c>
      <c r="Q270" s="214"/>
      <c r="R270" s="214"/>
      <c r="S270" s="214"/>
    </row>
    <row r="271" spans="1:19" ht="12" customHeight="1" x14ac:dyDescent="0.25">
      <c r="A271" s="18" t="s">
        <v>1081</v>
      </c>
      <c r="B271" s="20" t="str">
        <f>Конвекторы!R37</f>
        <v>ЭдЭБ02372</v>
      </c>
      <c r="C271" s="143">
        <f>Конвекторы!L37</f>
        <v>0</v>
      </c>
      <c r="D271" s="22">
        <f>Конвекторы!M37</f>
        <v>0</v>
      </c>
      <c r="E271" s="109">
        <f>Конвекторы!O37</f>
        <v>4390</v>
      </c>
      <c r="F271" s="203">
        <v>4390</v>
      </c>
      <c r="G271" s="19">
        <f>Конвекторы!T37</f>
        <v>4670033313451</v>
      </c>
      <c r="H271" s="19">
        <f>Конвекторы!S37</f>
        <v>401026</v>
      </c>
      <c r="I271" s="19" t="str">
        <f>Конвекторы!F37</f>
        <v>-</v>
      </c>
      <c r="J271" s="198"/>
      <c r="K271" s="203">
        <v>3190</v>
      </c>
      <c r="L271" s="423">
        <f t="shared" si="9"/>
        <v>0.37617554858934166</v>
      </c>
      <c r="Q271" s="214"/>
      <c r="R271" s="214"/>
      <c r="S271" s="214"/>
    </row>
    <row r="272" spans="1:19" ht="12" customHeight="1" x14ac:dyDescent="0.25">
      <c r="A272" s="18" t="s">
        <v>1082</v>
      </c>
      <c r="B272" s="20" t="str">
        <f>Конвекторы!R38</f>
        <v>ЭдЭБ02375</v>
      </c>
      <c r="C272" s="143">
        <f>Конвекторы!L38</f>
        <v>0</v>
      </c>
      <c r="D272" s="22">
        <f>Конвекторы!M38</f>
        <v>0</v>
      </c>
      <c r="E272" s="109">
        <f>Конвекторы!O38</f>
        <v>5190</v>
      </c>
      <c r="F272" s="203">
        <v>5190</v>
      </c>
      <c r="G272" s="19">
        <f>Конвекторы!T38</f>
        <v>4670033313468</v>
      </c>
      <c r="H272" s="19">
        <f>Конвекторы!S38</f>
        <v>401027</v>
      </c>
      <c r="I272" s="19" t="str">
        <f>Конвекторы!F38</f>
        <v>-</v>
      </c>
      <c r="J272" s="198"/>
      <c r="K272" s="203">
        <v>3890</v>
      </c>
      <c r="L272" s="423">
        <f t="shared" si="9"/>
        <v>0.33419023136246784</v>
      </c>
      <c r="Q272" s="214"/>
      <c r="R272" s="214"/>
      <c r="S272" s="214"/>
    </row>
    <row r="273" spans="1:19" ht="12" customHeight="1" x14ac:dyDescent="0.25">
      <c r="A273" s="18" t="s">
        <v>1083</v>
      </c>
      <c r="B273" s="20" t="str">
        <f>Конвекторы!R39</f>
        <v>ЭдЭБ02379</v>
      </c>
      <c r="C273" s="143">
        <f>Конвекторы!L39</f>
        <v>0</v>
      </c>
      <c r="D273" s="22">
        <f>Конвекторы!M39</f>
        <v>0</v>
      </c>
      <c r="E273" s="109">
        <f>Конвекторы!O39</f>
        <v>6090</v>
      </c>
      <c r="F273" s="203">
        <v>6090</v>
      </c>
      <c r="G273" s="19">
        <f>Конвекторы!T39</f>
        <v>4670033313475</v>
      </c>
      <c r="H273" s="19">
        <f>Конвекторы!S39</f>
        <v>401028</v>
      </c>
      <c r="I273" s="19" t="str">
        <f>Конвекторы!F39</f>
        <v>-</v>
      </c>
      <c r="J273" s="198"/>
      <c r="K273" s="203">
        <v>4590</v>
      </c>
      <c r="L273" s="423">
        <f t="shared" si="9"/>
        <v>0.32679738562091498</v>
      </c>
      <c r="Q273" s="214"/>
      <c r="R273" s="214"/>
      <c r="S273" s="214"/>
    </row>
    <row r="274" spans="1:19" ht="12" customHeight="1" x14ac:dyDescent="0.25">
      <c r="A274" s="18" t="str">
        <f>Конвекторы!Q32</f>
        <v>THERMEX Tor 1000M</v>
      </c>
      <c r="B274" s="20" t="str">
        <f>Конвекторы!R32</f>
        <v>ЭдЭБ02314</v>
      </c>
      <c r="C274" s="143">
        <f>Конвекторы!L32</f>
        <v>0</v>
      </c>
      <c r="D274" s="22">
        <f>Конвекторы!M32</f>
        <v>0</v>
      </c>
      <c r="E274" s="109">
        <f>Конвекторы!O32</f>
        <v>5490</v>
      </c>
      <c r="F274" s="203">
        <v>5490</v>
      </c>
      <c r="G274" s="19">
        <f>Конвекторы!T32</f>
        <v>4670033313284</v>
      </c>
      <c r="H274" s="19">
        <f>Конвекторы!S32</f>
        <v>401023</v>
      </c>
      <c r="I274" s="19" t="str">
        <f>Конвекторы!F32</f>
        <v>-</v>
      </c>
      <c r="J274" s="198"/>
      <c r="K274" s="203">
        <v>3190</v>
      </c>
      <c r="L274" s="423">
        <f t="shared" si="9"/>
        <v>0.72100313479623823</v>
      </c>
      <c r="Q274" s="214"/>
      <c r="R274" s="214"/>
      <c r="S274" s="214"/>
    </row>
    <row r="275" spans="1:19" ht="12" customHeight="1" x14ac:dyDescent="0.25">
      <c r="A275" s="18" t="str">
        <f>Конвекторы!Q33</f>
        <v>THERMEX Tor 1500M</v>
      </c>
      <c r="B275" s="20" t="str">
        <f>Конвекторы!R33</f>
        <v>ЭдЭБ02315</v>
      </c>
      <c r="C275" s="143">
        <f>Конвекторы!L33</f>
        <v>0</v>
      </c>
      <c r="D275" s="22">
        <f>Конвекторы!M33</f>
        <v>0</v>
      </c>
      <c r="E275" s="109">
        <f>Конвекторы!O33</f>
        <v>6590</v>
      </c>
      <c r="F275" s="203">
        <v>6590</v>
      </c>
      <c r="G275" s="19">
        <f>Конвекторы!T33</f>
        <v>4670033313291</v>
      </c>
      <c r="H275" s="19">
        <f>Конвекторы!S33</f>
        <v>401024</v>
      </c>
      <c r="I275" s="19" t="str">
        <f>Конвекторы!F33</f>
        <v>-</v>
      </c>
      <c r="J275" s="198"/>
      <c r="K275" s="203">
        <v>3890</v>
      </c>
      <c r="L275" s="423">
        <f t="shared" si="9"/>
        <v>0.6940874035989717</v>
      </c>
      <c r="Q275" s="214"/>
      <c r="R275" s="214"/>
      <c r="S275" s="214"/>
    </row>
    <row r="276" spans="1:19" ht="12" customHeight="1" x14ac:dyDescent="0.25">
      <c r="A276" s="18" t="str">
        <f>Конвекторы!Q34</f>
        <v>THERMEX Tor 2000M</v>
      </c>
      <c r="B276" s="20" t="str">
        <f>Конвекторы!R34</f>
        <v>ЭдЭБ02316</v>
      </c>
      <c r="C276" s="143">
        <f>Конвекторы!L34</f>
        <v>0</v>
      </c>
      <c r="D276" s="22">
        <f>Конвекторы!M34</f>
        <v>0</v>
      </c>
      <c r="E276" s="109">
        <f>Конвекторы!O34</f>
        <v>7790</v>
      </c>
      <c r="F276" s="203">
        <v>7790</v>
      </c>
      <c r="G276" s="19">
        <f>Конвекторы!T34</f>
        <v>4670033313307</v>
      </c>
      <c r="H276" s="19">
        <f>Конвекторы!S34</f>
        <v>401025</v>
      </c>
      <c r="I276" s="19" t="str">
        <f>Конвекторы!F34</f>
        <v>-</v>
      </c>
      <c r="J276" s="198"/>
      <c r="K276" s="203">
        <v>4590</v>
      </c>
      <c r="L276" s="423">
        <f t="shared" si="9"/>
        <v>0.69716775599128544</v>
      </c>
      <c r="Q276" s="214"/>
      <c r="R276" s="214"/>
      <c r="S276" s="214"/>
    </row>
    <row r="277" spans="1:19" ht="12" customHeight="1" x14ac:dyDescent="0.25">
      <c r="A277" s="18" t="str">
        <f>Конвекторы!Q42</f>
        <v>THERMEX Pronto 1500M Black</v>
      </c>
      <c r="B277" s="20" t="str">
        <f>Конвекторы!R42</f>
        <v>ЭдЭБ01360</v>
      </c>
      <c r="C277" s="143">
        <f>Конвекторы!L42</f>
        <v>0</v>
      </c>
      <c r="D277" s="22">
        <f>Конвекторы!M42</f>
        <v>0</v>
      </c>
      <c r="E277" s="109">
        <f>Конвекторы!O42</f>
        <v>4190</v>
      </c>
      <c r="F277" s="203">
        <v>4190</v>
      </c>
      <c r="G277" s="19">
        <f>Конвекторы!T42</f>
        <v>4670033310498</v>
      </c>
      <c r="H277" s="19">
        <f>Конвекторы!S42</f>
        <v>401004</v>
      </c>
      <c r="I277" s="19" t="str">
        <f>Конвекторы!F42</f>
        <v>-</v>
      </c>
      <c r="J277" s="198"/>
      <c r="K277" s="203">
        <v>2990</v>
      </c>
      <c r="L277" s="423">
        <f t="shared" si="9"/>
        <v>0.40133779264214042</v>
      </c>
      <c r="N277" t="str">
        <f>IFERROR(VLOOKUP(B277,Сток!A:B,2,FALSE),"")</f>
        <v/>
      </c>
      <c r="Q277" s="214"/>
      <c r="R277" s="214"/>
      <c r="S277" s="214"/>
    </row>
    <row r="278" spans="1:19" ht="12" customHeight="1" x14ac:dyDescent="0.25">
      <c r="A278" s="18" t="str">
        <f>Конвекторы!Q43</f>
        <v>THERMEX Pronto 2000M Black</v>
      </c>
      <c r="B278" s="20" t="str">
        <f>Конвекторы!R43</f>
        <v>ЭдЭБ01362</v>
      </c>
      <c r="C278" s="143">
        <f>Конвекторы!L43</f>
        <v>0</v>
      </c>
      <c r="D278" s="22">
        <f>Конвекторы!M43</f>
        <v>0</v>
      </c>
      <c r="E278" s="109">
        <f>Конвекторы!O43</f>
        <v>4290</v>
      </c>
      <c r="F278" s="203">
        <v>4290</v>
      </c>
      <c r="G278" s="19">
        <f>Конвекторы!T43</f>
        <v>4670033310511</v>
      </c>
      <c r="H278" s="19">
        <f>Конвекторы!S43</f>
        <v>401006</v>
      </c>
      <c r="I278" s="19" t="str">
        <f>Конвекторы!F43</f>
        <v>-</v>
      </c>
      <c r="J278" s="198"/>
      <c r="K278" s="203">
        <v>3090</v>
      </c>
      <c r="L278" s="423">
        <f t="shared" si="9"/>
        <v>0.38834951456310685</v>
      </c>
      <c r="N278" t="str">
        <f>IFERROR(VLOOKUP(B278,Сток!A:B,2,FALSE),"")</f>
        <v/>
      </c>
      <c r="Q278" s="214"/>
      <c r="R278" s="214"/>
      <c r="S278" s="214"/>
    </row>
    <row r="279" spans="1:19" ht="12" customHeight="1" x14ac:dyDescent="0.25">
      <c r="A279" s="18" t="str">
        <f>Конвекторы!Q46</f>
        <v>THERMEX Pronto 1500M White</v>
      </c>
      <c r="B279" s="20" t="str">
        <f>Конвекторы!R46</f>
        <v>ЭдЭБ01361</v>
      </c>
      <c r="C279" s="143">
        <f>Конвекторы!L46</f>
        <v>0</v>
      </c>
      <c r="D279" s="22">
        <f>Конвекторы!M46</f>
        <v>0</v>
      </c>
      <c r="E279" s="109">
        <f>Конвекторы!O46</f>
        <v>4090</v>
      </c>
      <c r="F279" s="203">
        <v>4090</v>
      </c>
      <c r="G279" s="19">
        <f>Конвекторы!T46</f>
        <v>4670033310504</v>
      </c>
      <c r="H279" s="19">
        <f>Конвекторы!S46</f>
        <v>401005</v>
      </c>
      <c r="I279" s="19" t="str">
        <f>Конвекторы!F46</f>
        <v>-</v>
      </c>
      <c r="J279" s="198"/>
      <c r="K279" s="203">
        <v>2890</v>
      </c>
      <c r="L279" s="423">
        <f t="shared" si="9"/>
        <v>0.41522491349480961</v>
      </c>
      <c r="N279" t="str">
        <f>IFERROR(VLOOKUP(B279,Сток!A:B,2,FALSE),"")</f>
        <v/>
      </c>
      <c r="Q279" s="214"/>
      <c r="R279" s="214"/>
      <c r="S279" s="214"/>
    </row>
    <row r="280" spans="1:19" ht="12" customHeight="1" x14ac:dyDescent="0.25">
      <c r="A280" s="18" t="str">
        <f>Конвекторы!Q47</f>
        <v>THERMEX Pronto 2000M White</v>
      </c>
      <c r="B280" s="20" t="str">
        <f>Конвекторы!R47</f>
        <v>ЭдЭБ01363</v>
      </c>
      <c r="C280" s="143">
        <f>Конвекторы!L47</f>
        <v>0</v>
      </c>
      <c r="D280" s="22">
        <f>Конвекторы!M47</f>
        <v>0</v>
      </c>
      <c r="E280" s="109">
        <f>Конвекторы!O47</f>
        <v>4190</v>
      </c>
      <c r="F280" s="203">
        <v>4190</v>
      </c>
      <c r="G280" s="19">
        <f>Конвекторы!T47</f>
        <v>4670033310528</v>
      </c>
      <c r="H280" s="19">
        <f>Конвекторы!S47</f>
        <v>401007</v>
      </c>
      <c r="I280" s="19" t="str">
        <f>Конвекторы!F47</f>
        <v>-</v>
      </c>
      <c r="J280" s="198"/>
      <c r="K280" s="203">
        <v>2990</v>
      </c>
      <c r="L280" s="423">
        <f t="shared" si="9"/>
        <v>0.40133779264214042</v>
      </c>
      <c r="N280" t="str">
        <f>IFERROR(VLOOKUP(B280,Сток!A:B,2,FALSE),"")</f>
        <v/>
      </c>
      <c r="Q280" s="214"/>
      <c r="R280" s="214"/>
      <c r="S280" s="214"/>
    </row>
    <row r="281" spans="1:19" ht="12" customHeight="1" x14ac:dyDescent="0.25">
      <c r="A281" s="18" t="str">
        <f>Конвекторы!Q51</f>
        <v>EDISSON Polo 2000M</v>
      </c>
      <c r="B281" s="20" t="str">
        <f>Конвекторы!R51</f>
        <v>ЭдЭБ01380</v>
      </c>
      <c r="C281" s="143">
        <f>Конвекторы!L51</f>
        <v>0</v>
      </c>
      <c r="D281" s="22">
        <f>Конвекторы!M51</f>
        <v>0</v>
      </c>
      <c r="E281" s="35">
        <v>2490</v>
      </c>
      <c r="F281" s="203" t="s">
        <v>84</v>
      </c>
      <c r="G281" s="19">
        <f>Конвекторы!T51</f>
        <v>4670033310542</v>
      </c>
      <c r="H281" s="19">
        <f>Конвекторы!S51</f>
        <v>403005</v>
      </c>
      <c r="I281" s="19" t="str">
        <f>Конвекторы!F51</f>
        <v>-</v>
      </c>
      <c r="J281" s="198"/>
      <c r="K281" s="203">
        <v>1690</v>
      </c>
      <c r="L281" s="423">
        <f t="shared" ref="L281:L291" si="10">E281/K281-1</f>
        <v>0.47337278106508873</v>
      </c>
      <c r="N281" t="str">
        <f>IFERROR(VLOOKUP(B281,Сток!A:B,2,FALSE),"")</f>
        <v/>
      </c>
      <c r="Q281" s="214"/>
      <c r="R281" s="214"/>
      <c r="S281" s="214"/>
    </row>
    <row r="282" spans="1:19" ht="12" customHeight="1" x14ac:dyDescent="0.25">
      <c r="A282" s="18" t="str">
        <f>Конвекторы!C50</f>
        <v>EDISSON Polo 1500M</v>
      </c>
      <c r="B282" s="20" t="str">
        <f>Конвекторы!R50</f>
        <v>ЭдЭБ01379</v>
      </c>
      <c r="C282" s="143">
        <f>Конвекторы!L50</f>
        <v>0</v>
      </c>
      <c r="D282" s="22">
        <f>Конвекторы!M50</f>
        <v>0</v>
      </c>
      <c r="E282" s="35">
        <v>2290</v>
      </c>
      <c r="F282" s="203" t="s">
        <v>84</v>
      </c>
      <c r="G282" s="19">
        <f>Конвекторы!T50</f>
        <v>4670033310535</v>
      </c>
      <c r="H282" s="19">
        <f>Конвекторы!S50</f>
        <v>403004</v>
      </c>
      <c r="I282" s="19" t="str">
        <f>Конвекторы!F50</f>
        <v>-</v>
      </c>
      <c r="J282" s="198"/>
      <c r="K282" s="203">
        <v>1490</v>
      </c>
      <c r="L282" s="423">
        <f t="shared" si="10"/>
        <v>0.53691275167785224</v>
      </c>
      <c r="N282" t="str">
        <f>IFERROR(VLOOKUP(B282,Сток!A:B,2,FALSE),"")</f>
        <v/>
      </c>
      <c r="Q282" s="214"/>
      <c r="R282" s="214"/>
      <c r="S282" s="214"/>
    </row>
    <row r="283" spans="1:19" ht="12" customHeight="1" x14ac:dyDescent="0.25">
      <c r="A283" s="18" t="str">
        <f>'Тепл. пушки'!Q12</f>
        <v>THERMEX Bazooka 2</v>
      </c>
      <c r="B283" s="20" t="str">
        <f>'Тепл. пушки'!R12</f>
        <v>ЭдЭБ02033</v>
      </c>
      <c r="C283" s="143">
        <f>'Тепл. пушки'!L12</f>
        <v>0</v>
      </c>
      <c r="D283" s="22">
        <f>'Тепл. пушки'!M12</f>
        <v>0</v>
      </c>
      <c r="E283" s="35">
        <v>2790</v>
      </c>
      <c r="F283" s="203" t="s">
        <v>84</v>
      </c>
      <c r="G283" s="19">
        <f>'Тепл. пушки'!T12</f>
        <v>4670033312997</v>
      </c>
      <c r="H283" s="19">
        <f>'Тепл. пушки'!S12</f>
        <v>450001</v>
      </c>
      <c r="I283" s="19" t="str">
        <f>'Тепл. пушки'!F12</f>
        <v>-</v>
      </c>
      <c r="J283" s="198"/>
      <c r="K283" s="203">
        <v>2290</v>
      </c>
      <c r="L283" s="423">
        <f t="shared" si="10"/>
        <v>0.21834061135371186</v>
      </c>
      <c r="N283" t="str">
        <f>IFERROR(VLOOKUP(B283,Сток!A:B,2,FALSE),"")</f>
        <v/>
      </c>
      <c r="Q283" s="214"/>
      <c r="R283" s="214"/>
      <c r="S283" s="214"/>
    </row>
    <row r="284" spans="1:19" ht="12" customHeight="1" x14ac:dyDescent="0.25">
      <c r="A284" s="18" t="str">
        <f>'Тепл. пушки'!Q13</f>
        <v>THERMEX Bazooka 3</v>
      </c>
      <c r="B284" s="20" t="str">
        <f>'Тепл. пушки'!R13</f>
        <v>ЭдЭБ02034</v>
      </c>
      <c r="C284" s="143">
        <f>'Тепл. пушки'!L13</f>
        <v>0</v>
      </c>
      <c r="D284" s="22">
        <f>'Тепл. пушки'!M13</f>
        <v>0</v>
      </c>
      <c r="E284" s="35">
        <v>3290</v>
      </c>
      <c r="F284" s="203" t="s">
        <v>84</v>
      </c>
      <c r="G284" s="19">
        <f>'Тепл. пушки'!T13</f>
        <v>4670033313000</v>
      </c>
      <c r="H284" s="19">
        <f>'Тепл. пушки'!S13</f>
        <v>450002</v>
      </c>
      <c r="I284" s="19" t="str">
        <f>'Тепл. пушки'!F13</f>
        <v>-</v>
      </c>
      <c r="J284" s="198"/>
      <c r="K284" s="203">
        <v>2790</v>
      </c>
      <c r="L284" s="423">
        <f t="shared" si="10"/>
        <v>0.17921146953405009</v>
      </c>
      <c r="N284" t="str">
        <f>IFERROR(VLOOKUP(B284,Сток!A:B,2,FALSE),"")</f>
        <v/>
      </c>
      <c r="Q284" s="214"/>
      <c r="R284" s="214"/>
      <c r="S284" s="214"/>
    </row>
    <row r="285" spans="1:19" ht="12" customHeight="1" x14ac:dyDescent="0.25">
      <c r="A285" s="18" t="str">
        <f>'Тепл. пушки'!Q14</f>
        <v>THERMEX Bazooka 4,5</v>
      </c>
      <c r="B285" s="20" t="str">
        <f>'Тепл. пушки'!R14</f>
        <v>ЭдЭБ02035</v>
      </c>
      <c r="C285" s="143">
        <f>'Тепл. пушки'!L14</f>
        <v>0</v>
      </c>
      <c r="D285" s="22">
        <f>'Тепл. пушки'!M14</f>
        <v>0</v>
      </c>
      <c r="E285" s="35">
        <v>3690</v>
      </c>
      <c r="F285" s="203" t="s">
        <v>84</v>
      </c>
      <c r="G285" s="19">
        <f>'Тепл. пушки'!T14</f>
        <v>4670033313017</v>
      </c>
      <c r="H285" s="19">
        <f>'Тепл. пушки'!S14</f>
        <v>450003</v>
      </c>
      <c r="I285" s="19" t="str">
        <f>'Тепл. пушки'!F14</f>
        <v>-</v>
      </c>
      <c r="J285" s="198"/>
      <c r="K285" s="203">
        <v>3490</v>
      </c>
      <c r="L285" s="423">
        <f t="shared" si="10"/>
        <v>5.7306590257879764E-2</v>
      </c>
      <c r="N285" t="str">
        <f>IFERROR(VLOOKUP(B285,Сток!A:B,2,FALSE),"")</f>
        <v/>
      </c>
      <c r="Q285" s="214"/>
      <c r="R285" s="214"/>
      <c r="S285" s="214"/>
    </row>
    <row r="286" spans="1:19" ht="12" customHeight="1" x14ac:dyDescent="0.25">
      <c r="A286" s="18" t="str">
        <f>'Тепл. пушки'!Q7</f>
        <v>THERMEX Storm 2</v>
      </c>
      <c r="B286" s="20" t="str">
        <f>'Тепл. пушки'!R7</f>
        <v>ЭдЭБ02030</v>
      </c>
      <c r="C286" s="143">
        <f>'Тепл. пушки'!L7</f>
        <v>0</v>
      </c>
      <c r="D286" s="22">
        <f>'Тепл. пушки'!M7</f>
        <v>0</v>
      </c>
      <c r="E286" s="35">
        <v>2890</v>
      </c>
      <c r="F286" s="203" t="s">
        <v>84</v>
      </c>
      <c r="G286" s="19">
        <f>'Тепл. пушки'!T7</f>
        <v>4670033313055</v>
      </c>
      <c r="H286" s="19">
        <f>'Тепл. пушки'!S7</f>
        <v>450007</v>
      </c>
      <c r="I286" s="19" t="str">
        <f>'Тепл. пушки'!F7</f>
        <v>-</v>
      </c>
      <c r="J286" s="198"/>
      <c r="K286" s="203">
        <v>2490</v>
      </c>
      <c r="L286" s="423">
        <f t="shared" si="10"/>
        <v>0.1606425702811245</v>
      </c>
      <c r="Q286" s="214"/>
      <c r="R286" s="214"/>
      <c r="S286" s="214"/>
    </row>
    <row r="287" spans="1:19" ht="12" customHeight="1" x14ac:dyDescent="0.25">
      <c r="A287" s="18" t="str">
        <f>'Тепл. пушки'!Q8</f>
        <v>THERMEX Storm 3</v>
      </c>
      <c r="B287" s="20" t="str">
        <f>'Тепл. пушки'!R8</f>
        <v>ЭдЭБ02031</v>
      </c>
      <c r="C287" s="143">
        <f>'Тепл. пушки'!L8</f>
        <v>0</v>
      </c>
      <c r="D287" s="22">
        <f>'Тепл. пушки'!M8</f>
        <v>0</v>
      </c>
      <c r="E287" s="35">
        <v>3690</v>
      </c>
      <c r="F287" s="203" t="s">
        <v>84</v>
      </c>
      <c r="G287" s="19">
        <f>'Тепл. пушки'!T8</f>
        <v>4670033313062</v>
      </c>
      <c r="H287" s="19">
        <f>'Тепл. пушки'!S8</f>
        <v>450008</v>
      </c>
      <c r="I287" s="19" t="str">
        <f>'Тепл. пушки'!F8</f>
        <v>-</v>
      </c>
      <c r="J287" s="198"/>
      <c r="K287" s="203">
        <v>2890</v>
      </c>
      <c r="L287" s="423">
        <f t="shared" si="10"/>
        <v>0.27681660899653981</v>
      </c>
      <c r="Q287" s="214"/>
      <c r="R287" s="214"/>
      <c r="S287" s="214"/>
    </row>
    <row r="288" spans="1:19" ht="12" customHeight="1" x14ac:dyDescent="0.25">
      <c r="A288" s="18" t="str">
        <f>'Тепл. пушки'!Q9</f>
        <v>THERMEX Storm 5</v>
      </c>
      <c r="B288" s="20" t="str">
        <f>'Тепл. пушки'!R9</f>
        <v>ЭдЭБ02032</v>
      </c>
      <c r="C288" s="143">
        <f>'Тепл. пушки'!L9</f>
        <v>0</v>
      </c>
      <c r="D288" s="22">
        <f>'Тепл. пушки'!M9</f>
        <v>0</v>
      </c>
      <c r="E288" s="35">
        <v>6690</v>
      </c>
      <c r="F288" s="203" t="s">
        <v>84</v>
      </c>
      <c r="G288" s="19">
        <f>'Тепл. пушки'!T9</f>
        <v>4670033313079</v>
      </c>
      <c r="H288" s="19">
        <f>'Тепл. пушки'!S9</f>
        <v>450009</v>
      </c>
      <c r="I288" s="19" t="str">
        <f>'Тепл. пушки'!F9</f>
        <v>-</v>
      </c>
      <c r="J288" s="198"/>
      <c r="K288" s="203">
        <v>4790</v>
      </c>
      <c r="L288" s="423">
        <f t="shared" si="10"/>
        <v>0.39665970772442583</v>
      </c>
      <c r="Q288" s="214"/>
      <c r="R288" s="214"/>
      <c r="S288" s="214"/>
    </row>
    <row r="289" spans="1:19" ht="12" customHeight="1" x14ac:dyDescent="0.25">
      <c r="A289" s="18" t="str">
        <f>'Тепл. пушки'!Q17</f>
        <v>THERMEX Brick 2</v>
      </c>
      <c r="B289" s="20" t="str">
        <f>'Тепл. пушки'!R17</f>
        <v>ЭдЭБ02027</v>
      </c>
      <c r="C289" s="143">
        <f>'Тепл. пушки'!L17</f>
        <v>0</v>
      </c>
      <c r="D289" s="22">
        <f>'Тепл. пушки'!M17</f>
        <v>0</v>
      </c>
      <c r="E289" s="35">
        <v>1790</v>
      </c>
      <c r="F289" s="203" t="s">
        <v>84</v>
      </c>
      <c r="G289" s="19">
        <f>'Тепл. пушки'!T17</f>
        <v>4670033313024</v>
      </c>
      <c r="H289" s="19">
        <f>'Тепл. пушки'!S17</f>
        <v>450004</v>
      </c>
      <c r="I289" s="19" t="str">
        <f>'Тепл. пушки'!F17</f>
        <v>-</v>
      </c>
      <c r="J289" s="198"/>
      <c r="K289" s="203">
        <v>1190</v>
      </c>
      <c r="L289" s="423">
        <f t="shared" si="10"/>
        <v>0.50420168067226889</v>
      </c>
      <c r="Q289" s="214"/>
      <c r="R289" s="214"/>
      <c r="S289" s="214"/>
    </row>
    <row r="290" spans="1:19" ht="12" customHeight="1" x14ac:dyDescent="0.25">
      <c r="A290" s="18" t="str">
        <f>'Тепл. пушки'!Q18</f>
        <v>THERMEX Brick 3</v>
      </c>
      <c r="B290" s="20" t="str">
        <f>'Тепл. пушки'!R18</f>
        <v>ЭдЭБ02028</v>
      </c>
      <c r="C290" s="143">
        <f>'Тепл. пушки'!L18</f>
        <v>0</v>
      </c>
      <c r="D290" s="22">
        <f>'Тепл. пушки'!M18</f>
        <v>0</v>
      </c>
      <c r="E290" s="35">
        <v>2890</v>
      </c>
      <c r="F290" s="203" t="s">
        <v>84</v>
      </c>
      <c r="G290" s="19">
        <f>'Тепл. пушки'!T18</f>
        <v>4670033313031</v>
      </c>
      <c r="H290" s="19">
        <f>'Тепл. пушки'!S18</f>
        <v>450005</v>
      </c>
      <c r="I290" s="19" t="str">
        <f>'Тепл. пушки'!F18</f>
        <v>-</v>
      </c>
      <c r="J290" s="198"/>
      <c r="K290" s="203">
        <v>2190</v>
      </c>
      <c r="L290" s="423">
        <f t="shared" si="10"/>
        <v>0.31963470319634713</v>
      </c>
    </row>
    <row r="291" spans="1:19" ht="12" customHeight="1" x14ac:dyDescent="0.25">
      <c r="A291" s="18" t="str">
        <f>'Тепл. пушки'!Q19</f>
        <v>THERMEX Brick 5</v>
      </c>
      <c r="B291" s="20" t="str">
        <f>'Тепл. пушки'!R19</f>
        <v>ЭдЭБ02029</v>
      </c>
      <c r="C291" s="143">
        <f>'Тепл. пушки'!L19</f>
        <v>0</v>
      </c>
      <c r="D291" s="22">
        <f>'Тепл. пушки'!M19</f>
        <v>0</v>
      </c>
      <c r="E291" s="35">
        <v>6390</v>
      </c>
      <c r="F291" s="203" t="s">
        <v>84</v>
      </c>
      <c r="G291" s="19">
        <f>'Тепл. пушки'!T19</f>
        <v>4670033313048</v>
      </c>
      <c r="H291" s="19">
        <f>'Тепл. пушки'!S19</f>
        <v>450006</v>
      </c>
      <c r="I291" s="19" t="str">
        <f>'Тепл. пушки'!F19</f>
        <v>-</v>
      </c>
      <c r="J291" s="198"/>
      <c r="K291" s="203">
        <v>4590</v>
      </c>
      <c r="L291" s="423">
        <f t="shared" si="10"/>
        <v>0.39215686274509798</v>
      </c>
    </row>
    <row r="292" spans="1:19" ht="12" customHeight="1" x14ac:dyDescent="0.25">
      <c r="A292" s="18" t="str">
        <f>'Котлы эл.'!Q8</f>
        <v>THERMEX Tesla 6-12 Wi-Fi</v>
      </c>
      <c r="B292" s="20" t="str">
        <f>'Котлы эл.'!R8</f>
        <v>ЭдЭБ02792</v>
      </c>
      <c r="C292" s="143">
        <f>'Котлы эл.'!L8</f>
        <v>0</v>
      </c>
      <c r="D292" s="22">
        <f>'Котлы эл.'!M8</f>
        <v>0</v>
      </c>
      <c r="E292" s="109">
        <f>'Котлы эл.'!O8</f>
        <v>63990</v>
      </c>
      <c r="F292" s="203">
        <v>63990</v>
      </c>
      <c r="G292" s="19">
        <f>'Котлы эл.'!T8</f>
        <v>4670033314533</v>
      </c>
      <c r="H292" s="19">
        <f>'Котлы эл.'!S8</f>
        <v>511401</v>
      </c>
      <c r="I292" s="19" t="str">
        <f>'Котлы эл.'!F8</f>
        <v>У</v>
      </c>
      <c r="J292" s="198"/>
      <c r="K292" s="203">
        <v>42990</v>
      </c>
      <c r="L292" s="423">
        <f>F292/K292-1</f>
        <v>0.48848569434752265</v>
      </c>
    </row>
    <row r="293" spans="1:19" ht="12" customHeight="1" x14ac:dyDescent="0.25">
      <c r="A293" s="18" t="str">
        <f>'Котлы эл.'!Q11</f>
        <v>THERMEX Grizzly 5-12 Wi-Fi</v>
      </c>
      <c r="B293" s="20" t="str">
        <f>'Котлы эл.'!R11</f>
        <v>ЭдЭБ01987</v>
      </c>
      <c r="C293" s="143">
        <f>'Котлы эл.'!L11</f>
        <v>0</v>
      </c>
      <c r="D293" s="22">
        <f>'Котлы эл.'!M11</f>
        <v>0</v>
      </c>
      <c r="E293" s="109">
        <f>'Котлы эл.'!O11</f>
        <v>53990</v>
      </c>
      <c r="F293" s="203">
        <v>53990</v>
      </c>
      <c r="G293" s="19">
        <f>'Котлы эл.'!T11</f>
        <v>4670033312690</v>
      </c>
      <c r="H293" s="19">
        <f>'Котлы эл.'!S11</f>
        <v>511001</v>
      </c>
      <c r="I293" s="19" t="str">
        <f>'Котлы эл.'!F11</f>
        <v>У</v>
      </c>
      <c r="J293" s="198"/>
      <c r="K293" s="203">
        <v>35990</v>
      </c>
      <c r="L293" s="423">
        <f>F293/K293-1</f>
        <v>0.50013892747985556</v>
      </c>
      <c r="N293" t="str">
        <f>IFERROR(VLOOKUP(B293,Сток!A:B,2,FALSE),"")</f>
        <v/>
      </c>
    </row>
    <row r="294" spans="1:19" ht="12" customHeight="1" x14ac:dyDescent="0.25">
      <c r="A294" s="18" t="str">
        <f>'Котлы эл.'!Q16</f>
        <v>THERMEX Tesla 12-24 Wi-Fi</v>
      </c>
      <c r="B294" s="20" t="str">
        <f>'Котлы эл.'!R16</f>
        <v>ЭдЭБ02807</v>
      </c>
      <c r="C294" s="143">
        <f>'Котлы эл.'!L16</f>
        <v>0</v>
      </c>
      <c r="D294" s="22">
        <f>'Котлы эл.'!M16</f>
        <v>0</v>
      </c>
      <c r="E294" s="109">
        <f>'Котлы эл.'!O16</f>
        <v>89690</v>
      </c>
      <c r="F294" s="203">
        <v>89690</v>
      </c>
      <c r="G294" s="19">
        <f>'Котлы эл.'!T16</f>
        <v>4670033314540</v>
      </c>
      <c r="H294" s="19">
        <f>'Котлы эл.'!S16</f>
        <v>511402</v>
      </c>
      <c r="I294" s="19" t="str">
        <f>'Котлы эл.'!F16</f>
        <v>У</v>
      </c>
      <c r="J294" s="198"/>
      <c r="K294" s="203">
        <v>57990</v>
      </c>
      <c r="L294" s="423">
        <f>F294/K294-1</f>
        <v>0.54664597344369725</v>
      </c>
      <c r="Q294" s="214"/>
      <c r="R294" s="214"/>
      <c r="S294" s="214"/>
    </row>
    <row r="295" spans="1:19" ht="12" customHeight="1" x14ac:dyDescent="0.25">
      <c r="A295" s="18" t="e">
        <f>#REF!</f>
        <v>#REF!</v>
      </c>
      <c r="B295" s="20" t="e">
        <f>#REF!</f>
        <v>#REF!</v>
      </c>
      <c r="C295" s="143" t="e">
        <f>#REF!</f>
        <v>#REF!</v>
      </c>
      <c r="D295" s="22" t="e">
        <f>#REF!</f>
        <v>#REF!</v>
      </c>
      <c r="E295" s="109" t="e">
        <f>#REF!</f>
        <v>#REF!</v>
      </c>
      <c r="F295" s="203">
        <v>1090</v>
      </c>
      <c r="G295" s="19" t="e">
        <f>#REF!</f>
        <v>#REF!</v>
      </c>
      <c r="H295" s="19" t="e">
        <f>#REF!</f>
        <v>#REF!</v>
      </c>
      <c r="I295" s="19" t="e">
        <f>#REF!</f>
        <v>#REF!</v>
      </c>
      <c r="J295" s="198"/>
      <c r="K295" s="203">
        <v>1090</v>
      </c>
      <c r="L295" s="423">
        <f>F295/K295-1</f>
        <v>0</v>
      </c>
      <c r="N295" t="str">
        <f>IFERROR(VLOOKUP(B295,Сток!A:B,2,FALSE),"")</f>
        <v/>
      </c>
      <c r="Q295" s="214"/>
      <c r="R295" s="214"/>
      <c r="S295" s="214"/>
    </row>
    <row r="296" spans="1:19" ht="12" customHeight="1" x14ac:dyDescent="0.25">
      <c r="A296" s="18" t="e">
        <f>#REF!</f>
        <v>#REF!</v>
      </c>
      <c r="B296" s="20" t="e">
        <f>#REF!</f>
        <v>#REF!</v>
      </c>
      <c r="C296" s="143" t="e">
        <f>#REF!</f>
        <v>#REF!</v>
      </c>
      <c r="D296" s="22" t="e">
        <f>#REF!</f>
        <v>#REF!</v>
      </c>
      <c r="E296" s="109" t="e">
        <f>#REF!</f>
        <v>#REF!</v>
      </c>
      <c r="F296" s="203">
        <v>590</v>
      </c>
      <c r="G296" s="19" t="e">
        <f>#REF!</f>
        <v>#REF!</v>
      </c>
      <c r="H296" s="19" t="e">
        <f>#REF!</f>
        <v>#REF!</v>
      </c>
      <c r="I296" s="19" t="e">
        <f>#REF!</f>
        <v>#REF!</v>
      </c>
      <c r="J296" s="198"/>
      <c r="K296" s="203">
        <v>590</v>
      </c>
      <c r="L296" s="423">
        <f>F296/K296-1</f>
        <v>0</v>
      </c>
      <c r="Q296" s="214"/>
      <c r="R296" s="214"/>
      <c r="S296" s="214"/>
    </row>
    <row r="297" spans="1:19" ht="12" customHeight="1" x14ac:dyDescent="0.25">
      <c r="A297" s="18" t="e">
        <f>#REF!</f>
        <v>#REF!</v>
      </c>
      <c r="B297" s="20" t="e">
        <f>#REF!</f>
        <v>#REF!</v>
      </c>
      <c r="C297" s="143" t="e">
        <f>#REF!</f>
        <v>#REF!</v>
      </c>
      <c r="D297" s="22" t="e">
        <f>#REF!</f>
        <v>#REF!</v>
      </c>
      <c r="E297" s="35">
        <v>1630</v>
      </c>
      <c r="F297" s="203" t="s">
        <v>84</v>
      </c>
      <c r="G297" s="19" t="e">
        <f>#REF!</f>
        <v>#REF!</v>
      </c>
      <c r="H297" s="19" t="e">
        <f>#REF!</f>
        <v>#REF!</v>
      </c>
      <c r="I297" s="19" t="e">
        <f>#REF!</f>
        <v>#REF!</v>
      </c>
      <c r="J297" s="198"/>
      <c r="K297" s="203">
        <v>1430</v>
      </c>
      <c r="L297" s="423">
        <f>E297/K297-1</f>
        <v>0.13986013986013979</v>
      </c>
      <c r="Q297" s="214"/>
      <c r="R297" s="214"/>
      <c r="S297" s="214"/>
    </row>
    <row r="298" spans="1:19" ht="12" customHeight="1" x14ac:dyDescent="0.25">
      <c r="A298" s="18" t="e">
        <f>#REF!</f>
        <v>#REF!</v>
      </c>
      <c r="B298" s="20" t="e">
        <f>#REF!</f>
        <v>#REF!</v>
      </c>
      <c r="C298" s="143" t="e">
        <f>#REF!</f>
        <v>#REF!</v>
      </c>
      <c r="D298" s="22" t="e">
        <f>#REF!</f>
        <v>#REF!</v>
      </c>
      <c r="E298" s="35">
        <v>730</v>
      </c>
      <c r="F298" s="203" t="s">
        <v>84</v>
      </c>
      <c r="G298" s="19" t="e">
        <f>#REF!</f>
        <v>#REF!</v>
      </c>
      <c r="H298" s="19" t="e">
        <f>#REF!</f>
        <v>#REF!</v>
      </c>
      <c r="I298" s="19" t="e">
        <f>#REF!</f>
        <v>#REF!</v>
      </c>
      <c r="J298" s="198"/>
      <c r="K298" s="203">
        <v>630</v>
      </c>
      <c r="L298" s="423">
        <f>E298/K298-1</f>
        <v>0.15873015873015883</v>
      </c>
      <c r="Q298" s="214"/>
      <c r="R298" s="214"/>
      <c r="S298" s="214"/>
    </row>
    <row r="299" spans="1:19" ht="12" customHeight="1" x14ac:dyDescent="0.25">
      <c r="A299" s="18" t="e">
        <f>#REF!</f>
        <v>#REF!</v>
      </c>
      <c r="B299" s="20" t="e">
        <f>#REF!</f>
        <v>#REF!</v>
      </c>
      <c r="C299" s="143" t="e">
        <f>#REF!</f>
        <v>#REF!</v>
      </c>
      <c r="D299" s="22" t="e">
        <f>#REF!</f>
        <v>#REF!</v>
      </c>
      <c r="E299" s="109" t="e">
        <f>#REF!</f>
        <v>#REF!</v>
      </c>
      <c r="F299" s="203">
        <v>8990</v>
      </c>
      <c r="G299" s="19">
        <v>4670033314465</v>
      </c>
      <c r="H299" s="19">
        <v>511903</v>
      </c>
      <c r="I299" s="19" t="e">
        <f>#REF!</f>
        <v>#REF!</v>
      </c>
      <c r="J299" s="198"/>
      <c r="K299" s="203">
        <v>5990</v>
      </c>
      <c r="L299" s="423">
        <f>F299/K299-1</f>
        <v>0.5008347245409015</v>
      </c>
      <c r="Q299" s="214"/>
      <c r="R299" s="214"/>
      <c r="S299" s="214"/>
    </row>
    <row r="300" spans="1:19" ht="12" customHeight="1" x14ac:dyDescent="0.25">
      <c r="A300" s="18" t="e">
        <f>#REF!</f>
        <v>#REF!</v>
      </c>
      <c r="B300" s="415" t="e">
        <f>#REF!</f>
        <v>#REF!</v>
      </c>
      <c r="C300" s="143" t="e">
        <f>#REF!</f>
        <v>#REF!</v>
      </c>
      <c r="D300" s="22" t="e">
        <f>#REF!</f>
        <v>#REF!</v>
      </c>
      <c r="E300" s="109" t="e">
        <f>#REF!</f>
        <v>#REF!</v>
      </c>
      <c r="F300" s="203">
        <v>8990</v>
      </c>
      <c r="G300" s="19" t="e">
        <f>#REF!</f>
        <v>#REF!</v>
      </c>
      <c r="H300" s="19" t="e">
        <f>#REF!</f>
        <v>#REF!</v>
      </c>
      <c r="I300" s="19" t="e">
        <f>#REF!</f>
        <v>#REF!</v>
      </c>
      <c r="J300" s="198"/>
      <c r="K300" s="203">
        <v>5990</v>
      </c>
      <c r="L300" s="423">
        <f>F300/K300-1</f>
        <v>0.5008347245409015</v>
      </c>
      <c r="Q300" s="214"/>
      <c r="R300" s="214"/>
      <c r="S300" s="214"/>
    </row>
    <row r="301" spans="1:19" ht="12" customHeight="1" x14ac:dyDescent="0.25">
      <c r="A301" s="18" t="e">
        <f>#REF!</f>
        <v>#REF!</v>
      </c>
      <c r="B301" s="415" t="s">
        <v>1058</v>
      </c>
      <c r="C301" s="143" t="e">
        <f>#REF!</f>
        <v>#REF!</v>
      </c>
      <c r="D301" s="22" t="e">
        <f>#REF!</f>
        <v>#REF!</v>
      </c>
      <c r="E301" s="109" t="e">
        <f>#REF!</f>
        <v>#REF!</v>
      </c>
      <c r="F301" s="203">
        <v>2990</v>
      </c>
      <c r="G301" s="19">
        <v>4670033314687</v>
      </c>
      <c r="H301" s="19">
        <v>511951</v>
      </c>
      <c r="I301" s="19"/>
      <c r="J301" s="198"/>
      <c r="K301" s="203">
        <v>2190</v>
      </c>
      <c r="L301" s="423">
        <f>F301/K301-1</f>
        <v>0.36529680365296802</v>
      </c>
      <c r="Q301" s="214"/>
      <c r="R301" s="214"/>
      <c r="S301" s="214"/>
    </row>
    <row r="302" spans="1:19" ht="12" customHeight="1" x14ac:dyDescent="0.25">
      <c r="A302" s="18" t="e">
        <f>#REF!</f>
        <v>#REF!</v>
      </c>
      <c r="B302" s="18" t="e">
        <f>#REF!</f>
        <v>#REF!</v>
      </c>
      <c r="C302" s="143" t="e">
        <f>#REF!</f>
        <v>#REF!</v>
      </c>
      <c r="D302" s="22" t="e">
        <f>#REF!</f>
        <v>#REF!</v>
      </c>
      <c r="E302" s="35">
        <v>1400</v>
      </c>
      <c r="F302" s="203" t="s">
        <v>84</v>
      </c>
      <c r="G302" s="19" t="e">
        <f>#REF!</f>
        <v>#REF!</v>
      </c>
      <c r="H302" s="19">
        <v>900027</v>
      </c>
      <c r="I302" s="19"/>
      <c r="J302" s="198"/>
      <c r="K302" s="35">
        <v>1040</v>
      </c>
      <c r="L302" s="423">
        <f t="shared" ref="L302:L365" si="11">E302/K302-1</f>
        <v>0.34615384615384626</v>
      </c>
      <c r="M302" s="456"/>
      <c r="N302" t="str">
        <f>IFERROR(VLOOKUP(B302,Сток!A:B,2,FALSE),"")</f>
        <v/>
      </c>
      <c r="Q302" s="214"/>
      <c r="R302" s="214"/>
      <c r="S302" s="214"/>
    </row>
    <row r="303" spans="1:19" ht="12" customHeight="1" x14ac:dyDescent="0.25">
      <c r="A303" s="18" t="e">
        <f>#REF!</f>
        <v>#REF!</v>
      </c>
      <c r="B303" s="18" t="e">
        <f>#REF!</f>
        <v>#REF!</v>
      </c>
      <c r="C303" s="143" t="e">
        <f>#REF!</f>
        <v>#REF!</v>
      </c>
      <c r="D303" s="22" t="e">
        <f>#REF!</f>
        <v>#REF!</v>
      </c>
      <c r="E303" s="35">
        <v>1950</v>
      </c>
      <c r="F303" s="203" t="s">
        <v>84</v>
      </c>
      <c r="G303" s="19" t="e">
        <f>#REF!</f>
        <v>#REF!</v>
      </c>
      <c r="H303" s="19">
        <v>900028</v>
      </c>
      <c r="I303" s="19"/>
      <c r="J303" s="198"/>
      <c r="K303" s="35">
        <v>1495</v>
      </c>
      <c r="L303" s="423">
        <f t="shared" si="11"/>
        <v>0.30434782608695654</v>
      </c>
      <c r="M303" s="456"/>
      <c r="N303" t="str">
        <f>IFERROR(VLOOKUP(B303,Сток!A:B,2,FALSE),"")</f>
        <v/>
      </c>
      <c r="Q303" s="214"/>
      <c r="R303" s="214"/>
      <c r="S303" s="214"/>
    </row>
    <row r="304" spans="1:19" ht="12" customHeight="1" x14ac:dyDescent="0.25">
      <c r="A304" s="18" t="e">
        <f>#REF!</f>
        <v>#REF!</v>
      </c>
      <c r="B304" s="18" t="e">
        <f>#REF!</f>
        <v>#REF!</v>
      </c>
      <c r="C304" s="143" t="e">
        <f>#REF!</f>
        <v>#REF!</v>
      </c>
      <c r="D304" s="22" t="e">
        <f>#REF!</f>
        <v>#REF!</v>
      </c>
      <c r="E304" s="35">
        <v>850</v>
      </c>
      <c r="F304" s="203" t="s">
        <v>84</v>
      </c>
      <c r="G304" s="19" t="e">
        <f>#REF!</f>
        <v>#REF!</v>
      </c>
      <c r="H304" s="19">
        <v>900001</v>
      </c>
      <c r="I304" s="19"/>
      <c r="J304" s="198"/>
      <c r="K304" s="35">
        <v>650</v>
      </c>
      <c r="L304" s="423">
        <f t="shared" si="11"/>
        <v>0.30769230769230771</v>
      </c>
      <c r="M304" s="456"/>
      <c r="N304" t="str">
        <f>IFERROR(VLOOKUP(B304,Сток!A:B,2,FALSE),"")</f>
        <v/>
      </c>
      <c r="Q304" s="214"/>
      <c r="R304" s="214"/>
      <c r="S304" s="214"/>
    </row>
    <row r="305" spans="1:19" ht="12" customHeight="1" x14ac:dyDescent="0.25">
      <c r="A305" s="18" t="e">
        <f>#REF!</f>
        <v>#REF!</v>
      </c>
      <c r="B305" s="18" t="e">
        <f>#REF!</f>
        <v>#REF!</v>
      </c>
      <c r="C305" s="143" t="e">
        <f>#REF!</f>
        <v>#REF!</v>
      </c>
      <c r="D305" s="22" t="e">
        <f>#REF!</f>
        <v>#REF!</v>
      </c>
      <c r="E305" s="35">
        <v>950</v>
      </c>
      <c r="F305" s="203" t="s">
        <v>84</v>
      </c>
      <c r="G305" s="19" t="e">
        <f>#REF!</f>
        <v>#REF!</v>
      </c>
      <c r="H305" s="19">
        <v>900002</v>
      </c>
      <c r="I305" s="19"/>
      <c r="J305" s="198"/>
      <c r="K305" s="35">
        <v>749</v>
      </c>
      <c r="L305" s="423">
        <f t="shared" si="11"/>
        <v>0.26835781041388529</v>
      </c>
      <c r="M305" s="456"/>
      <c r="N305" t="str">
        <f>IFERROR(VLOOKUP(B305,Сток!A:B,2,FALSE),"")</f>
        <v/>
      </c>
      <c r="Q305" s="214"/>
      <c r="R305" s="214"/>
      <c r="S305" s="214"/>
    </row>
    <row r="306" spans="1:19" ht="12" customHeight="1" x14ac:dyDescent="0.25">
      <c r="A306" s="18" t="e">
        <f>#REF!</f>
        <v>#REF!</v>
      </c>
      <c r="B306" s="18" t="e">
        <f>#REF!</f>
        <v>#REF!</v>
      </c>
      <c r="C306" s="143" t="e">
        <f>#REF!</f>
        <v>#REF!</v>
      </c>
      <c r="D306" s="22" t="e">
        <f>#REF!</f>
        <v>#REF!</v>
      </c>
      <c r="E306" s="35">
        <v>1100</v>
      </c>
      <c r="F306" s="203" t="s">
        <v>84</v>
      </c>
      <c r="G306" s="19" t="e">
        <f>#REF!</f>
        <v>#REF!</v>
      </c>
      <c r="H306" s="19">
        <v>900005</v>
      </c>
      <c r="I306" s="19"/>
      <c r="J306" s="198"/>
      <c r="K306" s="35">
        <v>899</v>
      </c>
      <c r="L306" s="423">
        <f t="shared" si="11"/>
        <v>0.22358175750834253</v>
      </c>
      <c r="M306" s="456"/>
      <c r="N306" t="str">
        <f>IFERROR(VLOOKUP(B306,Сток!A:B,2,FALSE),"")</f>
        <v/>
      </c>
      <c r="Q306" s="214"/>
      <c r="R306" s="214"/>
      <c r="S306" s="214"/>
    </row>
    <row r="307" spans="1:19" ht="12" customHeight="1" x14ac:dyDescent="0.25">
      <c r="A307" s="18" t="e">
        <f>#REF!</f>
        <v>#REF!</v>
      </c>
      <c r="B307" s="18" t="e">
        <f>#REF!</f>
        <v>#REF!</v>
      </c>
      <c r="C307" s="143" t="e">
        <f>#REF!</f>
        <v>#REF!</v>
      </c>
      <c r="D307" s="22" t="e">
        <f>#REF!</f>
        <v>#REF!</v>
      </c>
      <c r="E307" s="35">
        <v>1300</v>
      </c>
      <c r="F307" s="203" t="s">
        <v>84</v>
      </c>
      <c r="G307" s="19" t="e">
        <f>#REF!</f>
        <v>#REF!</v>
      </c>
      <c r="H307" s="19">
        <v>900006</v>
      </c>
      <c r="I307" s="19"/>
      <c r="J307" s="198"/>
      <c r="K307" s="35">
        <v>922</v>
      </c>
      <c r="L307" s="423">
        <f t="shared" si="11"/>
        <v>0.40997830802603041</v>
      </c>
      <c r="M307" s="456"/>
      <c r="N307" t="str">
        <f>IFERROR(VLOOKUP(B307,Сток!A:B,2,FALSE),"")</f>
        <v/>
      </c>
      <c r="Q307" s="214"/>
      <c r="R307" s="214"/>
      <c r="S307" s="214"/>
    </row>
    <row r="308" spans="1:19" ht="12" customHeight="1" x14ac:dyDescent="0.25">
      <c r="A308" s="18" t="e">
        <f>#REF!</f>
        <v>#REF!</v>
      </c>
      <c r="B308" s="18" t="e">
        <f>#REF!</f>
        <v>#REF!</v>
      </c>
      <c r="C308" s="143" t="e">
        <f>#REF!</f>
        <v>#REF!</v>
      </c>
      <c r="D308" s="22" t="e">
        <f>#REF!</f>
        <v>#REF!</v>
      </c>
      <c r="E308" s="35">
        <v>1600</v>
      </c>
      <c r="F308" s="203" t="s">
        <v>84</v>
      </c>
      <c r="G308" s="19" t="e">
        <f>#REF!</f>
        <v>#REF!</v>
      </c>
      <c r="H308" s="19">
        <v>900007</v>
      </c>
      <c r="I308" s="19"/>
      <c r="J308" s="198"/>
      <c r="K308" s="35">
        <v>1315</v>
      </c>
      <c r="L308" s="423">
        <f t="shared" si="11"/>
        <v>0.21673003802281365</v>
      </c>
      <c r="M308" s="456"/>
      <c r="N308" t="str">
        <f>IFERROR(VLOOKUP(B308,Сток!A:B,2,FALSE),"")</f>
        <v/>
      </c>
      <c r="Q308" s="214"/>
      <c r="R308" s="214"/>
      <c r="S308" s="214"/>
    </row>
    <row r="309" spans="1:19" ht="12" customHeight="1" x14ac:dyDescent="0.25">
      <c r="A309" s="18" t="e">
        <f>#REF!</f>
        <v>#REF!</v>
      </c>
      <c r="B309" s="18" t="e">
        <f>#REF!</f>
        <v>#REF!</v>
      </c>
      <c r="C309" s="143" t="e">
        <f>#REF!</f>
        <v>#REF!</v>
      </c>
      <c r="D309" s="22" t="e">
        <f>#REF!</f>
        <v>#REF!</v>
      </c>
      <c r="E309" s="35">
        <v>1200</v>
      </c>
      <c r="F309" s="203" t="s">
        <v>84</v>
      </c>
      <c r="G309" s="19" t="e">
        <f>#REF!</f>
        <v>#REF!</v>
      </c>
      <c r="H309" s="19">
        <v>900008</v>
      </c>
      <c r="I309" s="19"/>
      <c r="J309" s="198"/>
      <c r="K309" s="35">
        <v>964</v>
      </c>
      <c r="L309" s="423">
        <f t="shared" si="11"/>
        <v>0.24481327800829877</v>
      </c>
      <c r="M309" s="456"/>
      <c r="N309" t="str">
        <f>IFERROR(VLOOKUP(B309,Сток!A:B,2,FALSE),"")</f>
        <v/>
      </c>
      <c r="Q309" s="214"/>
      <c r="R309" s="214"/>
      <c r="S309" s="214"/>
    </row>
    <row r="310" spans="1:19" ht="12" customHeight="1" x14ac:dyDescent="0.25">
      <c r="A310" s="18" t="e">
        <f>#REF!</f>
        <v>#REF!</v>
      </c>
      <c r="B310" s="18" t="e">
        <f>#REF!</f>
        <v>#REF!</v>
      </c>
      <c r="C310" s="143" t="e">
        <f>#REF!</f>
        <v>#REF!</v>
      </c>
      <c r="D310" s="22" t="e">
        <f>#REF!</f>
        <v>#REF!</v>
      </c>
      <c r="E310" s="35">
        <v>1300</v>
      </c>
      <c r="F310" s="203" t="s">
        <v>84</v>
      </c>
      <c r="G310" s="19" t="e">
        <f>#REF!</f>
        <v>#REF!</v>
      </c>
      <c r="H310" s="19">
        <v>900009</v>
      </c>
      <c r="I310" s="19"/>
      <c r="J310" s="198"/>
      <c r="K310" s="35">
        <v>922</v>
      </c>
      <c r="L310" s="423">
        <f t="shared" si="11"/>
        <v>0.40997830802603041</v>
      </c>
      <c r="M310" s="456"/>
      <c r="N310" t="str">
        <f>IFERROR(VLOOKUP(B310,Сток!A:B,2,FALSE),"")</f>
        <v/>
      </c>
      <c r="Q310" s="214"/>
      <c r="R310" s="214"/>
      <c r="S310" s="214"/>
    </row>
    <row r="311" spans="1:19" ht="12" customHeight="1" x14ac:dyDescent="0.25">
      <c r="A311" s="18" t="e">
        <f>#REF!</f>
        <v>#REF!</v>
      </c>
      <c r="B311" s="18" t="e">
        <f>#REF!</f>
        <v>#REF!</v>
      </c>
      <c r="C311" s="143" t="e">
        <f>#REF!</f>
        <v>#REF!</v>
      </c>
      <c r="D311" s="22" t="e">
        <f>#REF!</f>
        <v>#REF!</v>
      </c>
      <c r="E311" s="35">
        <v>1300</v>
      </c>
      <c r="F311" s="203" t="s">
        <v>84</v>
      </c>
      <c r="G311" s="19" t="e">
        <f>#REF!</f>
        <v>#REF!</v>
      </c>
      <c r="H311" s="19">
        <v>900010</v>
      </c>
      <c r="I311" s="19"/>
      <c r="J311" s="198"/>
      <c r="K311" s="35">
        <v>922</v>
      </c>
      <c r="L311" s="423">
        <f t="shared" si="11"/>
        <v>0.40997830802603041</v>
      </c>
      <c r="M311" s="456"/>
      <c r="N311" t="str">
        <f>IFERROR(VLOOKUP(B311,Сток!A:B,2,FALSE),"")</f>
        <v/>
      </c>
      <c r="Q311" s="214"/>
      <c r="R311" s="214"/>
      <c r="S311" s="214"/>
    </row>
    <row r="312" spans="1:19" ht="12" customHeight="1" x14ac:dyDescent="0.25">
      <c r="A312" s="18" t="e">
        <f>#REF!</f>
        <v>#REF!</v>
      </c>
      <c r="B312" s="18" t="e">
        <f>#REF!</f>
        <v>#REF!</v>
      </c>
      <c r="C312" s="143" t="e">
        <f>#REF!</f>
        <v>#REF!</v>
      </c>
      <c r="D312" s="22" t="e">
        <f>#REF!</f>
        <v>#REF!</v>
      </c>
      <c r="E312" s="35">
        <v>1200</v>
      </c>
      <c r="F312" s="203" t="s">
        <v>84</v>
      </c>
      <c r="G312" s="19" t="e">
        <f>#REF!</f>
        <v>#REF!</v>
      </c>
      <c r="H312" s="19">
        <v>900012</v>
      </c>
      <c r="I312" s="19"/>
      <c r="J312" s="198"/>
      <c r="K312" s="35">
        <v>864</v>
      </c>
      <c r="L312" s="423">
        <f t="shared" si="11"/>
        <v>0.38888888888888884</v>
      </c>
      <c r="M312" s="456"/>
      <c r="N312" t="str">
        <f>IFERROR(VLOOKUP(B312,Сток!A:B,2,FALSE),"")</f>
        <v/>
      </c>
      <c r="Q312" s="214"/>
      <c r="R312" s="214"/>
      <c r="S312" s="214"/>
    </row>
    <row r="313" spans="1:19" ht="12" customHeight="1" x14ac:dyDescent="0.25">
      <c r="A313" s="18" t="e">
        <f>#REF!</f>
        <v>#REF!</v>
      </c>
      <c r="B313" s="18" t="e">
        <f>#REF!</f>
        <v>#REF!</v>
      </c>
      <c r="C313" s="143" t="e">
        <f>#REF!</f>
        <v>#REF!</v>
      </c>
      <c r="D313" s="22" t="e">
        <f>#REF!</f>
        <v>#REF!</v>
      </c>
      <c r="E313" s="35">
        <v>2400</v>
      </c>
      <c r="F313" s="203" t="s">
        <v>84</v>
      </c>
      <c r="G313" s="19" t="e">
        <f>#REF!</f>
        <v>#REF!</v>
      </c>
      <c r="H313" s="19" t="e">
        <f>#REF!</f>
        <v>#REF!</v>
      </c>
      <c r="I313" s="19"/>
      <c r="J313" s="198"/>
      <c r="K313" s="35">
        <v>1800</v>
      </c>
      <c r="L313" s="423">
        <f t="shared" si="11"/>
        <v>0.33333333333333326</v>
      </c>
      <c r="M313" s="456"/>
      <c r="Q313" s="214"/>
      <c r="R313" s="214"/>
      <c r="S313" s="214"/>
    </row>
    <row r="314" spans="1:19" ht="12" customHeight="1" x14ac:dyDescent="0.25">
      <c r="A314" s="18" t="e">
        <f>#REF!</f>
        <v>#REF!</v>
      </c>
      <c r="B314" s="18" t="e">
        <f>#REF!</f>
        <v>#REF!</v>
      </c>
      <c r="C314" s="143" t="e">
        <f>#REF!</f>
        <v>#REF!</v>
      </c>
      <c r="D314" s="22" t="e">
        <f>#REF!</f>
        <v>#REF!</v>
      </c>
      <c r="E314" s="35">
        <v>1700</v>
      </c>
      <c r="F314" s="203" t="s">
        <v>84</v>
      </c>
      <c r="G314" s="19" t="e">
        <f>#REF!</f>
        <v>#REF!</v>
      </c>
      <c r="H314" s="19" t="e">
        <f>#REF!</f>
        <v>#REF!</v>
      </c>
      <c r="I314" s="19"/>
      <c r="J314" s="198"/>
      <c r="K314" s="35">
        <v>1200</v>
      </c>
      <c r="L314" s="423">
        <f t="shared" si="11"/>
        <v>0.41666666666666674</v>
      </c>
      <c r="M314" s="456"/>
      <c r="Q314" s="214"/>
      <c r="R314" s="214"/>
      <c r="S314" s="214"/>
    </row>
    <row r="315" spans="1:19" ht="12" customHeight="1" x14ac:dyDescent="0.25">
      <c r="A315" s="18" t="e">
        <f>#REF!</f>
        <v>#REF!</v>
      </c>
      <c r="B315" s="18" t="e">
        <f>#REF!</f>
        <v>#REF!</v>
      </c>
      <c r="C315" s="143" t="e">
        <f>#REF!</f>
        <v>#REF!</v>
      </c>
      <c r="D315" s="22" t="e">
        <f>#REF!</f>
        <v>#REF!</v>
      </c>
      <c r="E315" s="35">
        <v>1700</v>
      </c>
      <c r="F315" s="203" t="s">
        <v>84</v>
      </c>
      <c r="G315" s="19" t="e">
        <f>#REF!</f>
        <v>#REF!</v>
      </c>
      <c r="H315" s="19" t="e">
        <f>#REF!</f>
        <v>#REF!</v>
      </c>
      <c r="I315" s="19"/>
      <c r="J315" s="198"/>
      <c r="K315" s="35">
        <v>1160</v>
      </c>
      <c r="L315" s="423">
        <f t="shared" si="11"/>
        <v>0.46551724137931028</v>
      </c>
      <c r="M315" s="456"/>
      <c r="Q315" s="214"/>
      <c r="R315" s="214"/>
      <c r="S315" s="214"/>
    </row>
    <row r="316" spans="1:19" ht="12" customHeight="1" x14ac:dyDescent="0.25">
      <c r="A316" s="18" t="e">
        <f>#REF!</f>
        <v>#REF!</v>
      </c>
      <c r="B316" s="18" t="e">
        <f>#REF!</f>
        <v>#REF!</v>
      </c>
      <c r="C316" s="143" t="e">
        <f>#REF!</f>
        <v>#REF!</v>
      </c>
      <c r="D316" s="22" t="e">
        <f>#REF!</f>
        <v>#REF!</v>
      </c>
      <c r="E316" s="35">
        <v>1600</v>
      </c>
      <c r="F316" s="203" t="s">
        <v>84</v>
      </c>
      <c r="G316" s="19" t="e">
        <f>#REF!</f>
        <v>#REF!</v>
      </c>
      <c r="H316" s="19" t="e">
        <f>#REF!</f>
        <v>#REF!</v>
      </c>
      <c r="I316" s="19"/>
      <c r="J316" s="198"/>
      <c r="K316" s="35">
        <v>1130</v>
      </c>
      <c r="L316" s="423">
        <f t="shared" si="11"/>
        <v>0.41592920353982299</v>
      </c>
      <c r="M316" s="456"/>
      <c r="Q316" s="214"/>
      <c r="R316" s="214"/>
      <c r="S316" s="214"/>
    </row>
    <row r="317" spans="1:19" ht="12" customHeight="1" x14ac:dyDescent="0.25">
      <c r="A317" s="18" t="e">
        <f>#REF!</f>
        <v>#REF!</v>
      </c>
      <c r="B317" s="18" t="e">
        <f>#REF!</f>
        <v>#REF!</v>
      </c>
      <c r="C317" s="143" t="e">
        <f>#REF!</f>
        <v>#REF!</v>
      </c>
      <c r="D317" s="22" t="e">
        <f>#REF!</f>
        <v>#REF!</v>
      </c>
      <c r="E317" s="35">
        <v>1400</v>
      </c>
      <c r="F317" s="203" t="s">
        <v>84</v>
      </c>
      <c r="G317" s="19" t="e">
        <f>#REF!</f>
        <v>#REF!</v>
      </c>
      <c r="H317" s="19" t="e">
        <f>#REF!</f>
        <v>#REF!</v>
      </c>
      <c r="I317" s="19"/>
      <c r="J317" s="198"/>
      <c r="K317" s="35">
        <v>1000</v>
      </c>
      <c r="L317" s="423">
        <f t="shared" si="11"/>
        <v>0.39999999999999991</v>
      </c>
      <c r="M317" s="456"/>
      <c r="Q317" s="214"/>
      <c r="R317" s="214"/>
      <c r="S317" s="214"/>
    </row>
    <row r="318" spans="1:19" ht="12" customHeight="1" x14ac:dyDescent="0.25">
      <c r="A318" s="18" t="e">
        <f>#REF!</f>
        <v>#REF!</v>
      </c>
      <c r="B318" s="18" t="e">
        <f>#REF!</f>
        <v>#REF!</v>
      </c>
      <c r="C318" s="143" t="e">
        <f>#REF!</f>
        <v>#REF!</v>
      </c>
      <c r="D318" s="22" t="e">
        <f>#REF!</f>
        <v>#REF!</v>
      </c>
      <c r="E318" s="35">
        <v>240</v>
      </c>
      <c r="F318" s="203" t="s">
        <v>84</v>
      </c>
      <c r="G318" s="19" t="e">
        <f>#REF!</f>
        <v>#REF!</v>
      </c>
      <c r="H318" s="19">
        <v>900016</v>
      </c>
      <c r="I318" s="19"/>
      <c r="J318" s="198"/>
      <c r="K318" s="35">
        <v>230</v>
      </c>
      <c r="L318" s="423">
        <f t="shared" si="11"/>
        <v>4.3478260869565188E-2</v>
      </c>
      <c r="M318" s="456"/>
      <c r="N318" t="str">
        <f>IFERROR(VLOOKUP(B318,Сток!A:B,2,FALSE),"")</f>
        <v/>
      </c>
      <c r="Q318" s="214"/>
      <c r="R318" s="214"/>
      <c r="S318" s="214"/>
    </row>
    <row r="319" spans="1:19" ht="12" customHeight="1" x14ac:dyDescent="0.25">
      <c r="A319" s="18" t="e">
        <f>#REF!</f>
        <v>#REF!</v>
      </c>
      <c r="B319" s="18" t="e">
        <f>#REF!</f>
        <v>#REF!</v>
      </c>
      <c r="C319" s="143" t="e">
        <f>#REF!</f>
        <v>#REF!</v>
      </c>
      <c r="D319" s="22" t="e">
        <f>#REF!</f>
        <v>#REF!</v>
      </c>
      <c r="E319" s="35">
        <v>260</v>
      </c>
      <c r="F319" s="203" t="s">
        <v>84</v>
      </c>
      <c r="G319" s="19" t="e">
        <f>#REF!</f>
        <v>#REF!</v>
      </c>
      <c r="H319" s="19">
        <v>900017</v>
      </c>
      <c r="I319" s="19"/>
      <c r="J319" s="198"/>
      <c r="K319" s="35">
        <v>252</v>
      </c>
      <c r="L319" s="423">
        <f t="shared" si="11"/>
        <v>3.1746031746031855E-2</v>
      </c>
      <c r="M319" s="456"/>
      <c r="N319" t="str">
        <f>IFERROR(VLOOKUP(B319,Сток!A:B,2,FALSE),"")</f>
        <v/>
      </c>
      <c r="Q319" s="214"/>
      <c r="R319" s="214"/>
      <c r="S319" s="214"/>
    </row>
    <row r="320" spans="1:19" ht="12" customHeight="1" x14ac:dyDescent="0.25">
      <c r="A320" s="18" t="e">
        <f>#REF!</f>
        <v>#REF!</v>
      </c>
      <c r="B320" s="18" t="e">
        <f>#REF!</f>
        <v>#REF!</v>
      </c>
      <c r="C320" s="143" t="e">
        <f>#REF!</f>
        <v>#REF!</v>
      </c>
      <c r="D320" s="22" t="e">
        <f>#REF!</f>
        <v>#REF!</v>
      </c>
      <c r="E320" s="35">
        <v>280</v>
      </c>
      <c r="F320" s="203" t="s">
        <v>84</v>
      </c>
      <c r="G320" s="19" t="e">
        <f>#REF!</f>
        <v>#REF!</v>
      </c>
      <c r="H320" s="19">
        <v>900018</v>
      </c>
      <c r="I320" s="19"/>
      <c r="J320" s="198"/>
      <c r="K320" s="35">
        <v>285</v>
      </c>
      <c r="L320" s="423">
        <f t="shared" si="11"/>
        <v>-1.7543859649122862E-2</v>
      </c>
      <c r="M320" s="456"/>
      <c r="N320" t="str">
        <f>IFERROR(VLOOKUP(B320,Сток!A:B,2,FALSE),"")</f>
        <v/>
      </c>
      <c r="Q320" s="214"/>
      <c r="R320" s="214"/>
      <c r="S320" s="214"/>
    </row>
    <row r="321" spans="1:19" ht="12" customHeight="1" x14ac:dyDescent="0.25">
      <c r="A321" s="18" t="e">
        <f>#REF!</f>
        <v>#REF!</v>
      </c>
      <c r="B321" s="18" t="e">
        <f>#REF!</f>
        <v>#REF!</v>
      </c>
      <c r="C321" s="143" t="e">
        <f>#REF!</f>
        <v>#REF!</v>
      </c>
      <c r="D321" s="22" t="e">
        <f>#REF!</f>
        <v>#REF!</v>
      </c>
      <c r="E321" s="35">
        <v>300</v>
      </c>
      <c r="F321" s="203" t="s">
        <v>84</v>
      </c>
      <c r="G321" s="19" t="e">
        <f>#REF!</f>
        <v>#REF!</v>
      </c>
      <c r="H321" s="19">
        <v>900019</v>
      </c>
      <c r="I321" s="19"/>
      <c r="J321" s="198"/>
      <c r="K321" s="35">
        <v>285</v>
      </c>
      <c r="L321" s="423">
        <f t="shared" si="11"/>
        <v>5.2631578947368363E-2</v>
      </c>
      <c r="M321" s="456"/>
      <c r="N321" t="str">
        <f>IFERROR(VLOOKUP(B321,Сток!A:B,2,FALSE),"")</f>
        <v/>
      </c>
      <c r="Q321" s="214"/>
      <c r="R321" s="214"/>
      <c r="S321" s="214"/>
    </row>
    <row r="322" spans="1:19" ht="12" customHeight="1" x14ac:dyDescent="0.25">
      <c r="A322" s="18" t="e">
        <f>#REF!</f>
        <v>#REF!</v>
      </c>
      <c r="B322" s="18" t="e">
        <f>#REF!</f>
        <v>#REF!</v>
      </c>
      <c r="C322" s="143" t="e">
        <f>#REF!</f>
        <v>#REF!</v>
      </c>
      <c r="D322" s="22" t="e">
        <f>#REF!</f>
        <v>#REF!</v>
      </c>
      <c r="E322" s="35">
        <v>350</v>
      </c>
      <c r="F322" s="203" t="s">
        <v>84</v>
      </c>
      <c r="G322" s="19" t="e">
        <f>#REF!</f>
        <v>#REF!</v>
      </c>
      <c r="H322" s="19">
        <v>900020</v>
      </c>
      <c r="I322" s="19"/>
      <c r="J322" s="198"/>
      <c r="K322" s="35">
        <v>340</v>
      </c>
      <c r="L322" s="423">
        <f t="shared" si="11"/>
        <v>2.9411764705882248E-2</v>
      </c>
      <c r="M322" s="456"/>
      <c r="N322" t="str">
        <f>IFERROR(VLOOKUP(B322,Сток!A:B,2,FALSE),"")</f>
        <v/>
      </c>
      <c r="Q322" s="214"/>
      <c r="R322" s="214"/>
      <c r="S322" s="214"/>
    </row>
    <row r="323" spans="1:19" ht="12" customHeight="1" x14ac:dyDescent="0.25">
      <c r="A323" s="18" t="e">
        <f>#REF!</f>
        <v>#REF!</v>
      </c>
      <c r="B323" s="18" t="e">
        <f>#REF!</f>
        <v>#REF!</v>
      </c>
      <c r="C323" s="143" t="e">
        <f>#REF!</f>
        <v>#REF!</v>
      </c>
      <c r="D323" s="22" t="e">
        <f>#REF!</f>
        <v>#REF!</v>
      </c>
      <c r="E323" s="35">
        <v>450</v>
      </c>
      <c r="F323" s="203" t="s">
        <v>84</v>
      </c>
      <c r="G323" s="19" t="e">
        <f>#REF!</f>
        <v>#REF!</v>
      </c>
      <c r="H323" s="19">
        <v>900021</v>
      </c>
      <c r="I323" s="19"/>
      <c r="J323" s="198"/>
      <c r="K323" s="35">
        <v>318</v>
      </c>
      <c r="L323" s="423">
        <f t="shared" si="11"/>
        <v>0.41509433962264142</v>
      </c>
      <c r="M323" s="456"/>
      <c r="N323" t="str">
        <f>IFERROR(VLOOKUP(B323,Сток!A:B,2,FALSE),"")</f>
        <v/>
      </c>
      <c r="Q323" s="214"/>
      <c r="R323" s="214"/>
      <c r="S323" s="214"/>
    </row>
    <row r="324" spans="1:19" ht="12" customHeight="1" x14ac:dyDescent="0.25">
      <c r="A324" s="18" t="e">
        <f>#REF!</f>
        <v>#REF!</v>
      </c>
      <c r="B324" s="18" t="e">
        <f>#REF!</f>
        <v>#REF!</v>
      </c>
      <c r="C324" s="143" t="e">
        <f>#REF!</f>
        <v>#REF!</v>
      </c>
      <c r="D324" s="22" t="e">
        <f>#REF!</f>
        <v>#REF!</v>
      </c>
      <c r="E324" s="35">
        <v>420</v>
      </c>
      <c r="F324" s="203" t="s">
        <v>84</v>
      </c>
      <c r="G324" s="19" t="e">
        <f>#REF!</f>
        <v>#REF!</v>
      </c>
      <c r="H324" s="19">
        <v>900022</v>
      </c>
      <c r="I324" s="19"/>
      <c r="J324" s="198"/>
      <c r="K324" s="35">
        <v>416</v>
      </c>
      <c r="L324" s="423">
        <f t="shared" si="11"/>
        <v>9.6153846153845812E-3</v>
      </c>
      <c r="M324" s="456"/>
      <c r="N324" t="str">
        <f>IFERROR(VLOOKUP(B324,Сток!A:B,2,FALSE),"")</f>
        <v/>
      </c>
      <c r="Q324" s="214"/>
      <c r="R324" s="214"/>
      <c r="S324" s="214"/>
    </row>
    <row r="325" spans="1:19" ht="12" customHeight="1" x14ac:dyDescent="0.25">
      <c r="A325" s="18" t="e">
        <f>#REF!</f>
        <v>#REF!</v>
      </c>
      <c r="B325" s="18" t="e">
        <f>#REF!</f>
        <v>#REF!</v>
      </c>
      <c r="C325" s="143" t="e">
        <f>#REF!</f>
        <v>#REF!</v>
      </c>
      <c r="D325" s="22" t="e">
        <f>#REF!</f>
        <v>#REF!</v>
      </c>
      <c r="E325" s="35">
        <v>950</v>
      </c>
      <c r="F325" s="203" t="s">
        <v>84</v>
      </c>
      <c r="G325" s="19" t="e">
        <f>#REF!</f>
        <v>#REF!</v>
      </c>
      <c r="H325" s="19">
        <v>900100</v>
      </c>
      <c r="I325" s="19"/>
      <c r="J325" s="198"/>
      <c r="K325" s="35">
        <v>300</v>
      </c>
      <c r="L325" s="423">
        <f t="shared" si="11"/>
        <v>2.1666666666666665</v>
      </c>
      <c r="M325" s="456"/>
      <c r="Q325" s="214"/>
      <c r="R325" s="214"/>
      <c r="S325" s="214"/>
    </row>
    <row r="326" spans="1:19" ht="12" customHeight="1" x14ac:dyDescent="0.25">
      <c r="A326" s="18" t="e">
        <f>#REF!</f>
        <v>#REF!</v>
      </c>
      <c r="B326" s="18" t="e">
        <f>#REF!</f>
        <v>#REF!</v>
      </c>
      <c r="C326" s="143" t="e">
        <f>#REF!</f>
        <v>#REF!</v>
      </c>
      <c r="D326" s="22" t="e">
        <f>#REF!</f>
        <v>#REF!</v>
      </c>
      <c r="E326" s="35">
        <v>350</v>
      </c>
      <c r="F326" s="203" t="s">
        <v>84</v>
      </c>
      <c r="G326" s="19" t="e">
        <f>#REF!</f>
        <v>#REF!</v>
      </c>
      <c r="H326" s="19">
        <v>900101</v>
      </c>
      <c r="I326" s="19"/>
      <c r="J326" s="198"/>
      <c r="K326" s="35">
        <v>268</v>
      </c>
      <c r="L326" s="423">
        <f t="shared" si="11"/>
        <v>0.30597014925373145</v>
      </c>
      <c r="M326" s="456"/>
      <c r="N326" t="str">
        <f>IFERROR(VLOOKUP(B326,Сток!A:B,2,FALSE),"")</f>
        <v/>
      </c>
      <c r="Q326" s="214"/>
      <c r="R326" s="214"/>
      <c r="S326" s="214"/>
    </row>
    <row r="327" spans="1:19" ht="12" customHeight="1" x14ac:dyDescent="0.25">
      <c r="A327" s="18" t="e">
        <f>#REF!</f>
        <v>#REF!</v>
      </c>
      <c r="B327" s="18" t="e">
        <f>#REF!</f>
        <v>#REF!</v>
      </c>
      <c r="C327" s="143" t="e">
        <f>#REF!</f>
        <v>#REF!</v>
      </c>
      <c r="D327" s="22" t="e">
        <f>#REF!</f>
        <v>#REF!</v>
      </c>
      <c r="E327" s="35">
        <v>250</v>
      </c>
      <c r="F327" s="203" t="s">
        <v>84</v>
      </c>
      <c r="G327" s="19" t="e">
        <f>#REF!</f>
        <v>#REF!</v>
      </c>
      <c r="H327" s="19" t="e">
        <f>#REF!</f>
        <v>#REF!</v>
      </c>
      <c r="I327" s="19"/>
      <c r="J327" s="198"/>
      <c r="K327" s="35">
        <v>203</v>
      </c>
      <c r="L327" s="423">
        <f t="shared" si="11"/>
        <v>0.23152709359605916</v>
      </c>
      <c r="M327" s="456"/>
      <c r="Q327" s="214"/>
      <c r="R327" s="214"/>
      <c r="S327" s="214"/>
    </row>
    <row r="328" spans="1:19" ht="12" customHeight="1" x14ac:dyDescent="0.25">
      <c r="A328" s="18" t="e">
        <f>#REF!</f>
        <v>#REF!</v>
      </c>
      <c r="B328" s="18" t="e">
        <f>#REF!</f>
        <v>#REF!</v>
      </c>
      <c r="C328" s="143" t="e">
        <f>#REF!</f>
        <v>#REF!</v>
      </c>
      <c r="D328" s="22" t="e">
        <f>#REF!</f>
        <v>#REF!</v>
      </c>
      <c r="E328" s="35">
        <v>320</v>
      </c>
      <c r="F328" s="203" t="s">
        <v>84</v>
      </c>
      <c r="G328" s="19" t="e">
        <f>#REF!</f>
        <v>#REF!</v>
      </c>
      <c r="H328" s="19" t="e">
        <f>#REF!</f>
        <v>#REF!</v>
      </c>
      <c r="I328" s="19"/>
      <c r="J328" s="198"/>
      <c r="K328" s="35">
        <v>270</v>
      </c>
      <c r="L328" s="423">
        <f t="shared" si="11"/>
        <v>0.18518518518518512</v>
      </c>
      <c r="M328" s="456"/>
      <c r="Q328" s="214"/>
      <c r="R328" s="214"/>
      <c r="S328" s="214"/>
    </row>
    <row r="329" spans="1:19" ht="12" customHeight="1" x14ac:dyDescent="0.25">
      <c r="A329" s="18" t="e">
        <f>#REF!</f>
        <v>#REF!</v>
      </c>
      <c r="B329" s="18" t="e">
        <f>#REF!</f>
        <v>#REF!</v>
      </c>
      <c r="C329" s="143" t="e">
        <f>#REF!</f>
        <v>#REF!</v>
      </c>
      <c r="D329" s="22" t="e">
        <f>#REF!</f>
        <v>#REF!</v>
      </c>
      <c r="E329" s="35">
        <v>400</v>
      </c>
      <c r="F329" s="203" t="s">
        <v>84</v>
      </c>
      <c r="G329" s="19" t="e">
        <f>#REF!</f>
        <v>#REF!</v>
      </c>
      <c r="H329" s="19" t="e">
        <f>#REF!</f>
        <v>#REF!</v>
      </c>
      <c r="I329" s="19"/>
      <c r="J329" s="198"/>
      <c r="K329" s="35">
        <v>338</v>
      </c>
      <c r="L329" s="423">
        <f t="shared" si="11"/>
        <v>0.18343195266272194</v>
      </c>
      <c r="M329" s="456"/>
      <c r="Q329" s="214"/>
      <c r="R329" s="214"/>
      <c r="S329" s="214"/>
    </row>
    <row r="330" spans="1:19" ht="12" customHeight="1" x14ac:dyDescent="0.25">
      <c r="A330" s="18" t="e">
        <f>#REF!</f>
        <v>#REF!</v>
      </c>
      <c r="B330" s="18" t="e">
        <f>#REF!</f>
        <v>#REF!</v>
      </c>
      <c r="C330" s="143" t="e">
        <f>#REF!</f>
        <v>#REF!</v>
      </c>
      <c r="D330" s="22" t="e">
        <f>#REF!</f>
        <v>#REF!</v>
      </c>
      <c r="E330" s="35">
        <v>250</v>
      </c>
      <c r="F330" s="203" t="s">
        <v>84</v>
      </c>
      <c r="G330" s="19" t="e">
        <f>#REF!</f>
        <v>#REF!</v>
      </c>
      <c r="H330" s="19" t="e">
        <f>#REF!</f>
        <v>#REF!</v>
      </c>
      <c r="I330" s="19"/>
      <c r="J330" s="198"/>
      <c r="K330" s="35">
        <v>203</v>
      </c>
      <c r="L330" s="423">
        <f t="shared" si="11"/>
        <v>0.23152709359605916</v>
      </c>
      <c r="M330" s="456"/>
      <c r="Q330" s="214"/>
      <c r="R330" s="214"/>
      <c r="S330" s="214"/>
    </row>
    <row r="331" spans="1:19" ht="12" customHeight="1" x14ac:dyDescent="0.25">
      <c r="A331" s="18" t="e">
        <f>#REF!</f>
        <v>#REF!</v>
      </c>
      <c r="B331" s="18" t="e">
        <f>#REF!</f>
        <v>#REF!</v>
      </c>
      <c r="C331" s="143" t="e">
        <f>#REF!</f>
        <v>#REF!</v>
      </c>
      <c r="D331" s="22" t="e">
        <f>#REF!</f>
        <v>#REF!</v>
      </c>
      <c r="E331" s="35">
        <v>320</v>
      </c>
      <c r="F331" s="203" t="s">
        <v>84</v>
      </c>
      <c r="G331" s="19" t="e">
        <f>#REF!</f>
        <v>#REF!</v>
      </c>
      <c r="H331" s="19" t="e">
        <f>#REF!</f>
        <v>#REF!</v>
      </c>
      <c r="I331" s="19"/>
      <c r="J331" s="198"/>
      <c r="K331" s="35">
        <v>270</v>
      </c>
      <c r="L331" s="423">
        <f t="shared" si="11"/>
        <v>0.18518518518518512</v>
      </c>
      <c r="M331" s="456"/>
      <c r="Q331" s="214"/>
      <c r="R331" s="214"/>
      <c r="S331" s="214"/>
    </row>
    <row r="332" spans="1:19" ht="12" customHeight="1" x14ac:dyDescent="0.25">
      <c r="A332" s="18" t="e">
        <f>#REF!</f>
        <v>#REF!</v>
      </c>
      <c r="B332" s="18" t="e">
        <f>#REF!</f>
        <v>#REF!</v>
      </c>
      <c r="C332" s="143" t="e">
        <f>#REF!</f>
        <v>#REF!</v>
      </c>
      <c r="D332" s="22" t="e">
        <f>#REF!</f>
        <v>#REF!</v>
      </c>
      <c r="E332" s="35">
        <v>400</v>
      </c>
      <c r="F332" s="203" t="s">
        <v>84</v>
      </c>
      <c r="G332" s="19" t="e">
        <f>#REF!</f>
        <v>#REF!</v>
      </c>
      <c r="H332" s="19" t="e">
        <f>#REF!</f>
        <v>#REF!</v>
      </c>
      <c r="I332" s="19"/>
      <c r="J332" s="198"/>
      <c r="K332" s="35">
        <v>338</v>
      </c>
      <c r="L332" s="423">
        <f t="shared" si="11"/>
        <v>0.18343195266272194</v>
      </c>
      <c r="M332" s="456"/>
      <c r="Q332" s="214"/>
      <c r="R332" s="214"/>
      <c r="S332" s="214"/>
    </row>
    <row r="333" spans="1:19" ht="12" customHeight="1" x14ac:dyDescent="0.25">
      <c r="A333" s="18" t="e">
        <f>#REF!</f>
        <v>#REF!</v>
      </c>
      <c r="B333" s="18" t="e">
        <f>#REF!</f>
        <v>#REF!</v>
      </c>
      <c r="C333" s="143" t="e">
        <f>#REF!</f>
        <v>#REF!</v>
      </c>
      <c r="D333" s="22" t="e">
        <f>#REF!</f>
        <v>#REF!</v>
      </c>
      <c r="E333" s="35">
        <v>400</v>
      </c>
      <c r="F333" s="203" t="s">
        <v>84</v>
      </c>
      <c r="G333" s="19" t="e">
        <f>#REF!</f>
        <v>#REF!</v>
      </c>
      <c r="H333" s="19" t="e">
        <f>#REF!</f>
        <v>#REF!</v>
      </c>
      <c r="I333" s="19"/>
      <c r="J333" s="198"/>
      <c r="K333" s="35">
        <v>240</v>
      </c>
      <c r="L333" s="423">
        <f t="shared" si="11"/>
        <v>0.66666666666666674</v>
      </c>
      <c r="M333" s="456"/>
      <c r="Q333" s="214"/>
      <c r="R333" s="214"/>
      <c r="S333" s="214"/>
    </row>
    <row r="334" spans="1:19" ht="12" customHeight="1" x14ac:dyDescent="0.25">
      <c r="A334" s="18" t="e">
        <f>#REF!</f>
        <v>#REF!</v>
      </c>
      <c r="B334" s="18" t="e">
        <f>#REF!</f>
        <v>#REF!</v>
      </c>
      <c r="C334" s="143" t="e">
        <f>#REF!</f>
        <v>#REF!</v>
      </c>
      <c r="D334" s="22" t="e">
        <f>#REF!</f>
        <v>#REF!</v>
      </c>
      <c r="E334" s="35">
        <v>400</v>
      </c>
      <c r="F334" s="203" t="s">
        <v>84</v>
      </c>
      <c r="G334" s="19" t="e">
        <f>#REF!</f>
        <v>#REF!</v>
      </c>
      <c r="H334" s="19" t="e">
        <f>#REF!</f>
        <v>#REF!</v>
      </c>
      <c r="I334" s="19"/>
      <c r="J334" s="198"/>
      <c r="K334" s="35">
        <v>240</v>
      </c>
      <c r="L334" s="423">
        <f t="shared" si="11"/>
        <v>0.66666666666666674</v>
      </c>
      <c r="M334" s="456"/>
      <c r="Q334" s="214"/>
      <c r="R334" s="214"/>
      <c r="S334" s="214"/>
    </row>
    <row r="335" spans="1:19" ht="12" customHeight="1" x14ac:dyDescent="0.25">
      <c r="A335" s="18" t="e">
        <f>#REF!</f>
        <v>#REF!</v>
      </c>
      <c r="B335" s="20" t="e">
        <f>#REF!</f>
        <v>#REF!</v>
      </c>
      <c r="C335" s="143" t="e">
        <f>#REF!</f>
        <v>#REF!</v>
      </c>
      <c r="D335" s="22" t="e">
        <f>#REF!</f>
        <v>#REF!</v>
      </c>
      <c r="E335" s="35">
        <v>7800</v>
      </c>
      <c r="F335" s="203" t="s">
        <v>84</v>
      </c>
      <c r="G335" s="19" t="e">
        <f>#REF!</f>
        <v>#REF!</v>
      </c>
      <c r="H335" s="19"/>
      <c r="I335" s="19"/>
      <c r="J335" s="198"/>
      <c r="K335" s="35">
        <v>7800</v>
      </c>
      <c r="L335" s="423">
        <f t="shared" si="11"/>
        <v>0</v>
      </c>
      <c r="M335" s="456"/>
      <c r="N335" t="str">
        <f>IFERROR(VLOOKUP(B335,Сток!A:B,2,FALSE),"")</f>
        <v/>
      </c>
      <c r="Q335" s="214"/>
      <c r="R335" s="214"/>
      <c r="S335" s="214"/>
    </row>
    <row r="336" spans="1:19" ht="12" customHeight="1" x14ac:dyDescent="0.25">
      <c r="A336" s="18" t="e">
        <f>#REF!</f>
        <v>#REF!</v>
      </c>
      <c r="B336" s="20" t="e">
        <f>#REF!</f>
        <v>#REF!</v>
      </c>
      <c r="C336" s="143" t="e">
        <f>#REF!</f>
        <v>#REF!</v>
      </c>
      <c r="D336" s="22" t="e">
        <f>#REF!</f>
        <v>#REF!</v>
      </c>
      <c r="E336" s="35">
        <v>1476</v>
      </c>
      <c r="F336" s="203" t="s">
        <v>84</v>
      </c>
      <c r="G336" s="19" t="e">
        <f>#REF!</f>
        <v>#REF!</v>
      </c>
      <c r="H336" s="19"/>
      <c r="I336" s="19">
        <f>ПЭВН!E248</f>
        <v>0</v>
      </c>
      <c r="J336" s="198"/>
      <c r="K336" s="35">
        <v>1476</v>
      </c>
      <c r="L336" s="423">
        <f t="shared" si="11"/>
        <v>0</v>
      </c>
      <c r="M336" s="456"/>
      <c r="N336" t="str">
        <f>IFERROR(VLOOKUP(B336,Сток!A:B,2,FALSE),"")</f>
        <v/>
      </c>
      <c r="Q336" s="214"/>
      <c r="R336" s="214"/>
      <c r="S336" s="214"/>
    </row>
    <row r="337" spans="1:19" ht="12" customHeight="1" x14ac:dyDescent="0.25">
      <c r="A337" s="18" t="e">
        <f>#REF!</f>
        <v>#REF!</v>
      </c>
      <c r="B337" s="20" t="e">
        <f>#REF!</f>
        <v>#REF!</v>
      </c>
      <c r="C337" s="143" t="e">
        <f>#REF!</f>
        <v>#REF!</v>
      </c>
      <c r="D337" s="22" t="e">
        <f>#REF!</f>
        <v>#REF!</v>
      </c>
      <c r="E337" s="35">
        <v>2004</v>
      </c>
      <c r="F337" s="203" t="s">
        <v>84</v>
      </c>
      <c r="G337" s="19" t="e">
        <f>#REF!</f>
        <v>#REF!</v>
      </c>
      <c r="H337" s="19"/>
      <c r="I337" s="19">
        <f>ПЭВН!E249</f>
        <v>0</v>
      </c>
      <c r="J337" s="198"/>
      <c r="K337" s="35">
        <v>2004</v>
      </c>
      <c r="L337" s="423">
        <f t="shared" si="11"/>
        <v>0</v>
      </c>
      <c r="M337" s="456"/>
      <c r="N337" t="str">
        <f>IFERROR(VLOOKUP(B337,Сток!A:B,2,FALSE),"")</f>
        <v/>
      </c>
      <c r="Q337" s="214"/>
      <c r="R337" s="214"/>
      <c r="S337" s="214"/>
    </row>
    <row r="338" spans="1:19" ht="12" customHeight="1" x14ac:dyDescent="0.25">
      <c r="A338" s="18" t="e">
        <f>#REF!</f>
        <v>#REF!</v>
      </c>
      <c r="B338" s="20" t="e">
        <f>#REF!</f>
        <v>#REF!</v>
      </c>
      <c r="C338" s="143" t="e">
        <f>#REF!</f>
        <v>#REF!</v>
      </c>
      <c r="D338" s="22" t="e">
        <f>#REF!</f>
        <v>#REF!</v>
      </c>
      <c r="E338" s="35">
        <v>684</v>
      </c>
      <c r="F338" s="203" t="s">
        <v>84</v>
      </c>
      <c r="G338" s="19" t="e">
        <f>#REF!</f>
        <v>#REF!</v>
      </c>
      <c r="H338" s="19"/>
      <c r="I338" s="19">
        <f>ПЭВН!E250</f>
        <v>0</v>
      </c>
      <c r="J338" s="198"/>
      <c r="K338" s="35">
        <v>684</v>
      </c>
      <c r="L338" s="423">
        <f t="shared" si="11"/>
        <v>0</v>
      </c>
      <c r="M338" s="456"/>
      <c r="N338" t="str">
        <f>IFERROR(VLOOKUP(B338,Сток!A:B,2,FALSE),"")</f>
        <v/>
      </c>
      <c r="Q338" s="214"/>
      <c r="R338" s="214"/>
      <c r="S338" s="214"/>
    </row>
    <row r="339" spans="1:19" ht="12" customHeight="1" x14ac:dyDescent="0.25">
      <c r="A339" s="18" t="e">
        <f>#REF!</f>
        <v>#REF!</v>
      </c>
      <c r="B339" s="20" t="e">
        <f>#REF!</f>
        <v>#REF!</v>
      </c>
      <c r="C339" s="143" t="e">
        <f>#REF!</f>
        <v>#REF!</v>
      </c>
      <c r="D339" s="22" t="e">
        <f>#REF!</f>
        <v>#REF!</v>
      </c>
      <c r="E339" s="35">
        <v>708</v>
      </c>
      <c r="F339" s="203" t="s">
        <v>84</v>
      </c>
      <c r="G339" s="19" t="e">
        <f>#REF!</f>
        <v>#REF!</v>
      </c>
      <c r="H339" s="19"/>
      <c r="I339" s="19">
        <f>ПЭВН!E251</f>
        <v>0</v>
      </c>
      <c r="J339" s="198"/>
      <c r="K339" s="35">
        <v>708</v>
      </c>
      <c r="L339" s="423">
        <f t="shared" si="11"/>
        <v>0</v>
      </c>
      <c r="M339" s="456"/>
      <c r="N339" t="str">
        <f>IFERROR(VLOOKUP(B339,Сток!A:B,2,FALSE),"")</f>
        <v/>
      </c>
      <c r="Q339" s="214"/>
      <c r="R339" s="214"/>
      <c r="S339" s="214"/>
    </row>
    <row r="340" spans="1:19" ht="12" customHeight="1" x14ac:dyDescent="0.25">
      <c r="A340" s="18" t="e">
        <f>#REF!</f>
        <v>#REF!</v>
      </c>
      <c r="B340" s="20" t="e">
        <f>#REF!</f>
        <v>#REF!</v>
      </c>
      <c r="C340" s="143" t="e">
        <f>#REF!</f>
        <v>#REF!</v>
      </c>
      <c r="D340" s="22" t="e">
        <f>#REF!</f>
        <v>#REF!</v>
      </c>
      <c r="E340" s="35">
        <v>5640</v>
      </c>
      <c r="F340" s="203" t="s">
        <v>84</v>
      </c>
      <c r="G340" s="19" t="e">
        <f>#REF!</f>
        <v>#REF!</v>
      </c>
      <c r="H340" s="19"/>
      <c r="I340" s="19">
        <f>ПЭВН!E252</f>
        <v>0</v>
      </c>
      <c r="J340" s="198"/>
      <c r="K340" s="35">
        <v>5640</v>
      </c>
      <c r="L340" s="423">
        <f t="shared" si="11"/>
        <v>0</v>
      </c>
      <c r="M340" s="456"/>
      <c r="N340" t="str">
        <f>IFERROR(VLOOKUP(B340,Сток!A:B,2,FALSE),"")</f>
        <v/>
      </c>
      <c r="Q340" s="214"/>
      <c r="R340" s="214"/>
      <c r="S340" s="214"/>
    </row>
    <row r="341" spans="1:19" ht="12" customHeight="1" x14ac:dyDescent="0.25">
      <c r="A341" s="18" t="e">
        <f>#REF!</f>
        <v>#REF!</v>
      </c>
      <c r="B341" s="20" t="e">
        <f>#REF!</f>
        <v>#REF!</v>
      </c>
      <c r="C341" s="143" t="e">
        <f>#REF!</f>
        <v>#REF!</v>
      </c>
      <c r="D341" s="22" t="e">
        <f>#REF!</f>
        <v>#REF!</v>
      </c>
      <c r="E341" s="35">
        <v>1620</v>
      </c>
      <c r="F341" s="203" t="s">
        <v>84</v>
      </c>
      <c r="G341" s="19" t="e">
        <f>#REF!</f>
        <v>#REF!</v>
      </c>
      <c r="H341" s="19"/>
      <c r="I341" s="19">
        <f>ПЭВН!E253</f>
        <v>0</v>
      </c>
      <c r="J341" s="198"/>
      <c r="K341" s="35">
        <v>1620</v>
      </c>
      <c r="L341" s="423">
        <f t="shared" si="11"/>
        <v>0</v>
      </c>
      <c r="M341" s="456"/>
      <c r="N341" t="str">
        <f>IFERROR(VLOOKUP(B341,Сток!A:B,2,FALSE),"")</f>
        <v/>
      </c>
      <c r="Q341" s="214"/>
      <c r="R341" s="214"/>
      <c r="S341" s="214"/>
    </row>
    <row r="342" spans="1:19" ht="12" customHeight="1" x14ac:dyDescent="0.25">
      <c r="A342" s="18" t="e">
        <f>#REF!</f>
        <v>#REF!</v>
      </c>
      <c r="B342" s="20" t="e">
        <f>#REF!</f>
        <v>#REF!</v>
      </c>
      <c r="C342" s="143" t="e">
        <f>#REF!</f>
        <v>#REF!</v>
      </c>
      <c r="D342" s="22" t="e">
        <f>#REF!</f>
        <v>#REF!</v>
      </c>
      <c r="E342" s="35">
        <v>1800</v>
      </c>
      <c r="F342" s="203" t="s">
        <v>84</v>
      </c>
      <c r="G342" s="19" t="e">
        <f>#REF!</f>
        <v>#REF!</v>
      </c>
      <c r="H342" s="19"/>
      <c r="I342" s="19">
        <f>ПЭВН!E254</f>
        <v>0</v>
      </c>
      <c r="J342" s="198"/>
      <c r="K342" s="35">
        <v>1800</v>
      </c>
      <c r="L342" s="423">
        <f t="shared" si="11"/>
        <v>0</v>
      </c>
      <c r="M342" s="456"/>
      <c r="N342" t="str">
        <f>IFERROR(VLOOKUP(B342,Сток!A:B,2,FALSE),"")</f>
        <v/>
      </c>
      <c r="Q342" s="214"/>
      <c r="R342" s="214"/>
      <c r="S342" s="214"/>
    </row>
    <row r="343" spans="1:19" ht="12" customHeight="1" x14ac:dyDescent="0.25">
      <c r="A343" s="18" t="e">
        <f>#REF!</f>
        <v>#REF!</v>
      </c>
      <c r="B343" s="20" t="e">
        <f>#REF!</f>
        <v>#REF!</v>
      </c>
      <c r="C343" s="143" t="e">
        <f>#REF!</f>
        <v>#REF!</v>
      </c>
      <c r="D343" s="22" t="e">
        <f>#REF!</f>
        <v>#REF!</v>
      </c>
      <c r="E343" s="35">
        <v>11220</v>
      </c>
      <c r="F343" s="203" t="s">
        <v>84</v>
      </c>
      <c r="G343" s="19" t="e">
        <f>#REF!</f>
        <v>#REF!</v>
      </c>
      <c r="H343" s="19"/>
      <c r="I343" s="19">
        <f>ПЭВН!E255</f>
        <v>0</v>
      </c>
      <c r="J343" s="198"/>
      <c r="K343" s="35">
        <v>11220</v>
      </c>
      <c r="L343" s="423">
        <f t="shared" si="11"/>
        <v>0</v>
      </c>
      <c r="M343" s="456"/>
      <c r="N343" t="str">
        <f>IFERROR(VLOOKUP(B343,Сток!A:B,2,FALSE),"")</f>
        <v/>
      </c>
      <c r="Q343" s="214"/>
      <c r="R343" s="214"/>
      <c r="S343" s="214"/>
    </row>
    <row r="344" spans="1:19" ht="12" customHeight="1" x14ac:dyDescent="0.25">
      <c r="A344" s="18" t="e">
        <f>#REF!</f>
        <v>#REF!</v>
      </c>
      <c r="B344" s="20" t="e">
        <f>#REF!</f>
        <v>#REF!</v>
      </c>
      <c r="C344" s="143" t="e">
        <f>#REF!</f>
        <v>#REF!</v>
      </c>
      <c r="D344" s="22" t="e">
        <f>#REF!</f>
        <v>#REF!</v>
      </c>
      <c r="E344" s="35">
        <v>10740</v>
      </c>
      <c r="F344" s="203" t="s">
        <v>84</v>
      </c>
      <c r="G344" s="19" t="e">
        <f>#REF!</f>
        <v>#REF!</v>
      </c>
      <c r="H344" s="19"/>
      <c r="I344" s="19">
        <f>ПЭВН!E256</f>
        <v>0</v>
      </c>
      <c r="J344" s="198"/>
      <c r="K344" s="35">
        <v>10740</v>
      </c>
      <c r="L344" s="423">
        <f t="shared" si="11"/>
        <v>0</v>
      </c>
      <c r="M344" s="456"/>
      <c r="N344" t="str">
        <f>IFERROR(VLOOKUP(B344,Сток!A:B,2,FALSE),"")</f>
        <v/>
      </c>
      <c r="Q344" s="214"/>
      <c r="R344" s="214"/>
      <c r="S344" s="214"/>
    </row>
    <row r="345" spans="1:19" ht="12" customHeight="1" x14ac:dyDescent="0.25">
      <c r="A345" s="18" t="e">
        <f>#REF!</f>
        <v>#REF!</v>
      </c>
      <c r="B345" s="20" t="e">
        <f>#REF!</f>
        <v>#REF!</v>
      </c>
      <c r="C345" s="143" t="e">
        <f>#REF!</f>
        <v>#REF!</v>
      </c>
      <c r="D345" s="22" t="e">
        <f>#REF!</f>
        <v>#REF!</v>
      </c>
      <c r="E345" s="35">
        <v>1620</v>
      </c>
      <c r="F345" s="203" t="s">
        <v>84</v>
      </c>
      <c r="G345" s="19" t="e">
        <f>#REF!</f>
        <v>#REF!</v>
      </c>
      <c r="H345" s="19"/>
      <c r="I345" s="19">
        <f>ПЭВН!E257</f>
        <v>0</v>
      </c>
      <c r="J345" s="198"/>
      <c r="K345" s="35">
        <v>1620</v>
      </c>
      <c r="L345" s="423">
        <f t="shared" si="11"/>
        <v>0</v>
      </c>
      <c r="M345" s="456"/>
      <c r="N345" t="str">
        <f>IFERROR(VLOOKUP(B345,Сток!A:B,2,FALSE),"")</f>
        <v/>
      </c>
      <c r="Q345" s="214"/>
      <c r="R345" s="214"/>
      <c r="S345" s="214"/>
    </row>
    <row r="346" spans="1:19" ht="12" customHeight="1" x14ac:dyDescent="0.25">
      <c r="A346" s="18" t="e">
        <f>#REF!</f>
        <v>#REF!</v>
      </c>
      <c r="B346" s="20" t="e">
        <f>#REF!</f>
        <v>#REF!</v>
      </c>
      <c r="C346" s="143" t="e">
        <f>#REF!</f>
        <v>#REF!</v>
      </c>
      <c r="D346" s="22" t="e">
        <f>#REF!</f>
        <v>#REF!</v>
      </c>
      <c r="E346" s="35">
        <v>1476</v>
      </c>
      <c r="F346" s="203" t="s">
        <v>84</v>
      </c>
      <c r="G346" s="19" t="e">
        <f>#REF!</f>
        <v>#REF!</v>
      </c>
      <c r="H346" s="19"/>
      <c r="I346" s="19">
        <f>ПЭВН!E258</f>
        <v>0</v>
      </c>
      <c r="J346" s="198"/>
      <c r="K346" s="35">
        <v>1476</v>
      </c>
      <c r="L346" s="423">
        <f t="shared" si="11"/>
        <v>0</v>
      </c>
      <c r="M346" s="456"/>
      <c r="N346" t="str">
        <f>IFERROR(VLOOKUP(B346,Сток!A:B,2,FALSE),"")</f>
        <v/>
      </c>
      <c r="Q346" s="214"/>
      <c r="R346" s="214"/>
      <c r="S346" s="214"/>
    </row>
    <row r="347" spans="1:19" ht="12" customHeight="1" x14ac:dyDescent="0.25">
      <c r="A347" s="18" t="e">
        <f>#REF!</f>
        <v>#REF!</v>
      </c>
      <c r="B347" s="20" t="e">
        <f>#REF!</f>
        <v>#REF!</v>
      </c>
      <c r="C347" s="143" t="e">
        <f>#REF!</f>
        <v>#REF!</v>
      </c>
      <c r="D347" s="22" t="e">
        <f>#REF!</f>
        <v>#REF!</v>
      </c>
      <c r="E347" s="35">
        <v>6540</v>
      </c>
      <c r="F347" s="203" t="s">
        <v>84</v>
      </c>
      <c r="G347" s="19" t="e">
        <f>#REF!</f>
        <v>#REF!</v>
      </c>
      <c r="H347" s="19"/>
      <c r="I347" s="19">
        <f>ПЭВН!E259</f>
        <v>0</v>
      </c>
      <c r="J347" s="198"/>
      <c r="K347" s="35">
        <v>6540</v>
      </c>
      <c r="L347" s="423">
        <f t="shared" si="11"/>
        <v>0</v>
      </c>
      <c r="M347" s="456"/>
      <c r="N347" t="str">
        <f>IFERROR(VLOOKUP(B347,Сток!A:B,2,FALSE),"")</f>
        <v/>
      </c>
      <c r="Q347" s="214"/>
      <c r="R347" s="214"/>
      <c r="S347" s="214"/>
    </row>
    <row r="348" spans="1:19" ht="12" customHeight="1" x14ac:dyDescent="0.25">
      <c r="A348" s="18" t="e">
        <f>#REF!</f>
        <v>#REF!</v>
      </c>
      <c r="B348" s="20" t="e">
        <f>#REF!</f>
        <v>#REF!</v>
      </c>
      <c r="C348" s="143" t="e">
        <f>#REF!</f>
        <v>#REF!</v>
      </c>
      <c r="D348" s="22" t="e">
        <f>#REF!</f>
        <v>#REF!</v>
      </c>
      <c r="E348" s="35">
        <v>11916</v>
      </c>
      <c r="F348" s="203" t="s">
        <v>84</v>
      </c>
      <c r="G348" s="19" t="e">
        <f>#REF!</f>
        <v>#REF!</v>
      </c>
      <c r="H348" s="19"/>
      <c r="I348" s="19">
        <f>ПЭВН!E260</f>
        <v>0</v>
      </c>
      <c r="J348" s="198"/>
      <c r="K348" s="35">
        <v>11916</v>
      </c>
      <c r="L348" s="423">
        <f t="shared" si="11"/>
        <v>0</v>
      </c>
      <c r="M348" s="456"/>
      <c r="N348" t="str">
        <f>IFERROR(VLOOKUP(B348,Сток!A:B,2,FALSE),"")</f>
        <v/>
      </c>
      <c r="Q348" s="214"/>
      <c r="R348" s="214"/>
      <c r="S348" s="214"/>
    </row>
    <row r="349" spans="1:19" ht="12" customHeight="1" x14ac:dyDescent="0.25">
      <c r="A349" s="18" t="e">
        <f>#REF!</f>
        <v>#REF!</v>
      </c>
      <c r="B349" s="20" t="e">
        <f>#REF!</f>
        <v>#REF!</v>
      </c>
      <c r="C349" s="143" t="e">
        <f>#REF!</f>
        <v>#REF!</v>
      </c>
      <c r="D349" s="22" t="e">
        <f>#REF!</f>
        <v>#REF!</v>
      </c>
      <c r="E349" s="35">
        <v>5742</v>
      </c>
      <c r="F349" s="203" t="s">
        <v>84</v>
      </c>
      <c r="G349" s="19" t="e">
        <f>#REF!</f>
        <v>#REF!</v>
      </c>
      <c r="H349" s="19"/>
      <c r="I349" s="19">
        <f>ПЭВН!E261</f>
        <v>0</v>
      </c>
      <c r="J349" s="198"/>
      <c r="K349" s="35">
        <v>5742</v>
      </c>
      <c r="L349" s="423">
        <f t="shared" si="11"/>
        <v>0</v>
      </c>
      <c r="M349" s="456"/>
      <c r="N349" t="str">
        <f>IFERROR(VLOOKUP(B349,Сток!A:B,2,FALSE),"")</f>
        <v/>
      </c>
      <c r="Q349" s="214"/>
      <c r="R349" s="214"/>
      <c r="S349" s="214"/>
    </row>
    <row r="350" spans="1:19" ht="12" customHeight="1" x14ac:dyDescent="0.25">
      <c r="A350" s="18" t="e">
        <f>#REF!</f>
        <v>#REF!</v>
      </c>
      <c r="B350" s="20" t="e">
        <f>#REF!</f>
        <v>#REF!</v>
      </c>
      <c r="C350" s="143" t="e">
        <f>#REF!</f>
        <v>#REF!</v>
      </c>
      <c r="D350" s="22" t="e">
        <f>#REF!</f>
        <v>#REF!</v>
      </c>
      <c r="E350" s="35">
        <v>5220</v>
      </c>
      <c r="F350" s="203" t="s">
        <v>84</v>
      </c>
      <c r="G350" s="19" t="e">
        <f>#REF!</f>
        <v>#REF!</v>
      </c>
      <c r="H350" s="19"/>
      <c r="I350" s="19">
        <f>ПЭВН!E262</f>
        <v>0</v>
      </c>
      <c r="J350" s="198"/>
      <c r="K350" s="35">
        <v>5220</v>
      </c>
      <c r="L350" s="423">
        <f t="shared" si="11"/>
        <v>0</v>
      </c>
      <c r="M350" s="456"/>
      <c r="N350" t="str">
        <f>IFERROR(VLOOKUP(B350,Сток!A:B,2,FALSE),"")</f>
        <v/>
      </c>
      <c r="Q350" s="214"/>
      <c r="R350" s="214"/>
      <c r="S350" s="214"/>
    </row>
    <row r="351" spans="1:19" ht="12" customHeight="1" x14ac:dyDescent="0.25">
      <c r="A351" s="18" t="e">
        <f>#REF!</f>
        <v>#REF!</v>
      </c>
      <c r="B351" s="20" t="e">
        <f>#REF!</f>
        <v>#REF!</v>
      </c>
      <c r="C351" s="143" t="e">
        <f>#REF!</f>
        <v>#REF!</v>
      </c>
      <c r="D351" s="22" t="e">
        <f>#REF!</f>
        <v>#REF!</v>
      </c>
      <c r="E351" s="35">
        <v>1800</v>
      </c>
      <c r="F351" s="203" t="s">
        <v>84</v>
      </c>
      <c r="G351" s="19" t="e">
        <f>#REF!</f>
        <v>#REF!</v>
      </c>
      <c r="H351" s="19"/>
      <c r="I351" s="19">
        <f>ПЭВН!E263</f>
        <v>0</v>
      </c>
      <c r="J351" s="198"/>
      <c r="K351" s="35">
        <v>1800</v>
      </c>
      <c r="L351" s="423">
        <f t="shared" si="11"/>
        <v>0</v>
      </c>
      <c r="M351" s="456"/>
      <c r="N351" t="str">
        <f>IFERROR(VLOOKUP(B351,Сток!A:B,2,FALSE),"")</f>
        <v/>
      </c>
      <c r="Q351" s="214"/>
      <c r="R351" s="214"/>
      <c r="S351" s="214"/>
    </row>
    <row r="352" spans="1:19" ht="12" customHeight="1" x14ac:dyDescent="0.25">
      <c r="A352" s="18" t="e">
        <f>#REF!</f>
        <v>#REF!</v>
      </c>
      <c r="B352" s="20" t="e">
        <f>#REF!</f>
        <v>#REF!</v>
      </c>
      <c r="C352" s="143" t="e">
        <f>#REF!</f>
        <v>#REF!</v>
      </c>
      <c r="D352" s="22" t="e">
        <f>#REF!</f>
        <v>#REF!</v>
      </c>
      <c r="E352" s="35">
        <v>1260</v>
      </c>
      <c r="F352" s="203" t="s">
        <v>84</v>
      </c>
      <c r="G352" s="19" t="e">
        <f>#REF!</f>
        <v>#REF!</v>
      </c>
      <c r="H352" s="19"/>
      <c r="I352" s="19">
        <f>ПЭВН!E264</f>
        <v>0</v>
      </c>
      <c r="J352" s="198"/>
      <c r="K352" s="35">
        <v>1260</v>
      </c>
      <c r="L352" s="423">
        <f t="shared" si="11"/>
        <v>0</v>
      </c>
      <c r="M352" s="456"/>
      <c r="N352" t="str">
        <f>IFERROR(VLOOKUP(B352,Сток!A:B,2,FALSE),"")</f>
        <v/>
      </c>
      <c r="Q352" s="214"/>
      <c r="R352" s="214"/>
      <c r="S352" s="214"/>
    </row>
    <row r="353" spans="1:19" ht="12" customHeight="1" x14ac:dyDescent="0.25">
      <c r="A353" s="18" t="e">
        <f>#REF!</f>
        <v>#REF!</v>
      </c>
      <c r="B353" s="20" t="e">
        <f>#REF!</f>
        <v>#REF!</v>
      </c>
      <c r="C353" s="143" t="e">
        <f>#REF!</f>
        <v>#REF!</v>
      </c>
      <c r="D353" s="22" t="e">
        <f>#REF!</f>
        <v>#REF!</v>
      </c>
      <c r="E353" s="35">
        <v>1678</v>
      </c>
      <c r="F353" s="203" t="s">
        <v>84</v>
      </c>
      <c r="G353" s="19" t="e">
        <f>#REF!</f>
        <v>#REF!</v>
      </c>
      <c r="H353" s="19"/>
      <c r="I353" s="19">
        <f>ПЭВН!E265</f>
        <v>0</v>
      </c>
      <c r="J353" s="198"/>
      <c r="K353" s="35">
        <v>1678</v>
      </c>
      <c r="L353" s="423">
        <f t="shared" si="11"/>
        <v>0</v>
      </c>
      <c r="M353" s="456"/>
      <c r="N353" t="str">
        <f>IFERROR(VLOOKUP(B353,Сток!A:B,2,FALSE),"")</f>
        <v/>
      </c>
      <c r="Q353" s="214"/>
      <c r="R353" s="214"/>
      <c r="S353" s="214"/>
    </row>
    <row r="354" spans="1:19" ht="12" customHeight="1" x14ac:dyDescent="0.25">
      <c r="A354" s="18" t="e">
        <f>#REF!</f>
        <v>#REF!</v>
      </c>
      <c r="B354" s="20" t="e">
        <f>#REF!</f>
        <v>#REF!</v>
      </c>
      <c r="C354" s="143" t="e">
        <f>#REF!</f>
        <v>#REF!</v>
      </c>
      <c r="D354" s="22" t="e">
        <f>#REF!</f>
        <v>#REF!</v>
      </c>
      <c r="E354" s="35">
        <v>1320</v>
      </c>
      <c r="F354" s="203" t="s">
        <v>84</v>
      </c>
      <c r="G354" s="19" t="e">
        <f>#REF!</f>
        <v>#REF!</v>
      </c>
      <c r="H354" s="19"/>
      <c r="I354" s="19">
        <f>ПЭВН!E267</f>
        <v>0</v>
      </c>
      <c r="J354" s="198"/>
      <c r="K354" s="35">
        <v>1320</v>
      </c>
      <c r="L354" s="423">
        <f t="shared" si="11"/>
        <v>0</v>
      </c>
      <c r="M354" s="456"/>
      <c r="N354" t="str">
        <f>IFERROR(VLOOKUP(B354,Сток!A:B,2,FALSE),"")</f>
        <v/>
      </c>
      <c r="Q354" s="214"/>
      <c r="R354" s="214"/>
      <c r="S354" s="214"/>
    </row>
    <row r="355" spans="1:19" ht="12" customHeight="1" x14ac:dyDescent="0.25">
      <c r="A355" s="18" t="e">
        <f>#REF!</f>
        <v>#REF!</v>
      </c>
      <c r="B355" s="20" t="e">
        <f>#REF!</f>
        <v>#REF!</v>
      </c>
      <c r="C355" s="143" t="e">
        <f>#REF!</f>
        <v>#REF!</v>
      </c>
      <c r="D355" s="22" t="e">
        <f>#REF!</f>
        <v>#REF!</v>
      </c>
      <c r="E355" s="35">
        <v>3252</v>
      </c>
      <c r="F355" s="203" t="s">
        <v>84</v>
      </c>
      <c r="G355" s="19" t="e">
        <f>#REF!</f>
        <v>#REF!</v>
      </c>
      <c r="H355" s="19"/>
      <c r="I355" s="19">
        <f>ПЭВН!E286</f>
        <v>0</v>
      </c>
      <c r="J355" s="198"/>
      <c r="K355" s="35">
        <v>3252</v>
      </c>
      <c r="L355" s="423">
        <f t="shared" si="11"/>
        <v>0</v>
      </c>
      <c r="M355" s="456"/>
      <c r="N355" t="str">
        <f>IFERROR(VLOOKUP(B355,Сток!A:B,2,FALSE),"")</f>
        <v/>
      </c>
      <c r="Q355" s="214"/>
      <c r="R355" s="214"/>
      <c r="S355" s="214"/>
    </row>
    <row r="356" spans="1:19" ht="12" customHeight="1" x14ac:dyDescent="0.25">
      <c r="A356" s="18" t="e">
        <f>#REF!</f>
        <v>#REF!</v>
      </c>
      <c r="B356" s="20" t="e">
        <f>#REF!</f>
        <v>#REF!</v>
      </c>
      <c r="C356" s="143" t="e">
        <f>#REF!</f>
        <v>#REF!</v>
      </c>
      <c r="D356" s="22" t="e">
        <f>#REF!</f>
        <v>#REF!</v>
      </c>
      <c r="E356" s="35">
        <v>13108</v>
      </c>
      <c r="F356" s="203" t="s">
        <v>84</v>
      </c>
      <c r="G356" s="19" t="e">
        <f>#REF!</f>
        <v>#REF!</v>
      </c>
      <c r="H356" s="19"/>
      <c r="I356" s="19">
        <f>ПЭВН!E287</f>
        <v>0</v>
      </c>
      <c r="J356" s="198"/>
      <c r="K356" s="35">
        <v>13108</v>
      </c>
      <c r="L356" s="423">
        <f t="shared" si="11"/>
        <v>0</v>
      </c>
      <c r="M356" s="456"/>
      <c r="N356" t="str">
        <f>IFERROR(VLOOKUP(B356,Сток!A:B,2,FALSE),"")</f>
        <v/>
      </c>
      <c r="Q356" s="214"/>
      <c r="R356" s="214"/>
      <c r="S356" s="214"/>
    </row>
    <row r="357" spans="1:19" ht="12" customHeight="1" x14ac:dyDescent="0.25">
      <c r="A357" s="18" t="e">
        <f>#REF!</f>
        <v>#REF!</v>
      </c>
      <c r="B357" s="20" t="e">
        <f>#REF!</f>
        <v>#REF!</v>
      </c>
      <c r="C357" s="143" t="e">
        <f>#REF!</f>
        <v>#REF!</v>
      </c>
      <c r="D357" s="22" t="e">
        <f>#REF!</f>
        <v>#REF!</v>
      </c>
      <c r="E357" s="35">
        <v>1680</v>
      </c>
      <c r="F357" s="203" t="s">
        <v>84</v>
      </c>
      <c r="G357" s="19" t="e">
        <f>#REF!</f>
        <v>#REF!</v>
      </c>
      <c r="H357" s="19"/>
      <c r="I357" s="19">
        <f>ПЭВН!E288</f>
        <v>0</v>
      </c>
      <c r="J357" s="198"/>
      <c r="K357" s="35">
        <v>1680</v>
      </c>
      <c r="L357" s="423">
        <f t="shared" si="11"/>
        <v>0</v>
      </c>
      <c r="M357" s="456"/>
      <c r="N357" t="str">
        <f>IFERROR(VLOOKUP(B357,Сток!A:B,2,FALSE),"")</f>
        <v/>
      </c>
      <c r="Q357" s="214"/>
      <c r="R357" s="214"/>
      <c r="S357" s="214"/>
    </row>
    <row r="358" spans="1:19" ht="12" customHeight="1" x14ac:dyDescent="0.25">
      <c r="A358" s="18" t="e">
        <f>#REF!</f>
        <v>#REF!</v>
      </c>
      <c r="B358" s="20" t="e">
        <f>#REF!</f>
        <v>#REF!</v>
      </c>
      <c r="C358" s="143" t="e">
        <f>#REF!</f>
        <v>#REF!</v>
      </c>
      <c r="D358" s="22" t="e">
        <f>#REF!</f>
        <v>#REF!</v>
      </c>
      <c r="E358" s="35">
        <v>1500</v>
      </c>
      <c r="F358" s="203" t="s">
        <v>84</v>
      </c>
      <c r="G358" s="19" t="e">
        <f>#REF!</f>
        <v>#REF!</v>
      </c>
      <c r="H358" s="19"/>
      <c r="I358" s="19">
        <f>ПЭВН!E290</f>
        <v>0</v>
      </c>
      <c r="J358" s="198"/>
      <c r="K358" s="35">
        <v>1020</v>
      </c>
      <c r="L358" s="423">
        <f t="shared" si="11"/>
        <v>0.47058823529411775</v>
      </c>
      <c r="M358" s="456"/>
      <c r="N358" t="str">
        <f>IFERROR(VLOOKUP(B358,Сток!A:B,2,FALSE),"")</f>
        <v/>
      </c>
      <c r="Q358" s="214"/>
      <c r="R358" s="214"/>
      <c r="S358" s="214"/>
    </row>
    <row r="359" spans="1:19" ht="12" customHeight="1" x14ac:dyDescent="0.25">
      <c r="A359" s="18" t="e">
        <f>#REF!</f>
        <v>#REF!</v>
      </c>
      <c r="B359" s="20" t="e">
        <f>#REF!</f>
        <v>#REF!</v>
      </c>
      <c r="C359" s="143" t="e">
        <f>#REF!</f>
        <v>#REF!</v>
      </c>
      <c r="D359" s="22" t="e">
        <f>#REF!</f>
        <v>#REF!</v>
      </c>
      <c r="E359" s="35">
        <v>1500</v>
      </c>
      <c r="F359" s="203" t="s">
        <v>84</v>
      </c>
      <c r="G359" s="19" t="e">
        <f>#REF!</f>
        <v>#REF!</v>
      </c>
      <c r="H359" s="19"/>
      <c r="I359" s="19">
        <f>ПЭВН!E291</f>
        <v>0</v>
      </c>
      <c r="J359" s="198"/>
      <c r="K359" s="35">
        <v>1020</v>
      </c>
      <c r="L359" s="423">
        <f t="shared" si="11"/>
        <v>0.47058823529411775</v>
      </c>
      <c r="M359" s="456"/>
      <c r="N359" t="str">
        <f>IFERROR(VLOOKUP(B359,Сток!A:B,2,FALSE),"")</f>
        <v/>
      </c>
      <c r="Q359" s="214"/>
      <c r="R359" s="214"/>
      <c r="S359" s="214"/>
    </row>
    <row r="360" spans="1:19" ht="12" customHeight="1" x14ac:dyDescent="0.25">
      <c r="A360" s="18" t="e">
        <f>#REF!</f>
        <v>#REF!</v>
      </c>
      <c r="B360" s="20" t="e">
        <f>#REF!</f>
        <v>#REF!</v>
      </c>
      <c r="C360" s="143" t="e">
        <f>#REF!</f>
        <v>#REF!</v>
      </c>
      <c r="D360" s="22" t="e">
        <f>#REF!</f>
        <v>#REF!</v>
      </c>
      <c r="E360" s="35">
        <v>1500</v>
      </c>
      <c r="F360" s="203" t="s">
        <v>84</v>
      </c>
      <c r="G360" s="19" t="e">
        <f>#REF!</f>
        <v>#REF!</v>
      </c>
      <c r="H360" s="19"/>
      <c r="I360" s="19">
        <f>ПЭВН!E293</f>
        <v>0</v>
      </c>
      <c r="J360" s="198"/>
      <c r="K360" s="35">
        <v>840</v>
      </c>
      <c r="L360" s="423">
        <f t="shared" si="11"/>
        <v>0.78571428571428581</v>
      </c>
      <c r="M360" s="456"/>
      <c r="N360" t="str">
        <f>IFERROR(VLOOKUP(B360,Сток!A:B,2,FALSE),"")</f>
        <v/>
      </c>
      <c r="Q360" s="214"/>
      <c r="R360" s="214"/>
      <c r="S360" s="214"/>
    </row>
    <row r="361" spans="1:19" ht="12" customHeight="1" x14ac:dyDescent="0.25">
      <c r="A361" s="18" t="e">
        <f>#REF!</f>
        <v>#REF!</v>
      </c>
      <c r="B361" s="20" t="e">
        <f>#REF!</f>
        <v>#REF!</v>
      </c>
      <c r="C361" s="143" t="e">
        <f>#REF!</f>
        <v>#REF!</v>
      </c>
      <c r="D361" s="22" t="e">
        <f>#REF!</f>
        <v>#REF!</v>
      </c>
      <c r="E361" s="35">
        <v>1500</v>
      </c>
      <c r="F361" s="203" t="s">
        <v>84</v>
      </c>
      <c r="G361" s="19" t="e">
        <f>#REF!</f>
        <v>#REF!</v>
      </c>
      <c r="H361" s="19"/>
      <c r="I361" s="19">
        <f>ПЭВН!E294</f>
        <v>0</v>
      </c>
      <c r="J361" s="198"/>
      <c r="K361" s="35">
        <v>1020</v>
      </c>
      <c r="L361" s="423">
        <f t="shared" si="11"/>
        <v>0.47058823529411775</v>
      </c>
      <c r="M361" s="456"/>
      <c r="N361" t="str">
        <f>IFERROR(VLOOKUP(B361,Сток!A:B,2,FALSE),"")</f>
        <v/>
      </c>
      <c r="Q361" s="214"/>
      <c r="R361" s="214"/>
      <c r="S361" s="214"/>
    </row>
    <row r="362" spans="1:19" ht="12" customHeight="1" x14ac:dyDescent="0.25">
      <c r="A362" s="18" t="e">
        <f>#REF!</f>
        <v>#REF!</v>
      </c>
      <c r="B362" s="20" t="e">
        <f>#REF!</f>
        <v>#REF!</v>
      </c>
      <c r="C362" s="143" t="e">
        <f>#REF!</f>
        <v>#REF!</v>
      </c>
      <c r="D362" s="22" t="e">
        <f>#REF!</f>
        <v>#REF!</v>
      </c>
      <c r="E362" s="35">
        <v>600</v>
      </c>
      <c r="F362" s="203" t="s">
        <v>84</v>
      </c>
      <c r="G362" s="19" t="e">
        <f>#REF!</f>
        <v>#REF!</v>
      </c>
      <c r="H362" s="19"/>
      <c r="I362" s="19">
        <f>ПЭВН!E295</f>
        <v>0</v>
      </c>
      <c r="J362" s="198"/>
      <c r="K362" s="35">
        <v>495</v>
      </c>
      <c r="L362" s="423">
        <f t="shared" si="11"/>
        <v>0.21212121212121215</v>
      </c>
      <c r="M362" s="456"/>
      <c r="N362" t="str">
        <f>IFERROR(VLOOKUP(B362,Сток!A:B,2,FALSE),"")</f>
        <v/>
      </c>
      <c r="Q362" s="214"/>
      <c r="R362" s="214"/>
      <c r="S362" s="214"/>
    </row>
    <row r="363" spans="1:19" ht="12" customHeight="1" x14ac:dyDescent="0.25">
      <c r="A363" s="18" t="e">
        <f>#REF!</f>
        <v>#REF!</v>
      </c>
      <c r="B363" s="20" t="e">
        <f>#REF!</f>
        <v>#REF!</v>
      </c>
      <c r="C363" s="143" t="e">
        <f>#REF!</f>
        <v>#REF!</v>
      </c>
      <c r="D363" s="22" t="e">
        <f>#REF!</f>
        <v>#REF!</v>
      </c>
      <c r="E363" s="35">
        <v>350</v>
      </c>
      <c r="F363" s="203" t="s">
        <v>84</v>
      </c>
      <c r="G363" s="19" t="e">
        <f>#REF!</f>
        <v>#REF!</v>
      </c>
      <c r="H363" s="19"/>
      <c r="I363" s="19">
        <f>ПЭВН!E296</f>
        <v>0</v>
      </c>
      <c r="J363" s="198"/>
      <c r="K363" s="35">
        <v>616</v>
      </c>
      <c r="L363" s="423">
        <f t="shared" si="11"/>
        <v>-0.43181818181818177</v>
      </c>
      <c r="M363" s="456"/>
      <c r="N363" t="str">
        <f>IFERROR(VLOOKUP(B363,Сток!A:B,2,FALSE),"")</f>
        <v/>
      </c>
      <c r="Q363" s="214"/>
      <c r="R363" s="214"/>
      <c r="S363" s="214"/>
    </row>
    <row r="364" spans="1:19" ht="12" customHeight="1" x14ac:dyDescent="0.25">
      <c r="A364" s="18" t="e">
        <f>#REF!</f>
        <v>#REF!</v>
      </c>
      <c r="B364" s="20" t="e">
        <f>#REF!</f>
        <v>#REF!</v>
      </c>
      <c r="C364" s="143" t="e">
        <f>#REF!</f>
        <v>#REF!</v>
      </c>
      <c r="D364" s="22" t="e">
        <f>#REF!</f>
        <v>#REF!</v>
      </c>
      <c r="E364" s="35">
        <v>120</v>
      </c>
      <c r="F364" s="203" t="s">
        <v>84</v>
      </c>
      <c r="G364" s="19" t="e">
        <f>#REF!</f>
        <v>#REF!</v>
      </c>
      <c r="H364" s="19"/>
      <c r="I364" s="19">
        <f>ПЭВН!E297</f>
        <v>0</v>
      </c>
      <c r="J364" s="198"/>
      <c r="K364" s="35">
        <v>35</v>
      </c>
      <c r="L364" s="423">
        <f t="shared" si="11"/>
        <v>2.4285714285714284</v>
      </c>
      <c r="M364" s="456"/>
      <c r="N364" t="str">
        <f>IFERROR(VLOOKUP(B364,Сток!A:B,2,FALSE),"")</f>
        <v/>
      </c>
      <c r="Q364" s="214"/>
      <c r="R364" s="214"/>
      <c r="S364" s="214"/>
    </row>
    <row r="365" spans="1:19" ht="12" customHeight="1" x14ac:dyDescent="0.25">
      <c r="A365" s="18" t="e">
        <f>#REF!</f>
        <v>#REF!</v>
      </c>
      <c r="B365" s="20" t="e">
        <f>#REF!</f>
        <v>#REF!</v>
      </c>
      <c r="C365" s="143" t="e">
        <f>#REF!</f>
        <v>#REF!</v>
      </c>
      <c r="D365" s="22" t="e">
        <f>#REF!</f>
        <v>#REF!</v>
      </c>
      <c r="E365" s="35">
        <v>227</v>
      </c>
      <c r="F365" s="203" t="s">
        <v>84</v>
      </c>
      <c r="G365" s="19" t="e">
        <f>#REF!</f>
        <v>#REF!</v>
      </c>
      <c r="H365" s="19"/>
      <c r="I365" s="19">
        <f>ПЭВН!E298</f>
        <v>0</v>
      </c>
      <c r="J365" s="198"/>
      <c r="K365" s="35">
        <v>227</v>
      </c>
      <c r="L365" s="423">
        <f t="shared" si="11"/>
        <v>0</v>
      </c>
      <c r="M365" s="456"/>
      <c r="N365" t="str">
        <f>IFERROR(VLOOKUP(B365,Сток!A:B,2,FALSE),"")</f>
        <v/>
      </c>
      <c r="Q365" s="214"/>
      <c r="R365" s="214"/>
      <c r="S365" s="214"/>
    </row>
    <row r="366" spans="1:19" ht="12" customHeight="1" x14ac:dyDescent="0.25">
      <c r="A366" s="18" t="e">
        <f>#REF!</f>
        <v>#REF!</v>
      </c>
      <c r="B366" s="20" t="e">
        <f>#REF!</f>
        <v>#REF!</v>
      </c>
      <c r="C366" s="143" t="e">
        <f>#REF!</f>
        <v>#REF!</v>
      </c>
      <c r="D366" s="22" t="e">
        <f>#REF!</f>
        <v>#REF!</v>
      </c>
      <c r="E366" s="35">
        <v>240</v>
      </c>
      <c r="F366" s="203" t="s">
        <v>84</v>
      </c>
      <c r="G366" s="19" t="e">
        <f>#REF!</f>
        <v>#REF!</v>
      </c>
      <c r="H366" s="19"/>
      <c r="I366" s="19">
        <f>ПЭВН!E299</f>
        <v>0</v>
      </c>
      <c r="J366" s="198"/>
      <c r="K366" s="35">
        <v>216</v>
      </c>
      <c r="L366" s="423">
        <f t="shared" ref="L366:L429" si="12">E366/K366-1</f>
        <v>0.11111111111111116</v>
      </c>
      <c r="M366" s="456"/>
      <c r="N366" t="str">
        <f>IFERROR(VLOOKUP(B366,Сток!A:B,2,FALSE),"")</f>
        <v/>
      </c>
      <c r="Q366" s="214"/>
      <c r="R366" s="214"/>
      <c r="S366" s="214"/>
    </row>
    <row r="367" spans="1:19" ht="12" customHeight="1" x14ac:dyDescent="0.25">
      <c r="A367" s="18" t="e">
        <f>#REF!</f>
        <v>#REF!</v>
      </c>
      <c r="B367" s="20" t="e">
        <f>#REF!</f>
        <v>#REF!</v>
      </c>
      <c r="C367" s="143" t="e">
        <f>#REF!</f>
        <v>#REF!</v>
      </c>
      <c r="D367" s="22" t="e">
        <f>#REF!</f>
        <v>#REF!</v>
      </c>
      <c r="E367" s="35">
        <v>400</v>
      </c>
      <c r="F367" s="203" t="s">
        <v>84</v>
      </c>
      <c r="G367" s="19" t="e">
        <f>#REF!</f>
        <v>#REF!</v>
      </c>
      <c r="H367" s="19"/>
      <c r="I367" s="19">
        <f>ПЭВН!E300</f>
        <v>0</v>
      </c>
      <c r="J367" s="198"/>
      <c r="K367" s="35">
        <v>338</v>
      </c>
      <c r="L367" s="423">
        <f t="shared" si="12"/>
        <v>0.18343195266272194</v>
      </c>
      <c r="M367" s="456"/>
      <c r="N367" t="str">
        <f>IFERROR(VLOOKUP(B367,Сток!A:B,2,FALSE),"")</f>
        <v/>
      </c>
      <c r="Q367" s="214"/>
      <c r="R367" s="214"/>
      <c r="S367" s="214"/>
    </row>
    <row r="368" spans="1:19" ht="12" customHeight="1" x14ac:dyDescent="0.25">
      <c r="A368" s="18" t="e">
        <f>#REF!</f>
        <v>#REF!</v>
      </c>
      <c r="B368" s="20" t="e">
        <f>#REF!</f>
        <v>#REF!</v>
      </c>
      <c r="C368" s="143" t="e">
        <f>#REF!</f>
        <v>#REF!</v>
      </c>
      <c r="D368" s="22" t="e">
        <f>#REF!</f>
        <v>#REF!</v>
      </c>
      <c r="E368" s="35">
        <v>260</v>
      </c>
      <c r="F368" s="203" t="s">
        <v>84</v>
      </c>
      <c r="G368" s="19" t="e">
        <f>#REF!</f>
        <v>#REF!</v>
      </c>
      <c r="H368" s="19"/>
      <c r="I368" s="19">
        <f>ПЭВН!E301</f>
        <v>0</v>
      </c>
      <c r="J368" s="198"/>
      <c r="K368" s="35">
        <v>254</v>
      </c>
      <c r="L368" s="423">
        <f t="shared" si="12"/>
        <v>2.3622047244094446E-2</v>
      </c>
      <c r="M368" s="456"/>
      <c r="N368" t="str">
        <f>IFERROR(VLOOKUP(B368,Сток!A:B,2,FALSE),"")</f>
        <v/>
      </c>
      <c r="Q368" s="214"/>
      <c r="R368" s="214"/>
      <c r="S368" s="214"/>
    </row>
    <row r="369" spans="1:19" ht="12" customHeight="1" x14ac:dyDescent="0.25">
      <c r="A369" s="18" t="e">
        <f>#REF!</f>
        <v>#REF!</v>
      </c>
      <c r="B369" s="20" t="e">
        <f>#REF!</f>
        <v>#REF!</v>
      </c>
      <c r="C369" s="143" t="e">
        <f>#REF!</f>
        <v>#REF!</v>
      </c>
      <c r="D369" s="22" t="e">
        <f>#REF!</f>
        <v>#REF!</v>
      </c>
      <c r="E369" s="35">
        <v>260</v>
      </c>
      <c r="F369" s="203" t="s">
        <v>84</v>
      </c>
      <c r="G369" s="19" t="e">
        <f>#REF!</f>
        <v>#REF!</v>
      </c>
      <c r="H369" s="19"/>
      <c r="I369" s="19">
        <f>ПЭВН!E302</f>
        <v>0</v>
      </c>
      <c r="J369" s="198"/>
      <c r="K369" s="35">
        <v>238</v>
      </c>
      <c r="L369" s="423">
        <f t="shared" si="12"/>
        <v>9.243697478991586E-2</v>
      </c>
      <c r="M369" s="456"/>
      <c r="N369" t="str">
        <f>IFERROR(VLOOKUP(B369,Сток!A:B,2,FALSE),"")</f>
        <v/>
      </c>
      <c r="Q369" s="214"/>
      <c r="R369" s="214"/>
      <c r="S369" s="214"/>
    </row>
    <row r="370" spans="1:19" ht="12" customHeight="1" x14ac:dyDescent="0.25">
      <c r="A370" s="18" t="e">
        <f>#REF!</f>
        <v>#REF!</v>
      </c>
      <c r="B370" s="20" t="e">
        <f>#REF!</f>
        <v>#REF!</v>
      </c>
      <c r="C370" s="143" t="e">
        <f>#REF!</f>
        <v>#REF!</v>
      </c>
      <c r="D370" s="22" t="e">
        <f>#REF!</f>
        <v>#REF!</v>
      </c>
      <c r="E370" s="35">
        <v>260</v>
      </c>
      <c r="F370" s="203" t="s">
        <v>84</v>
      </c>
      <c r="G370" s="19" t="e">
        <f>#REF!</f>
        <v>#REF!</v>
      </c>
      <c r="H370" s="19"/>
      <c r="I370" s="19">
        <f>ПЭВН!E303</f>
        <v>0</v>
      </c>
      <c r="J370" s="198"/>
      <c r="K370" s="35">
        <v>238</v>
      </c>
      <c r="L370" s="423">
        <f t="shared" si="12"/>
        <v>9.243697478991586E-2</v>
      </c>
      <c r="M370" s="456"/>
      <c r="N370" t="str">
        <f>IFERROR(VLOOKUP(B370,Сток!A:B,2,FALSE),"")</f>
        <v/>
      </c>
      <c r="Q370" s="214"/>
      <c r="R370" s="214"/>
      <c r="S370" s="214"/>
    </row>
    <row r="371" spans="1:19" ht="12" customHeight="1" x14ac:dyDescent="0.25">
      <c r="A371" s="18" t="e">
        <f>#REF!</f>
        <v>#REF!</v>
      </c>
      <c r="B371" s="20" t="e">
        <f>#REF!</f>
        <v>#REF!</v>
      </c>
      <c r="C371" s="143" t="e">
        <f>#REF!</f>
        <v>#REF!</v>
      </c>
      <c r="D371" s="22" t="e">
        <f>#REF!</f>
        <v>#REF!</v>
      </c>
      <c r="E371" s="35">
        <v>281</v>
      </c>
      <c r="F371" s="203" t="s">
        <v>84</v>
      </c>
      <c r="G371" s="19" t="e">
        <f>#REF!</f>
        <v>#REF!</v>
      </c>
      <c r="H371" s="19"/>
      <c r="I371" s="19">
        <f>ПЭВН!E304</f>
        <v>0</v>
      </c>
      <c r="J371" s="198"/>
      <c r="K371" s="35">
        <v>281</v>
      </c>
      <c r="L371" s="423">
        <f t="shared" si="12"/>
        <v>0</v>
      </c>
      <c r="M371" s="456"/>
      <c r="N371" t="str">
        <f>IFERROR(VLOOKUP(B371,Сток!A:B,2,FALSE),"")</f>
        <v/>
      </c>
      <c r="Q371" s="214"/>
      <c r="R371" s="214"/>
      <c r="S371" s="214"/>
    </row>
    <row r="372" spans="1:19" ht="12" customHeight="1" x14ac:dyDescent="0.25">
      <c r="A372" s="18" t="e">
        <f>#REF!</f>
        <v>#REF!</v>
      </c>
      <c r="B372" s="20" t="e">
        <f>#REF!</f>
        <v>#REF!</v>
      </c>
      <c r="C372" s="143" t="e">
        <f>#REF!</f>
        <v>#REF!</v>
      </c>
      <c r="D372" s="22" t="e">
        <f>#REF!</f>
        <v>#REF!</v>
      </c>
      <c r="E372" s="35">
        <v>350</v>
      </c>
      <c r="F372" s="203" t="s">
        <v>84</v>
      </c>
      <c r="G372" s="19" t="e">
        <f>#REF!</f>
        <v>#REF!</v>
      </c>
      <c r="H372" s="19"/>
      <c r="I372" s="19">
        <f>ПЭВН!E305</f>
        <v>0</v>
      </c>
      <c r="J372" s="198"/>
      <c r="K372" s="35">
        <v>324</v>
      </c>
      <c r="L372" s="423">
        <f t="shared" si="12"/>
        <v>8.0246913580246826E-2</v>
      </c>
      <c r="M372" s="456"/>
      <c r="N372" t="str">
        <f>IFERROR(VLOOKUP(B372,Сток!A:B,2,FALSE),"")</f>
        <v/>
      </c>
      <c r="Q372" s="214"/>
      <c r="R372" s="214"/>
      <c r="S372" s="214"/>
    </row>
    <row r="373" spans="1:19" ht="12" customHeight="1" x14ac:dyDescent="0.25">
      <c r="A373" s="18" t="e">
        <f>#REF!</f>
        <v>#REF!</v>
      </c>
      <c r="B373" s="20" t="e">
        <f>#REF!</f>
        <v>#REF!</v>
      </c>
      <c r="C373" s="143" t="e">
        <f>#REF!</f>
        <v>#REF!</v>
      </c>
      <c r="D373" s="22" t="e">
        <f>#REF!</f>
        <v>#REF!</v>
      </c>
      <c r="E373" s="35">
        <v>350</v>
      </c>
      <c r="F373" s="203" t="s">
        <v>84</v>
      </c>
      <c r="G373" s="19" t="e">
        <f>#REF!</f>
        <v>#REF!</v>
      </c>
      <c r="H373" s="19"/>
      <c r="I373" s="19">
        <f>ПЭВН!E306</f>
        <v>0</v>
      </c>
      <c r="J373" s="198"/>
      <c r="K373" s="35">
        <v>329</v>
      </c>
      <c r="L373" s="423">
        <f t="shared" si="12"/>
        <v>6.3829787234042534E-2</v>
      </c>
      <c r="M373" s="456"/>
      <c r="N373" t="str">
        <f>IFERROR(VLOOKUP(B373,Сток!A:B,2,FALSE),"")</f>
        <v/>
      </c>
      <c r="Q373" s="214"/>
      <c r="R373" s="214"/>
      <c r="S373" s="214"/>
    </row>
    <row r="374" spans="1:19" ht="12" customHeight="1" x14ac:dyDescent="0.25">
      <c r="A374" s="18" t="e">
        <f>#REF!</f>
        <v>#REF!</v>
      </c>
      <c r="B374" s="20" t="e">
        <f>#REF!</f>
        <v>#REF!</v>
      </c>
      <c r="C374" s="143" t="e">
        <f>#REF!</f>
        <v>#REF!</v>
      </c>
      <c r="D374" s="22" t="e">
        <f>#REF!</f>
        <v>#REF!</v>
      </c>
      <c r="E374" s="35">
        <v>350</v>
      </c>
      <c r="F374" s="203" t="s">
        <v>84</v>
      </c>
      <c r="G374" s="19" t="e">
        <f>#REF!</f>
        <v>#REF!</v>
      </c>
      <c r="H374" s="19"/>
      <c r="I374" s="19">
        <f>ПЭВН!E307</f>
        <v>0</v>
      </c>
      <c r="J374" s="198"/>
      <c r="K374" s="35">
        <v>313</v>
      </c>
      <c r="L374" s="423">
        <f t="shared" si="12"/>
        <v>0.1182108626198084</v>
      </c>
      <c r="M374" s="456"/>
      <c r="N374" t="str">
        <f>IFERROR(VLOOKUP(B374,Сток!A:B,2,FALSE),"")</f>
        <v/>
      </c>
      <c r="Q374" s="214"/>
      <c r="R374" s="214"/>
      <c r="S374" s="214"/>
    </row>
    <row r="375" spans="1:19" ht="12" customHeight="1" x14ac:dyDescent="0.25">
      <c r="A375" s="18" t="e">
        <f>#REF!</f>
        <v>#REF!</v>
      </c>
      <c r="B375" s="20" t="e">
        <f>#REF!</f>
        <v>#REF!</v>
      </c>
      <c r="C375" s="143" t="e">
        <f>#REF!</f>
        <v>#REF!</v>
      </c>
      <c r="D375" s="22" t="e">
        <f>#REF!</f>
        <v>#REF!</v>
      </c>
      <c r="E375" s="35">
        <v>281</v>
      </c>
      <c r="F375" s="203" t="s">
        <v>84</v>
      </c>
      <c r="G375" s="19" t="e">
        <f>#REF!</f>
        <v>#REF!</v>
      </c>
      <c r="H375" s="19"/>
      <c r="I375" s="19">
        <f>ПЭВН!E308</f>
        <v>0</v>
      </c>
      <c r="J375" s="198"/>
      <c r="K375" s="35">
        <v>281</v>
      </c>
      <c r="L375" s="423">
        <f t="shared" si="12"/>
        <v>0</v>
      </c>
      <c r="M375" s="456"/>
      <c r="N375" t="str">
        <f>IFERROR(VLOOKUP(B375,Сток!A:B,2,FALSE),"")</f>
        <v/>
      </c>
      <c r="Q375" s="214"/>
      <c r="R375" s="214"/>
      <c r="S375" s="214"/>
    </row>
    <row r="376" spans="1:19" ht="12" customHeight="1" x14ac:dyDescent="0.25">
      <c r="A376" s="18" t="e">
        <f>#REF!</f>
        <v>#REF!</v>
      </c>
      <c r="B376" s="20" t="e">
        <f>#REF!</f>
        <v>#REF!</v>
      </c>
      <c r="C376" s="143" t="e">
        <f>#REF!</f>
        <v>#REF!</v>
      </c>
      <c r="D376" s="22" t="e">
        <f>#REF!</f>
        <v>#REF!</v>
      </c>
      <c r="E376" s="35">
        <v>450</v>
      </c>
      <c r="F376" s="203" t="s">
        <v>84</v>
      </c>
      <c r="G376" s="19" t="e">
        <f>#REF!</f>
        <v>#REF!</v>
      </c>
      <c r="H376" s="19"/>
      <c r="I376" s="19">
        <f>ПЭВН!E309</f>
        <v>0</v>
      </c>
      <c r="J376" s="198"/>
      <c r="K376" s="35">
        <v>335</v>
      </c>
      <c r="L376" s="423">
        <f t="shared" si="12"/>
        <v>0.34328358208955234</v>
      </c>
      <c r="M376" s="456"/>
      <c r="N376" t="str">
        <f>IFERROR(VLOOKUP(B376,Сток!A:B,2,FALSE),"")</f>
        <v/>
      </c>
      <c r="Q376" s="214"/>
      <c r="R376" s="214"/>
      <c r="S376" s="214"/>
    </row>
    <row r="377" spans="1:19" ht="12" customHeight="1" x14ac:dyDescent="0.25">
      <c r="A377" s="18" t="e">
        <f>#REF!</f>
        <v>#REF!</v>
      </c>
      <c r="B377" s="20" t="e">
        <f>#REF!</f>
        <v>#REF!</v>
      </c>
      <c r="C377" s="143" t="e">
        <f>#REF!</f>
        <v>#REF!</v>
      </c>
      <c r="D377" s="22" t="e">
        <f>#REF!</f>
        <v>#REF!</v>
      </c>
      <c r="E377" s="35">
        <v>421</v>
      </c>
      <c r="F377" s="203" t="s">
        <v>84</v>
      </c>
      <c r="G377" s="19" t="e">
        <f>#REF!</f>
        <v>#REF!</v>
      </c>
      <c r="H377" s="19"/>
      <c r="I377" s="19">
        <f>ПЭВН!E310</f>
        <v>0</v>
      </c>
      <c r="J377" s="198"/>
      <c r="K377" s="35">
        <v>421</v>
      </c>
      <c r="L377" s="423">
        <f t="shared" si="12"/>
        <v>0</v>
      </c>
      <c r="M377" s="456"/>
      <c r="N377" t="str">
        <f>IFERROR(VLOOKUP(B377,Сток!A:B,2,FALSE),"")</f>
        <v/>
      </c>
      <c r="Q377" s="214"/>
      <c r="R377" s="214"/>
      <c r="S377" s="214"/>
    </row>
    <row r="378" spans="1:19" ht="12" customHeight="1" x14ac:dyDescent="0.25">
      <c r="A378" s="18" t="e">
        <f>#REF!</f>
        <v>#REF!</v>
      </c>
      <c r="B378" s="20" t="e">
        <f>#REF!</f>
        <v>#REF!</v>
      </c>
      <c r="C378" s="143" t="e">
        <f>#REF!</f>
        <v>#REF!</v>
      </c>
      <c r="D378" s="22" t="e">
        <f>#REF!</f>
        <v>#REF!</v>
      </c>
      <c r="E378" s="35">
        <v>700</v>
      </c>
      <c r="F378" s="203" t="s">
        <v>84</v>
      </c>
      <c r="G378" s="19" t="e">
        <f>#REF!</f>
        <v>#REF!</v>
      </c>
      <c r="H378" s="19"/>
      <c r="I378" s="19">
        <f>ПЭВН!E311</f>
        <v>0</v>
      </c>
      <c r="J378" s="198"/>
      <c r="K378" s="35">
        <v>680</v>
      </c>
      <c r="L378" s="423">
        <f t="shared" si="12"/>
        <v>2.9411764705882248E-2</v>
      </c>
      <c r="M378" s="456"/>
      <c r="N378" t="str">
        <f>IFERROR(VLOOKUP(B378,Сток!A:B,2,FALSE),"")</f>
        <v/>
      </c>
      <c r="Q378" s="214"/>
      <c r="R378" s="214"/>
      <c r="S378" s="214"/>
    </row>
    <row r="379" spans="1:19" ht="12" customHeight="1" x14ac:dyDescent="0.25">
      <c r="A379" s="18" t="e">
        <f>#REF!</f>
        <v>#REF!</v>
      </c>
      <c r="B379" s="20" t="e">
        <f>#REF!</f>
        <v>#REF!</v>
      </c>
      <c r="C379" s="143" t="e">
        <f>#REF!</f>
        <v>#REF!</v>
      </c>
      <c r="D379" s="22" t="e">
        <f>#REF!</f>
        <v>#REF!</v>
      </c>
      <c r="E379" s="35">
        <v>1100</v>
      </c>
      <c r="F379" s="203" t="s">
        <v>84</v>
      </c>
      <c r="G379" s="19" t="e">
        <f>#REF!</f>
        <v>#REF!</v>
      </c>
      <c r="H379" s="19"/>
      <c r="I379" s="19">
        <f>ПЭВН!E312</f>
        <v>0</v>
      </c>
      <c r="J379" s="198"/>
      <c r="K379" s="35">
        <v>945</v>
      </c>
      <c r="L379" s="423">
        <f t="shared" si="12"/>
        <v>0.16402116402116396</v>
      </c>
      <c r="M379" s="456"/>
      <c r="N379" t="str">
        <f>IFERROR(VLOOKUP(B379,Сток!A:B,2,FALSE),"")</f>
        <v/>
      </c>
      <c r="Q379" s="214"/>
      <c r="R379" s="214"/>
      <c r="S379" s="214"/>
    </row>
    <row r="380" spans="1:19" ht="12" customHeight="1" x14ac:dyDescent="0.25">
      <c r="A380" s="18" t="e">
        <f>#REF!</f>
        <v>#REF!</v>
      </c>
      <c r="B380" s="20" t="e">
        <f>#REF!</f>
        <v>#REF!</v>
      </c>
      <c r="C380" s="143" t="e">
        <f>#REF!</f>
        <v>#REF!</v>
      </c>
      <c r="D380" s="22" t="e">
        <f>#REF!</f>
        <v>#REF!</v>
      </c>
      <c r="E380" s="35">
        <v>800</v>
      </c>
      <c r="F380" s="203" t="s">
        <v>84</v>
      </c>
      <c r="G380" s="19" t="e">
        <f>#REF!</f>
        <v>#REF!</v>
      </c>
      <c r="H380" s="19"/>
      <c r="I380" s="19">
        <f>ПЭВН!E313</f>
        <v>0</v>
      </c>
      <c r="J380" s="198"/>
      <c r="K380" s="35">
        <v>335</v>
      </c>
      <c r="L380" s="423">
        <f t="shared" si="12"/>
        <v>1.3880597014925371</v>
      </c>
      <c r="M380" s="456"/>
      <c r="N380" t="str">
        <f>IFERROR(VLOOKUP(B380,Сток!A:B,2,FALSE),"")</f>
        <v/>
      </c>
      <c r="Q380" s="214"/>
      <c r="R380" s="214"/>
      <c r="S380" s="214"/>
    </row>
    <row r="381" spans="1:19" ht="12" customHeight="1" x14ac:dyDescent="0.25">
      <c r="A381" s="18" t="e">
        <f>#REF!</f>
        <v>#REF!</v>
      </c>
      <c r="B381" s="20" t="e">
        <f>#REF!</f>
        <v>#REF!</v>
      </c>
      <c r="C381" s="143" t="e">
        <f>#REF!</f>
        <v>#REF!</v>
      </c>
      <c r="D381" s="22" t="e">
        <f>#REF!</f>
        <v>#REF!</v>
      </c>
      <c r="E381" s="35">
        <v>1050</v>
      </c>
      <c r="F381" s="203" t="s">
        <v>84</v>
      </c>
      <c r="G381" s="19" t="e">
        <f>#REF!</f>
        <v>#REF!</v>
      </c>
      <c r="H381" s="19"/>
      <c r="I381" s="19">
        <f>ПЭВН!E314</f>
        <v>0</v>
      </c>
      <c r="J381" s="198"/>
      <c r="K381" s="35">
        <v>421</v>
      </c>
      <c r="L381" s="423">
        <f t="shared" si="12"/>
        <v>1.4940617577197148</v>
      </c>
      <c r="M381" s="456"/>
      <c r="N381" t="str">
        <f>IFERROR(VLOOKUP(B381,Сток!A:B,2,FALSE),"")</f>
        <v/>
      </c>
      <c r="Q381" s="214"/>
      <c r="R381" s="214"/>
      <c r="S381" s="214"/>
    </row>
    <row r="382" spans="1:19" ht="12" customHeight="1" x14ac:dyDescent="0.25">
      <c r="A382" s="18" t="e">
        <f>#REF!</f>
        <v>#REF!</v>
      </c>
      <c r="B382" s="20" t="e">
        <f>#REF!</f>
        <v>#REF!</v>
      </c>
      <c r="C382" s="143" t="e">
        <f>#REF!</f>
        <v>#REF!</v>
      </c>
      <c r="D382" s="22" t="e">
        <f>#REF!</f>
        <v>#REF!</v>
      </c>
      <c r="E382" s="35">
        <v>1200</v>
      </c>
      <c r="F382" s="203" t="s">
        <v>84</v>
      </c>
      <c r="G382" s="19" t="e">
        <f>#REF!</f>
        <v>#REF!</v>
      </c>
      <c r="H382" s="19"/>
      <c r="I382" s="19">
        <f>ПЭВН!E315</f>
        <v>0</v>
      </c>
      <c r="J382" s="198"/>
      <c r="K382" s="35">
        <v>405</v>
      </c>
      <c r="L382" s="423">
        <f t="shared" si="12"/>
        <v>1.9629629629629628</v>
      </c>
      <c r="M382" s="456"/>
      <c r="N382" t="str">
        <f>IFERROR(VLOOKUP(B382,Сток!A:B,2,FALSE),"")</f>
        <v/>
      </c>
      <c r="Q382" s="214"/>
      <c r="R382" s="214"/>
      <c r="S382" s="214"/>
    </row>
    <row r="383" spans="1:19" ht="12" customHeight="1" x14ac:dyDescent="0.25">
      <c r="A383" s="18" t="e">
        <f>#REF!</f>
        <v>#REF!</v>
      </c>
      <c r="B383" s="20" t="e">
        <f>#REF!</f>
        <v>#REF!</v>
      </c>
      <c r="C383" s="143" t="e">
        <f>#REF!</f>
        <v>#REF!</v>
      </c>
      <c r="D383" s="22" t="e">
        <f>#REF!</f>
        <v>#REF!</v>
      </c>
      <c r="E383" s="35">
        <v>240</v>
      </c>
      <c r="F383" s="203" t="s">
        <v>84</v>
      </c>
      <c r="G383" s="19" t="e">
        <f>#REF!</f>
        <v>#REF!</v>
      </c>
      <c r="H383" s="19"/>
      <c r="I383" s="19">
        <f>ПЭВН!E316</f>
        <v>0</v>
      </c>
      <c r="J383" s="198"/>
      <c r="K383" s="35">
        <v>216</v>
      </c>
      <c r="L383" s="423">
        <f t="shared" si="12"/>
        <v>0.11111111111111116</v>
      </c>
      <c r="M383" s="456"/>
      <c r="N383" t="str">
        <f>IFERROR(VLOOKUP(B383,Сток!A:B,2,FALSE),"")</f>
        <v/>
      </c>
      <c r="Q383" s="214"/>
      <c r="R383" s="214"/>
      <c r="S383" s="214"/>
    </row>
    <row r="384" spans="1:19" ht="12" customHeight="1" x14ac:dyDescent="0.25">
      <c r="A384" s="18" t="e">
        <f>#REF!</f>
        <v>#REF!</v>
      </c>
      <c r="B384" s="20" t="e">
        <f>#REF!</f>
        <v>#REF!</v>
      </c>
      <c r="C384" s="143" t="e">
        <f>#REF!</f>
        <v>#REF!</v>
      </c>
      <c r="D384" s="22" t="e">
        <f>#REF!</f>
        <v>#REF!</v>
      </c>
      <c r="E384" s="35">
        <v>260</v>
      </c>
      <c r="F384" s="203" t="s">
        <v>84</v>
      </c>
      <c r="G384" s="19" t="e">
        <f>#REF!</f>
        <v>#REF!</v>
      </c>
      <c r="H384" s="19"/>
      <c r="I384" s="19">
        <f>ПЭВН!E317</f>
        <v>0</v>
      </c>
      <c r="J384" s="198"/>
      <c r="K384" s="35">
        <v>254</v>
      </c>
      <c r="L384" s="423">
        <f t="shared" si="12"/>
        <v>2.3622047244094446E-2</v>
      </c>
      <c r="M384" s="456"/>
      <c r="N384" t="str">
        <f>IFERROR(VLOOKUP(B384,Сток!A:B,2,FALSE),"")</f>
        <v/>
      </c>
      <c r="Q384" s="214"/>
      <c r="R384" s="214"/>
      <c r="S384" s="214"/>
    </row>
    <row r="385" spans="1:19" ht="12" customHeight="1" x14ac:dyDescent="0.25">
      <c r="A385" s="18" t="e">
        <f>#REF!</f>
        <v>#REF!</v>
      </c>
      <c r="B385" s="20" t="e">
        <f>#REF!</f>
        <v>#REF!</v>
      </c>
      <c r="C385" s="143" t="e">
        <f>#REF!</f>
        <v>#REF!</v>
      </c>
      <c r="D385" s="22" t="e">
        <f>#REF!</f>
        <v>#REF!</v>
      </c>
      <c r="E385" s="35">
        <v>260</v>
      </c>
      <c r="F385" s="203" t="s">
        <v>84</v>
      </c>
      <c r="G385" s="19" t="e">
        <f>#REF!</f>
        <v>#REF!</v>
      </c>
      <c r="H385" s="19"/>
      <c r="I385" s="19">
        <f>ПЭВН!E318</f>
        <v>0</v>
      </c>
      <c r="J385" s="198"/>
      <c r="K385" s="35">
        <v>238</v>
      </c>
      <c r="L385" s="423">
        <f t="shared" si="12"/>
        <v>9.243697478991586E-2</v>
      </c>
      <c r="M385" s="456"/>
      <c r="N385" t="str">
        <f>IFERROR(VLOOKUP(B385,Сток!A:B,2,FALSE),"")</f>
        <v/>
      </c>
      <c r="Q385" s="214"/>
      <c r="R385" s="214"/>
      <c r="S385" s="214"/>
    </row>
    <row r="386" spans="1:19" ht="12" customHeight="1" x14ac:dyDescent="0.25">
      <c r="A386" s="18" t="e">
        <f>#REF!</f>
        <v>#REF!</v>
      </c>
      <c r="B386" s="20" t="e">
        <f>#REF!</f>
        <v>#REF!</v>
      </c>
      <c r="C386" s="143" t="e">
        <f>#REF!</f>
        <v>#REF!</v>
      </c>
      <c r="D386" s="22" t="e">
        <f>#REF!</f>
        <v>#REF!</v>
      </c>
      <c r="E386" s="35">
        <v>350</v>
      </c>
      <c r="F386" s="203" t="s">
        <v>84</v>
      </c>
      <c r="G386" s="19" t="e">
        <f>#REF!</f>
        <v>#REF!</v>
      </c>
      <c r="H386" s="19"/>
      <c r="I386" s="19">
        <f>ПЭВН!E319</f>
        <v>0</v>
      </c>
      <c r="J386" s="198"/>
      <c r="K386" s="35">
        <v>329</v>
      </c>
      <c r="L386" s="423">
        <f t="shared" si="12"/>
        <v>6.3829787234042534E-2</v>
      </c>
      <c r="M386" s="456"/>
      <c r="N386" t="str">
        <f>IFERROR(VLOOKUP(B386,Сток!A:B,2,FALSE),"")</f>
        <v/>
      </c>
      <c r="Q386" s="214"/>
      <c r="R386" s="214"/>
      <c r="S386" s="214"/>
    </row>
    <row r="387" spans="1:19" ht="12" customHeight="1" x14ac:dyDescent="0.25">
      <c r="A387" s="18" t="e">
        <f>#REF!</f>
        <v>#REF!</v>
      </c>
      <c r="B387" s="20" t="e">
        <f>#REF!</f>
        <v>#REF!</v>
      </c>
      <c r="C387" s="143" t="e">
        <f>#REF!</f>
        <v>#REF!</v>
      </c>
      <c r="D387" s="22" t="e">
        <f>#REF!</f>
        <v>#REF!</v>
      </c>
      <c r="E387" s="35">
        <v>420</v>
      </c>
      <c r="F387" s="203" t="s">
        <v>84</v>
      </c>
      <c r="G387" s="19" t="e">
        <f>#REF!</f>
        <v>#REF!</v>
      </c>
      <c r="H387" s="19"/>
      <c r="I387" s="19">
        <f>ПЭВН!E320</f>
        <v>0</v>
      </c>
      <c r="J387" s="198"/>
      <c r="K387" s="35">
        <v>335</v>
      </c>
      <c r="L387" s="423">
        <f t="shared" si="12"/>
        <v>0.25373134328358216</v>
      </c>
      <c r="M387" s="456"/>
      <c r="N387" t="str">
        <f>IFERROR(VLOOKUP(B387,Сток!A:B,2,FALSE),"")</f>
        <v/>
      </c>
      <c r="Q387" s="214"/>
      <c r="R387" s="214"/>
      <c r="S387" s="214"/>
    </row>
    <row r="388" spans="1:19" ht="12" customHeight="1" x14ac:dyDescent="0.25">
      <c r="A388" s="18" t="e">
        <f>#REF!</f>
        <v>#REF!</v>
      </c>
      <c r="B388" s="20" t="e">
        <f>#REF!</f>
        <v>#REF!</v>
      </c>
      <c r="C388" s="143" t="e">
        <f>#REF!</f>
        <v>#REF!</v>
      </c>
      <c r="D388" s="22" t="e">
        <f>#REF!</f>
        <v>#REF!</v>
      </c>
      <c r="E388" s="35">
        <v>700</v>
      </c>
      <c r="F388" s="203" t="s">
        <v>84</v>
      </c>
      <c r="G388" s="19" t="e">
        <f>#REF!</f>
        <v>#REF!</v>
      </c>
      <c r="H388" s="19"/>
      <c r="I388" s="19">
        <f>ПЭВН!E321</f>
        <v>0</v>
      </c>
      <c r="J388" s="198"/>
      <c r="K388" s="35">
        <v>680</v>
      </c>
      <c r="L388" s="423">
        <f t="shared" si="12"/>
        <v>2.9411764705882248E-2</v>
      </c>
      <c r="M388" s="456"/>
      <c r="N388" t="str">
        <f>IFERROR(VLOOKUP(B388,Сток!A:B,2,FALSE),"")</f>
        <v/>
      </c>
      <c r="Q388" s="214"/>
      <c r="R388" s="214"/>
      <c r="S388" s="214"/>
    </row>
    <row r="389" spans="1:19" ht="12" customHeight="1" x14ac:dyDescent="0.25">
      <c r="A389" s="18" t="e">
        <f>#REF!</f>
        <v>#REF!</v>
      </c>
      <c r="B389" s="20" t="e">
        <f>#REF!</f>
        <v>#REF!</v>
      </c>
      <c r="C389" s="143" t="e">
        <f>#REF!</f>
        <v>#REF!</v>
      </c>
      <c r="D389" s="22" t="e">
        <f>#REF!</f>
        <v>#REF!</v>
      </c>
      <c r="E389" s="35">
        <v>583</v>
      </c>
      <c r="F389" s="203" t="s">
        <v>84</v>
      </c>
      <c r="G389" s="19" t="e">
        <f>#REF!</f>
        <v>#REF!</v>
      </c>
      <c r="H389" s="19"/>
      <c r="I389" s="19">
        <f>ПЭВН!E322</f>
        <v>0</v>
      </c>
      <c r="J389" s="198"/>
      <c r="K389" s="35">
        <v>583</v>
      </c>
      <c r="L389" s="423">
        <f t="shared" si="12"/>
        <v>0</v>
      </c>
      <c r="M389" s="456"/>
      <c r="N389" t="str">
        <f>IFERROR(VLOOKUP(B389,Сток!A:B,2,FALSE),"")</f>
        <v/>
      </c>
      <c r="Q389" s="214"/>
      <c r="R389" s="214"/>
      <c r="S389" s="214"/>
    </row>
    <row r="390" spans="1:19" ht="12" customHeight="1" x14ac:dyDescent="0.25">
      <c r="A390" s="18" t="e">
        <f>#REF!</f>
        <v>#REF!</v>
      </c>
      <c r="B390" s="20" t="e">
        <f>#REF!</f>
        <v>#REF!</v>
      </c>
      <c r="C390" s="143" t="e">
        <f>#REF!</f>
        <v>#REF!</v>
      </c>
      <c r="D390" s="22" t="e">
        <f>#REF!</f>
        <v>#REF!</v>
      </c>
      <c r="E390" s="35">
        <v>270</v>
      </c>
      <c r="F390" s="203" t="s">
        <v>84</v>
      </c>
      <c r="G390" s="19" t="e">
        <f>#REF!</f>
        <v>#REF!</v>
      </c>
      <c r="H390" s="19"/>
      <c r="I390" s="19">
        <f>ПЭВН!E323</f>
        <v>0</v>
      </c>
      <c r="J390" s="198"/>
      <c r="K390" s="35">
        <v>270</v>
      </c>
      <c r="L390" s="423">
        <f t="shared" si="12"/>
        <v>0</v>
      </c>
      <c r="M390" s="456"/>
      <c r="N390" t="str">
        <f>IFERROR(VLOOKUP(B390,Сток!A:B,2,FALSE),"")</f>
        <v/>
      </c>
      <c r="Q390" s="214"/>
      <c r="R390" s="214"/>
      <c r="S390" s="214"/>
    </row>
    <row r="391" spans="1:19" ht="12" customHeight="1" x14ac:dyDescent="0.25">
      <c r="A391" s="18" t="e">
        <f>#REF!</f>
        <v>#REF!</v>
      </c>
      <c r="B391" s="20" t="e">
        <f>#REF!</f>
        <v>#REF!</v>
      </c>
      <c r="C391" s="143" t="e">
        <f>#REF!</f>
        <v>#REF!</v>
      </c>
      <c r="D391" s="22" t="e">
        <f>#REF!</f>
        <v>#REF!</v>
      </c>
      <c r="E391" s="35">
        <v>330</v>
      </c>
      <c r="F391" s="203" t="s">
        <v>84</v>
      </c>
      <c r="G391" s="19" t="e">
        <f>#REF!</f>
        <v>#REF!</v>
      </c>
      <c r="H391" s="19"/>
      <c r="I391" s="19">
        <f>ПЭВН!E324</f>
        <v>0</v>
      </c>
      <c r="J391" s="198"/>
      <c r="K391" s="35">
        <v>335</v>
      </c>
      <c r="L391" s="423">
        <f t="shared" si="12"/>
        <v>-1.4925373134328401E-2</v>
      </c>
      <c r="M391" s="456"/>
      <c r="N391" t="str">
        <f>IFERROR(VLOOKUP(B391,Сток!A:B,2,FALSE),"")</f>
        <v/>
      </c>
      <c r="Q391" s="214"/>
      <c r="R391" s="214"/>
      <c r="S391" s="214"/>
    </row>
    <row r="392" spans="1:19" ht="12" customHeight="1" x14ac:dyDescent="0.25">
      <c r="A392" s="18" t="e">
        <f>#REF!</f>
        <v>#REF!</v>
      </c>
      <c r="B392" s="20" t="e">
        <f>#REF!</f>
        <v>#REF!</v>
      </c>
      <c r="C392" s="143" t="e">
        <f>#REF!</f>
        <v>#REF!</v>
      </c>
      <c r="D392" s="22" t="e">
        <f>#REF!</f>
        <v>#REF!</v>
      </c>
      <c r="E392" s="35">
        <v>302</v>
      </c>
      <c r="F392" s="203" t="s">
        <v>84</v>
      </c>
      <c r="G392" s="19" t="e">
        <f>#REF!</f>
        <v>#REF!</v>
      </c>
      <c r="H392" s="19"/>
      <c r="I392" s="19">
        <f>ПЭВН!E325</f>
        <v>0</v>
      </c>
      <c r="J392" s="198"/>
      <c r="K392" s="35">
        <v>302</v>
      </c>
      <c r="L392" s="423">
        <f t="shared" si="12"/>
        <v>0</v>
      </c>
      <c r="M392" s="456"/>
      <c r="N392" t="str">
        <f>IFERROR(VLOOKUP(B392,Сток!A:B,2,FALSE),"")</f>
        <v/>
      </c>
      <c r="Q392" s="214"/>
      <c r="R392" s="214"/>
      <c r="S392" s="214"/>
    </row>
    <row r="393" spans="1:19" ht="12" customHeight="1" x14ac:dyDescent="0.25">
      <c r="A393" s="18" t="e">
        <f>#REF!</f>
        <v>#REF!</v>
      </c>
      <c r="B393" s="20" t="e">
        <f>#REF!</f>
        <v>#REF!</v>
      </c>
      <c r="C393" s="143" t="e">
        <f>#REF!</f>
        <v>#REF!</v>
      </c>
      <c r="D393" s="22" t="e">
        <f>#REF!</f>
        <v>#REF!</v>
      </c>
      <c r="E393" s="35">
        <v>280</v>
      </c>
      <c r="F393" s="203" t="s">
        <v>84</v>
      </c>
      <c r="G393" s="19" t="e">
        <f>#REF!</f>
        <v>#REF!</v>
      </c>
      <c r="H393" s="19"/>
      <c r="I393" s="19">
        <f>ПЭВН!E326</f>
        <v>0</v>
      </c>
      <c r="J393" s="198"/>
      <c r="K393" s="35">
        <v>259</v>
      </c>
      <c r="L393" s="423">
        <f t="shared" si="12"/>
        <v>8.1081081081081141E-2</v>
      </c>
      <c r="M393" s="456"/>
      <c r="N393" t="str">
        <f>IFERROR(VLOOKUP(B393,Сток!A:B,2,FALSE),"")</f>
        <v/>
      </c>
      <c r="Q393" s="214"/>
      <c r="R393" s="214"/>
      <c r="S393" s="214"/>
    </row>
    <row r="394" spans="1:19" ht="12" customHeight="1" x14ac:dyDescent="0.25">
      <c r="A394" s="18" t="e">
        <f>#REF!</f>
        <v>#REF!</v>
      </c>
      <c r="B394" s="20" t="e">
        <f>#REF!</f>
        <v>#REF!</v>
      </c>
      <c r="C394" s="143" t="e">
        <f>#REF!</f>
        <v>#REF!</v>
      </c>
      <c r="D394" s="22" t="e">
        <f>#REF!</f>
        <v>#REF!</v>
      </c>
      <c r="E394" s="35">
        <v>210</v>
      </c>
      <c r="F394" s="203" t="s">
        <v>84</v>
      </c>
      <c r="G394" s="19" t="e">
        <f>#REF!</f>
        <v>#REF!</v>
      </c>
      <c r="H394" s="19"/>
      <c r="I394" s="19">
        <f>ПЭВН!E327</f>
        <v>0</v>
      </c>
      <c r="J394" s="198"/>
      <c r="K394" s="35">
        <v>216</v>
      </c>
      <c r="L394" s="423">
        <f t="shared" si="12"/>
        <v>-2.777777777777779E-2</v>
      </c>
      <c r="M394" s="456"/>
      <c r="N394" t="str">
        <f>IFERROR(VLOOKUP(B394,Сток!A:B,2,FALSE),"")</f>
        <v/>
      </c>
      <c r="Q394" s="214"/>
      <c r="R394" s="214"/>
      <c r="S394" s="214"/>
    </row>
    <row r="395" spans="1:19" ht="12" customHeight="1" x14ac:dyDescent="0.25">
      <c r="A395" s="18" t="e">
        <f>#REF!</f>
        <v>#REF!</v>
      </c>
      <c r="B395" s="20" t="e">
        <f>#REF!</f>
        <v>#REF!</v>
      </c>
      <c r="C395" s="143" t="e">
        <f>#REF!</f>
        <v>#REF!</v>
      </c>
      <c r="D395" s="22" t="e">
        <f>#REF!</f>
        <v>#REF!</v>
      </c>
      <c r="E395" s="35">
        <v>600</v>
      </c>
      <c r="F395" s="203" t="s">
        <v>84</v>
      </c>
      <c r="G395" s="19" t="e">
        <f>#REF!</f>
        <v>#REF!</v>
      </c>
      <c r="H395" s="19"/>
      <c r="I395" s="19">
        <f>ПЭВН!E328</f>
        <v>0</v>
      </c>
      <c r="J395" s="198"/>
      <c r="K395" s="35">
        <v>486</v>
      </c>
      <c r="L395" s="423">
        <f t="shared" si="12"/>
        <v>0.23456790123456783</v>
      </c>
      <c r="M395" s="456"/>
      <c r="N395" t="str">
        <f>IFERROR(VLOOKUP(B395,Сток!A:B,2,FALSE),"")</f>
        <v/>
      </c>
      <c r="Q395" s="214"/>
      <c r="R395" s="214"/>
      <c r="S395" s="214"/>
    </row>
    <row r="396" spans="1:19" ht="12" customHeight="1" x14ac:dyDescent="0.25">
      <c r="A396" s="18" t="e">
        <f>#REF!</f>
        <v>#REF!</v>
      </c>
      <c r="B396" s="20" t="e">
        <f>#REF!</f>
        <v>#REF!</v>
      </c>
      <c r="C396" s="143" t="e">
        <f>#REF!</f>
        <v>#REF!</v>
      </c>
      <c r="D396" s="22" t="e">
        <f>#REF!</f>
        <v>#REF!</v>
      </c>
      <c r="E396" s="35">
        <v>190</v>
      </c>
      <c r="F396" s="203" t="s">
        <v>84</v>
      </c>
      <c r="G396" s="19" t="e">
        <f>#REF!</f>
        <v>#REF!</v>
      </c>
      <c r="H396" s="19"/>
      <c r="I396" s="19">
        <f>ПЭВН!E329</f>
        <v>0</v>
      </c>
      <c r="J396" s="198"/>
      <c r="K396" s="35">
        <v>238</v>
      </c>
      <c r="L396" s="423">
        <f t="shared" si="12"/>
        <v>-0.20168067226890751</v>
      </c>
      <c r="M396" s="456"/>
      <c r="N396" t="str">
        <f>IFERROR(VLOOKUP(B396,Сток!A:B,2,FALSE),"")</f>
        <v/>
      </c>
      <c r="Q396" s="214"/>
      <c r="R396" s="214"/>
      <c r="S396" s="214"/>
    </row>
    <row r="397" spans="1:19" ht="12" customHeight="1" x14ac:dyDescent="0.25">
      <c r="A397" s="18" t="e">
        <f>#REF!</f>
        <v>#REF!</v>
      </c>
      <c r="B397" s="20" t="e">
        <f>#REF!</f>
        <v>#REF!</v>
      </c>
      <c r="C397" s="143" t="e">
        <f>#REF!</f>
        <v>#REF!</v>
      </c>
      <c r="D397" s="22" t="e">
        <f>#REF!</f>
        <v>#REF!</v>
      </c>
      <c r="E397" s="35">
        <v>260</v>
      </c>
      <c r="F397" s="203" t="s">
        <v>84</v>
      </c>
      <c r="G397" s="19" t="e">
        <f>#REF!</f>
        <v>#REF!</v>
      </c>
      <c r="H397" s="19"/>
      <c r="I397" s="19">
        <f>ПЭВН!E330</f>
        <v>0</v>
      </c>
      <c r="J397" s="198"/>
      <c r="K397" s="35">
        <v>248</v>
      </c>
      <c r="L397" s="423">
        <f t="shared" si="12"/>
        <v>4.8387096774193505E-2</v>
      </c>
      <c r="M397" s="456"/>
      <c r="N397" t="str">
        <f>IFERROR(VLOOKUP(B397,Сток!A:B,2,FALSE),"")</f>
        <v/>
      </c>
      <c r="Q397" s="214"/>
      <c r="R397" s="214"/>
      <c r="S397" s="214"/>
    </row>
    <row r="398" spans="1:19" ht="12" customHeight="1" x14ac:dyDescent="0.25">
      <c r="A398" s="18" t="e">
        <f>#REF!</f>
        <v>#REF!</v>
      </c>
      <c r="B398" s="20" t="e">
        <f>#REF!</f>
        <v>#REF!</v>
      </c>
      <c r="C398" s="143" t="e">
        <f>#REF!</f>
        <v>#REF!</v>
      </c>
      <c r="D398" s="22" t="e">
        <f>#REF!</f>
        <v>#REF!</v>
      </c>
      <c r="E398" s="35">
        <v>260</v>
      </c>
      <c r="F398" s="203" t="s">
        <v>84</v>
      </c>
      <c r="G398" s="19" t="e">
        <f>#REF!</f>
        <v>#REF!</v>
      </c>
      <c r="H398" s="19"/>
      <c r="I398" s="19">
        <f>ПЭВН!E332</f>
        <v>0</v>
      </c>
      <c r="J398" s="198"/>
      <c r="K398" s="35">
        <v>259</v>
      </c>
      <c r="L398" s="423">
        <f t="shared" si="12"/>
        <v>3.8610038610038533E-3</v>
      </c>
      <c r="M398" s="456"/>
      <c r="N398" t="str">
        <f>IFERROR(VLOOKUP(B398,Сток!A:B,2,FALSE),"")</f>
        <v/>
      </c>
      <c r="Q398" s="214"/>
      <c r="R398" s="214"/>
      <c r="S398" s="214"/>
    </row>
    <row r="399" spans="1:19" ht="12" customHeight="1" x14ac:dyDescent="0.25">
      <c r="A399" s="18" t="e">
        <f>#REF!</f>
        <v>#REF!</v>
      </c>
      <c r="B399" s="20" t="e">
        <f>#REF!</f>
        <v>#REF!</v>
      </c>
      <c r="C399" s="143" t="e">
        <f>#REF!</f>
        <v>#REF!</v>
      </c>
      <c r="D399" s="22" t="e">
        <f>#REF!</f>
        <v>#REF!</v>
      </c>
      <c r="E399" s="35">
        <v>260</v>
      </c>
      <c r="F399" s="203" t="s">
        <v>84</v>
      </c>
      <c r="G399" s="19" t="e">
        <f>#REF!</f>
        <v>#REF!</v>
      </c>
      <c r="H399" s="19"/>
      <c r="I399" s="19">
        <f>ПЭВН!E333</f>
        <v>0</v>
      </c>
      <c r="J399" s="198"/>
      <c r="K399" s="35">
        <v>259</v>
      </c>
      <c r="L399" s="423">
        <f t="shared" si="12"/>
        <v>3.8610038610038533E-3</v>
      </c>
      <c r="M399" s="456"/>
      <c r="N399" t="str">
        <f>IFERROR(VLOOKUP(B399,Сток!A:B,2,FALSE),"")</f>
        <v/>
      </c>
      <c r="Q399" s="214"/>
      <c r="R399" s="214"/>
      <c r="S399" s="214"/>
    </row>
    <row r="400" spans="1:19" ht="12" customHeight="1" x14ac:dyDescent="0.25">
      <c r="A400" s="18" t="e">
        <f>#REF!</f>
        <v>#REF!</v>
      </c>
      <c r="B400" s="20" t="e">
        <f>#REF!</f>
        <v>#REF!</v>
      </c>
      <c r="C400" s="143" t="e">
        <f>#REF!</f>
        <v>#REF!</v>
      </c>
      <c r="D400" s="22" t="e">
        <f>#REF!</f>
        <v>#REF!</v>
      </c>
      <c r="E400" s="35">
        <v>450</v>
      </c>
      <c r="F400" s="203" t="s">
        <v>84</v>
      </c>
      <c r="G400" s="19" t="e">
        <f>#REF!</f>
        <v>#REF!</v>
      </c>
      <c r="H400" s="19"/>
      <c r="I400" s="19">
        <f>ПЭВН!E334</f>
        <v>0</v>
      </c>
      <c r="J400" s="198"/>
      <c r="K400" s="35">
        <v>281</v>
      </c>
      <c r="L400" s="423">
        <f t="shared" si="12"/>
        <v>0.60142348754448394</v>
      </c>
      <c r="M400" s="456"/>
      <c r="N400" t="str">
        <f>IFERROR(VLOOKUP(B400,Сток!A:B,2,FALSE),"")</f>
        <v/>
      </c>
      <c r="Q400" s="214"/>
      <c r="R400" s="214"/>
      <c r="S400" s="214"/>
    </row>
    <row r="401" spans="1:19" ht="12" customHeight="1" x14ac:dyDescent="0.25">
      <c r="A401" s="18" t="e">
        <f>#REF!</f>
        <v>#REF!</v>
      </c>
      <c r="B401" s="20" t="e">
        <f>#REF!</f>
        <v>#REF!</v>
      </c>
      <c r="C401" s="143" t="e">
        <f>#REF!</f>
        <v>#REF!</v>
      </c>
      <c r="D401" s="22" t="e">
        <f>#REF!</f>
        <v>#REF!</v>
      </c>
      <c r="E401" s="35">
        <v>281</v>
      </c>
      <c r="F401" s="203" t="s">
        <v>84</v>
      </c>
      <c r="G401" s="19" t="e">
        <f>#REF!</f>
        <v>#REF!</v>
      </c>
      <c r="H401" s="19"/>
      <c r="I401" s="19">
        <f>ПЭВН!E336</f>
        <v>0</v>
      </c>
      <c r="J401" s="198"/>
      <c r="K401" s="35">
        <v>281</v>
      </c>
      <c r="L401" s="423">
        <f t="shared" si="12"/>
        <v>0</v>
      </c>
      <c r="M401" s="456"/>
      <c r="N401" t="str">
        <f>IFERROR(VLOOKUP(B401,Сток!A:B,2,FALSE),"")</f>
        <v/>
      </c>
      <c r="Q401" s="214"/>
      <c r="R401" s="214"/>
      <c r="S401" s="214"/>
    </row>
    <row r="402" spans="1:19" ht="12" customHeight="1" x14ac:dyDescent="0.25">
      <c r="A402" s="18" t="e">
        <f>#REF!</f>
        <v>#REF!</v>
      </c>
      <c r="B402" s="20" t="e">
        <f>#REF!</f>
        <v>#REF!</v>
      </c>
      <c r="C402" s="143" t="e">
        <f>#REF!</f>
        <v>#REF!</v>
      </c>
      <c r="D402" s="22" t="e">
        <f>#REF!</f>
        <v>#REF!</v>
      </c>
      <c r="E402" s="35">
        <v>500</v>
      </c>
      <c r="F402" s="203" t="s">
        <v>84</v>
      </c>
      <c r="G402" s="19" t="e">
        <f>#REF!</f>
        <v>#REF!</v>
      </c>
      <c r="H402" s="19"/>
      <c r="I402" s="19">
        <f>ПЭВН!E337</f>
        <v>0</v>
      </c>
      <c r="J402" s="198"/>
      <c r="K402" s="35">
        <v>324</v>
      </c>
      <c r="L402" s="423">
        <f t="shared" si="12"/>
        <v>0.54320987654320985</v>
      </c>
      <c r="M402" s="456"/>
      <c r="N402" t="str">
        <f>IFERROR(VLOOKUP(B402,Сток!A:B,2,FALSE),"")</f>
        <v/>
      </c>
      <c r="Q402" s="214"/>
      <c r="R402" s="214"/>
      <c r="S402" s="214"/>
    </row>
    <row r="403" spans="1:19" ht="12" customHeight="1" x14ac:dyDescent="0.25">
      <c r="A403" s="18" t="e">
        <f>#REF!</f>
        <v>#REF!</v>
      </c>
      <c r="B403" s="20" t="e">
        <f>#REF!</f>
        <v>#REF!</v>
      </c>
      <c r="C403" s="143" t="e">
        <f>#REF!</f>
        <v>#REF!</v>
      </c>
      <c r="D403" s="22" t="e">
        <f>#REF!</f>
        <v>#REF!</v>
      </c>
      <c r="E403" s="35">
        <v>450</v>
      </c>
      <c r="F403" s="203" t="s">
        <v>84</v>
      </c>
      <c r="G403" s="19" t="e">
        <f>#REF!</f>
        <v>#REF!</v>
      </c>
      <c r="H403" s="19"/>
      <c r="I403" s="19">
        <f>ПЭВН!E338</f>
        <v>0</v>
      </c>
      <c r="J403" s="198"/>
      <c r="K403" s="35">
        <v>281</v>
      </c>
      <c r="L403" s="423">
        <f t="shared" si="12"/>
        <v>0.60142348754448394</v>
      </c>
      <c r="M403" s="456"/>
      <c r="N403" t="str">
        <f>IFERROR(VLOOKUP(B403,Сток!A:B,2,FALSE),"")</f>
        <v/>
      </c>
      <c r="Q403" s="214"/>
      <c r="R403" s="214"/>
      <c r="S403" s="214"/>
    </row>
    <row r="404" spans="1:19" ht="12" customHeight="1" x14ac:dyDescent="0.25">
      <c r="A404" s="18" t="e">
        <f>#REF!</f>
        <v>#REF!</v>
      </c>
      <c r="B404" s="20" t="e">
        <f>#REF!</f>
        <v>#REF!</v>
      </c>
      <c r="C404" s="143" t="e">
        <f>#REF!</f>
        <v>#REF!</v>
      </c>
      <c r="D404" s="22" t="e">
        <f>#REF!</f>
        <v>#REF!</v>
      </c>
      <c r="E404" s="35">
        <v>360</v>
      </c>
      <c r="F404" s="203" t="s">
        <v>84</v>
      </c>
      <c r="G404" s="19" t="e">
        <f>#REF!</f>
        <v>#REF!</v>
      </c>
      <c r="H404" s="19"/>
      <c r="I404" s="19">
        <f>ПЭВН!E339</f>
        <v>0</v>
      </c>
      <c r="J404" s="198"/>
      <c r="K404" s="35">
        <v>324</v>
      </c>
      <c r="L404" s="423">
        <f t="shared" si="12"/>
        <v>0.11111111111111116</v>
      </c>
      <c r="M404" s="456"/>
      <c r="N404" t="str">
        <f>IFERROR(VLOOKUP(B404,Сток!A:B,2,FALSE),"")</f>
        <v/>
      </c>
      <c r="Q404" s="214"/>
      <c r="R404" s="214"/>
      <c r="S404" s="214"/>
    </row>
    <row r="405" spans="1:19" ht="12" customHeight="1" x14ac:dyDescent="0.25">
      <c r="A405" s="18" t="e">
        <f>#REF!</f>
        <v>#REF!</v>
      </c>
      <c r="B405" s="20" t="e">
        <f>#REF!</f>
        <v>#REF!</v>
      </c>
      <c r="C405" s="143" t="e">
        <f>#REF!</f>
        <v>#REF!</v>
      </c>
      <c r="D405" s="22" t="e">
        <f>#REF!</f>
        <v>#REF!</v>
      </c>
      <c r="E405" s="35">
        <v>250</v>
      </c>
      <c r="F405" s="203" t="s">
        <v>84</v>
      </c>
      <c r="G405" s="19" t="e">
        <f>#REF!</f>
        <v>#REF!</v>
      </c>
      <c r="H405" s="19"/>
      <c r="I405" s="19">
        <f>ПЭВН!E340</f>
        <v>0</v>
      </c>
      <c r="J405" s="198"/>
      <c r="K405" s="35">
        <v>220</v>
      </c>
      <c r="L405" s="423">
        <f t="shared" si="12"/>
        <v>0.13636363636363646</v>
      </c>
      <c r="M405" s="456"/>
      <c r="N405" t="str">
        <f>IFERROR(VLOOKUP(B405,Сток!A:B,2,FALSE),"")</f>
        <v/>
      </c>
      <c r="Q405" s="214"/>
      <c r="R405" s="214"/>
      <c r="S405" s="214"/>
    </row>
    <row r="406" spans="1:19" ht="12" customHeight="1" x14ac:dyDescent="0.25">
      <c r="A406" s="18" t="e">
        <f>#REF!</f>
        <v>#REF!</v>
      </c>
      <c r="B406" s="20" t="e">
        <f>#REF!</f>
        <v>#REF!</v>
      </c>
      <c r="C406" s="143" t="e">
        <f>#REF!</f>
        <v>#REF!</v>
      </c>
      <c r="D406" s="22" t="e">
        <f>#REF!</f>
        <v>#REF!</v>
      </c>
      <c r="E406" s="35">
        <v>250</v>
      </c>
      <c r="F406" s="203" t="s">
        <v>84</v>
      </c>
      <c r="G406" s="19" t="e">
        <f>#REF!</f>
        <v>#REF!</v>
      </c>
      <c r="H406" s="19"/>
      <c r="I406" s="19">
        <f>ПЭВН!E341</f>
        <v>0</v>
      </c>
      <c r="J406" s="198"/>
      <c r="K406" s="35">
        <v>264</v>
      </c>
      <c r="L406" s="423">
        <f t="shared" si="12"/>
        <v>-5.3030303030302983E-2</v>
      </c>
      <c r="M406" s="456"/>
      <c r="N406" t="str">
        <f>IFERROR(VLOOKUP(B406,Сток!A:B,2,FALSE),"")</f>
        <v/>
      </c>
      <c r="Q406" s="214"/>
      <c r="R406" s="214"/>
      <c r="S406" s="214"/>
    </row>
    <row r="407" spans="1:19" ht="12" customHeight="1" x14ac:dyDescent="0.25">
      <c r="A407" s="18" t="e">
        <f>#REF!</f>
        <v>#REF!</v>
      </c>
      <c r="B407" s="20" t="e">
        <f>#REF!</f>
        <v>#REF!</v>
      </c>
      <c r="C407" s="143" t="e">
        <f>#REF!</f>
        <v>#REF!</v>
      </c>
      <c r="D407" s="22" t="e">
        <f>#REF!</f>
        <v>#REF!</v>
      </c>
      <c r="E407" s="35">
        <v>200</v>
      </c>
      <c r="F407" s="203" t="s">
        <v>84</v>
      </c>
      <c r="G407" s="19" t="e">
        <f>#REF!</f>
        <v>#REF!</v>
      </c>
      <c r="H407" s="19"/>
      <c r="I407" s="19">
        <f>ПЭВН!E342</f>
        <v>0</v>
      </c>
      <c r="J407" s="198"/>
      <c r="K407" s="35">
        <v>220</v>
      </c>
      <c r="L407" s="423">
        <f t="shared" si="12"/>
        <v>-9.0909090909090939E-2</v>
      </c>
      <c r="M407" s="456"/>
      <c r="N407" t="str">
        <f>IFERROR(VLOOKUP(B407,Сток!A:B,2,FALSE),"")</f>
        <v/>
      </c>
      <c r="Q407" s="214"/>
      <c r="R407" s="214"/>
      <c r="S407" s="214"/>
    </row>
    <row r="408" spans="1:19" ht="12" customHeight="1" x14ac:dyDescent="0.25">
      <c r="A408" s="18" t="e">
        <f>#REF!</f>
        <v>#REF!</v>
      </c>
      <c r="B408" s="20" t="e">
        <f>#REF!</f>
        <v>#REF!</v>
      </c>
      <c r="C408" s="143" t="e">
        <f>#REF!</f>
        <v>#REF!</v>
      </c>
      <c r="D408" s="22" t="e">
        <f>#REF!</f>
        <v>#REF!</v>
      </c>
      <c r="E408" s="35">
        <v>220</v>
      </c>
      <c r="F408" s="203" t="s">
        <v>84</v>
      </c>
      <c r="G408" s="19" t="e">
        <f>#REF!</f>
        <v>#REF!</v>
      </c>
      <c r="H408" s="19"/>
      <c r="I408" s="19"/>
      <c r="J408" s="198"/>
      <c r="K408" s="35">
        <v>237</v>
      </c>
      <c r="L408" s="423">
        <f t="shared" si="12"/>
        <v>-7.1729957805907185E-2</v>
      </c>
      <c r="M408" s="456"/>
      <c r="N408" t="str">
        <f>IFERROR(VLOOKUP(B408,Сток!A:B,2,FALSE),"")</f>
        <v/>
      </c>
      <c r="Q408" s="214"/>
      <c r="R408" s="214"/>
      <c r="S408" s="214"/>
    </row>
    <row r="409" spans="1:19" ht="12" customHeight="1" x14ac:dyDescent="0.25">
      <c r="A409" s="18" t="e">
        <f>#REF!</f>
        <v>#REF!</v>
      </c>
      <c r="B409" s="20" t="e">
        <f>#REF!</f>
        <v>#REF!</v>
      </c>
      <c r="C409" s="143" t="e">
        <f>#REF!</f>
        <v>#REF!</v>
      </c>
      <c r="D409" s="22" t="e">
        <f>#REF!</f>
        <v>#REF!</v>
      </c>
      <c r="E409" s="35">
        <v>250</v>
      </c>
      <c r="F409" s="203" t="s">
        <v>84</v>
      </c>
      <c r="G409" s="19" t="e">
        <f>#REF!</f>
        <v>#REF!</v>
      </c>
      <c r="H409" s="19"/>
      <c r="I409" s="19">
        <f>ПЭВН!E344</f>
        <v>0</v>
      </c>
      <c r="J409" s="198"/>
      <c r="K409" s="35">
        <v>253</v>
      </c>
      <c r="L409" s="423">
        <f t="shared" si="12"/>
        <v>-1.1857707509881465E-2</v>
      </c>
      <c r="M409" s="456"/>
      <c r="N409" t="str">
        <f>IFERROR(VLOOKUP(B409,Сток!A:B,2,FALSE),"")</f>
        <v/>
      </c>
      <c r="Q409" s="214"/>
      <c r="R409" s="214"/>
      <c r="S409" s="214"/>
    </row>
    <row r="410" spans="1:19" ht="12" customHeight="1" x14ac:dyDescent="0.25">
      <c r="A410" s="18" t="e">
        <f>#REF!</f>
        <v>#REF!</v>
      </c>
      <c r="B410" s="20" t="e">
        <f>#REF!</f>
        <v>#REF!</v>
      </c>
      <c r="C410" s="143" t="e">
        <f>#REF!</f>
        <v>#REF!</v>
      </c>
      <c r="D410" s="22" t="e">
        <f>#REF!</f>
        <v>#REF!</v>
      </c>
      <c r="E410" s="35">
        <v>250</v>
      </c>
      <c r="F410" s="203" t="s">
        <v>84</v>
      </c>
      <c r="G410" s="19" t="e">
        <f>#REF!</f>
        <v>#REF!</v>
      </c>
      <c r="H410" s="19"/>
      <c r="I410" s="19">
        <f>ПЭВН!E345</f>
        <v>0</v>
      </c>
      <c r="J410" s="198"/>
      <c r="K410" s="35">
        <v>253</v>
      </c>
      <c r="L410" s="423">
        <f t="shared" si="12"/>
        <v>-1.1857707509881465E-2</v>
      </c>
      <c r="M410" s="456"/>
      <c r="N410" t="str">
        <f>IFERROR(VLOOKUP(B410,Сток!A:B,2,FALSE),"")</f>
        <v/>
      </c>
      <c r="Q410" s="214"/>
      <c r="R410" s="214"/>
      <c r="S410" s="214"/>
    </row>
    <row r="411" spans="1:19" ht="12" customHeight="1" x14ac:dyDescent="0.25">
      <c r="A411" s="18" t="e">
        <f>#REF!</f>
        <v>#REF!</v>
      </c>
      <c r="B411" s="20" t="e">
        <f>#REF!</f>
        <v>#REF!</v>
      </c>
      <c r="C411" s="143" t="e">
        <f>#REF!</f>
        <v>#REF!</v>
      </c>
      <c r="D411" s="22" t="e">
        <f>#REF!</f>
        <v>#REF!</v>
      </c>
      <c r="E411" s="35">
        <v>250</v>
      </c>
      <c r="F411" s="203" t="s">
        <v>84</v>
      </c>
      <c r="G411" s="19" t="e">
        <f>#REF!</f>
        <v>#REF!</v>
      </c>
      <c r="H411" s="19"/>
      <c r="I411" s="19">
        <f>ПЭВН!E346</f>
        <v>0</v>
      </c>
      <c r="J411" s="198"/>
      <c r="K411" s="35">
        <v>281</v>
      </c>
      <c r="L411" s="423">
        <f t="shared" si="12"/>
        <v>-0.11032028469750887</v>
      </c>
      <c r="M411" s="456"/>
      <c r="N411" t="str">
        <f>IFERROR(VLOOKUP(B411,Сток!A:B,2,FALSE),"")</f>
        <v/>
      </c>
      <c r="Q411" s="214"/>
      <c r="R411" s="214"/>
      <c r="S411" s="214"/>
    </row>
    <row r="412" spans="1:19" ht="12" customHeight="1" x14ac:dyDescent="0.25">
      <c r="A412" s="18" t="e">
        <f>#REF!</f>
        <v>#REF!</v>
      </c>
      <c r="B412" s="20" t="e">
        <f>#REF!</f>
        <v>#REF!</v>
      </c>
      <c r="C412" s="143" t="e">
        <f>#REF!</f>
        <v>#REF!</v>
      </c>
      <c r="D412" s="22" t="e">
        <f>#REF!</f>
        <v>#REF!</v>
      </c>
      <c r="E412" s="35">
        <v>250</v>
      </c>
      <c r="F412" s="203" t="s">
        <v>84</v>
      </c>
      <c r="G412" s="19" t="e">
        <f>#REF!</f>
        <v>#REF!</v>
      </c>
      <c r="H412" s="19"/>
      <c r="I412" s="19">
        <f>ПЭВН!E347</f>
        <v>0</v>
      </c>
      <c r="J412" s="198"/>
      <c r="K412" s="35">
        <v>259</v>
      </c>
      <c r="L412" s="423">
        <f t="shared" si="12"/>
        <v>-3.4749034749034791E-2</v>
      </c>
      <c r="M412" s="456"/>
      <c r="N412" t="str">
        <f>IFERROR(VLOOKUP(B412,Сток!A:B,2,FALSE),"")</f>
        <v/>
      </c>
      <c r="Q412" s="214"/>
      <c r="R412" s="214"/>
      <c r="S412" s="214"/>
    </row>
    <row r="413" spans="1:19" ht="12" customHeight="1" x14ac:dyDescent="0.25">
      <c r="A413" s="18" t="e">
        <f>#REF!</f>
        <v>#REF!</v>
      </c>
      <c r="B413" s="20" t="e">
        <f>#REF!</f>
        <v>#REF!</v>
      </c>
      <c r="C413" s="143" t="e">
        <f>#REF!</f>
        <v>#REF!</v>
      </c>
      <c r="D413" s="22" t="e">
        <f>#REF!</f>
        <v>#REF!</v>
      </c>
      <c r="E413" s="35">
        <v>300</v>
      </c>
      <c r="F413" s="203" t="s">
        <v>84</v>
      </c>
      <c r="G413" s="19" t="e">
        <f>#REF!</f>
        <v>#REF!</v>
      </c>
      <c r="H413" s="19"/>
      <c r="I413" s="19">
        <f>ПЭВН!E348</f>
        <v>0</v>
      </c>
      <c r="J413" s="198"/>
      <c r="K413" s="35">
        <v>281</v>
      </c>
      <c r="L413" s="423">
        <f t="shared" si="12"/>
        <v>6.7615658362989217E-2</v>
      </c>
      <c r="M413" s="456"/>
      <c r="N413" t="str">
        <f>IFERROR(VLOOKUP(B413,Сток!A:B,2,FALSE),"")</f>
        <v/>
      </c>
      <c r="Q413" s="214"/>
      <c r="R413" s="214"/>
      <c r="S413" s="214"/>
    </row>
    <row r="414" spans="1:19" ht="12" customHeight="1" x14ac:dyDescent="0.25">
      <c r="A414" s="18" t="e">
        <f>#REF!</f>
        <v>#REF!</v>
      </c>
      <c r="B414" s="20" t="e">
        <f>#REF!</f>
        <v>#REF!</v>
      </c>
      <c r="C414" s="143" t="e">
        <f>#REF!</f>
        <v>#REF!</v>
      </c>
      <c r="D414" s="22" t="e">
        <f>#REF!</f>
        <v>#REF!</v>
      </c>
      <c r="E414" s="35">
        <v>200</v>
      </c>
      <c r="F414" s="203" t="s">
        <v>84</v>
      </c>
      <c r="G414" s="19" t="e">
        <f>#REF!</f>
        <v>#REF!</v>
      </c>
      <c r="H414" s="19"/>
      <c r="I414" s="19">
        <f>ПЭВН!E349</f>
        <v>0</v>
      </c>
      <c r="J414" s="198"/>
      <c r="K414" s="35">
        <v>281</v>
      </c>
      <c r="L414" s="423">
        <f t="shared" si="12"/>
        <v>-0.28825622775800708</v>
      </c>
      <c r="M414" s="456"/>
      <c r="N414" t="str">
        <f>IFERROR(VLOOKUP(B414,Сток!A:B,2,FALSE),"")</f>
        <v/>
      </c>
      <c r="Q414" s="214"/>
      <c r="R414" s="214"/>
      <c r="S414" s="214"/>
    </row>
    <row r="415" spans="1:19" ht="12" customHeight="1" x14ac:dyDescent="0.25">
      <c r="A415" s="18" t="e">
        <f>#REF!</f>
        <v>#REF!</v>
      </c>
      <c r="B415" s="20" t="e">
        <f>#REF!</f>
        <v>#REF!</v>
      </c>
      <c r="C415" s="143" t="e">
        <f>#REF!</f>
        <v>#REF!</v>
      </c>
      <c r="D415" s="22" t="e">
        <f>#REF!</f>
        <v>#REF!</v>
      </c>
      <c r="E415" s="35">
        <v>300</v>
      </c>
      <c r="F415" s="203" t="s">
        <v>84</v>
      </c>
      <c r="G415" s="19" t="e">
        <f>#REF!</f>
        <v>#REF!</v>
      </c>
      <c r="H415" s="19"/>
      <c r="I415" s="19">
        <f>ПЭВН!E350</f>
        <v>0</v>
      </c>
      <c r="J415" s="198"/>
      <c r="K415" s="35">
        <v>335</v>
      </c>
      <c r="L415" s="423">
        <f t="shared" si="12"/>
        <v>-0.10447761194029848</v>
      </c>
      <c r="M415" s="456"/>
      <c r="N415" t="str">
        <f>IFERROR(VLOOKUP(B415,Сток!A:B,2,FALSE),"")</f>
        <v/>
      </c>
      <c r="Q415" s="214"/>
      <c r="R415" s="214"/>
      <c r="S415" s="214"/>
    </row>
    <row r="416" spans="1:19" ht="12" customHeight="1" x14ac:dyDescent="0.25">
      <c r="A416" s="18" t="e">
        <f>#REF!</f>
        <v>#REF!</v>
      </c>
      <c r="B416" s="20" t="e">
        <f>#REF!</f>
        <v>#REF!</v>
      </c>
      <c r="C416" s="143" t="e">
        <f>#REF!</f>
        <v>#REF!</v>
      </c>
      <c r="D416" s="22" t="e">
        <f>#REF!</f>
        <v>#REF!</v>
      </c>
      <c r="E416" s="35">
        <v>650</v>
      </c>
      <c r="F416" s="203" t="s">
        <v>84</v>
      </c>
      <c r="G416" s="19" t="e">
        <f>#REF!</f>
        <v>#REF!</v>
      </c>
      <c r="H416" s="19"/>
      <c r="I416" s="19">
        <f>ПЭВН!E351</f>
        <v>0</v>
      </c>
      <c r="J416" s="198"/>
      <c r="K416" s="35">
        <v>648</v>
      </c>
      <c r="L416" s="423">
        <f t="shared" si="12"/>
        <v>3.0864197530864335E-3</v>
      </c>
      <c r="M416" s="456"/>
      <c r="N416" t="str">
        <f>IFERROR(VLOOKUP(B416,Сток!A:B,2,FALSE),"")</f>
        <v/>
      </c>
      <c r="Q416" s="214"/>
      <c r="R416" s="214"/>
      <c r="S416" s="214"/>
    </row>
    <row r="417" spans="1:19" ht="12" customHeight="1" x14ac:dyDescent="0.25">
      <c r="A417" s="18" t="e">
        <f>#REF!</f>
        <v>#REF!</v>
      </c>
      <c r="B417" s="20" t="e">
        <f>#REF!</f>
        <v>#REF!</v>
      </c>
      <c r="C417" s="143" t="e">
        <f>#REF!</f>
        <v>#REF!</v>
      </c>
      <c r="D417" s="22" t="e">
        <f>#REF!</f>
        <v>#REF!</v>
      </c>
      <c r="E417" s="35">
        <v>350</v>
      </c>
      <c r="F417" s="203" t="s">
        <v>84</v>
      </c>
      <c r="G417" s="19" t="e">
        <f>#REF!</f>
        <v>#REF!</v>
      </c>
      <c r="H417" s="19"/>
      <c r="I417" s="19">
        <f>ПЭВН!E352</f>
        <v>0</v>
      </c>
      <c r="J417" s="198"/>
      <c r="K417" s="35">
        <v>443</v>
      </c>
      <c r="L417" s="423">
        <f t="shared" si="12"/>
        <v>-0.20993227990970653</v>
      </c>
      <c r="M417" s="456"/>
      <c r="N417" t="str">
        <f>IFERROR(VLOOKUP(B417,Сток!A:B,2,FALSE),"")</f>
        <v/>
      </c>
      <c r="Q417" s="214"/>
      <c r="R417" s="214"/>
      <c r="S417" s="214"/>
    </row>
    <row r="418" spans="1:19" ht="12" customHeight="1" x14ac:dyDescent="0.25">
      <c r="A418" s="18" t="e">
        <f>#REF!</f>
        <v>#REF!</v>
      </c>
      <c r="B418" s="20" t="e">
        <f>#REF!</f>
        <v>#REF!</v>
      </c>
      <c r="C418" s="143" t="e">
        <f>#REF!</f>
        <v>#REF!</v>
      </c>
      <c r="D418" s="22" t="e">
        <f>#REF!</f>
        <v>#REF!</v>
      </c>
      <c r="E418" s="35">
        <v>700</v>
      </c>
      <c r="F418" s="203" t="s">
        <v>84</v>
      </c>
      <c r="G418" s="19" t="e">
        <f>#REF!</f>
        <v>#REF!</v>
      </c>
      <c r="H418" s="19"/>
      <c r="I418" s="19">
        <f>ПЭВН!E353</f>
        <v>0</v>
      </c>
      <c r="J418" s="198"/>
      <c r="K418" s="35">
        <v>660</v>
      </c>
      <c r="L418" s="423">
        <f t="shared" si="12"/>
        <v>6.0606060606060552E-2</v>
      </c>
      <c r="M418" s="456"/>
      <c r="N418" t="str">
        <f>IFERROR(VLOOKUP(B418,Сток!A:B,2,FALSE),"")</f>
        <v/>
      </c>
      <c r="Q418" s="214"/>
      <c r="R418" s="214"/>
      <c r="S418" s="214"/>
    </row>
    <row r="419" spans="1:19" ht="12" customHeight="1" x14ac:dyDescent="0.25">
      <c r="A419" s="18" t="e">
        <f>#REF!</f>
        <v>#REF!</v>
      </c>
      <c r="B419" s="20" t="e">
        <f>#REF!</f>
        <v>#REF!</v>
      </c>
      <c r="C419" s="143" t="e">
        <f>#REF!</f>
        <v>#REF!</v>
      </c>
      <c r="D419" s="22" t="e">
        <f>#REF!</f>
        <v>#REF!</v>
      </c>
      <c r="E419" s="35">
        <v>650</v>
      </c>
      <c r="F419" s="203" t="s">
        <v>84</v>
      </c>
      <c r="G419" s="19" t="e">
        <f>#REF!</f>
        <v>#REF!</v>
      </c>
      <c r="H419" s="19"/>
      <c r="I419" s="19">
        <f>ПЭВН!E354</f>
        <v>0</v>
      </c>
      <c r="J419" s="198"/>
      <c r="K419" s="35">
        <v>464</v>
      </c>
      <c r="L419" s="423">
        <f t="shared" si="12"/>
        <v>0.40086206896551735</v>
      </c>
      <c r="M419" s="456"/>
      <c r="N419" t="str">
        <f>IFERROR(VLOOKUP(B419,Сток!A:B,2,FALSE),"")</f>
        <v/>
      </c>
      <c r="Q419" s="214"/>
      <c r="R419" s="214"/>
      <c r="S419" s="214"/>
    </row>
    <row r="420" spans="1:19" ht="12" customHeight="1" x14ac:dyDescent="0.25">
      <c r="A420" s="18" t="e">
        <f>#REF!</f>
        <v>#REF!</v>
      </c>
      <c r="B420" s="20" t="e">
        <f>#REF!</f>
        <v>#REF!</v>
      </c>
      <c r="C420" s="143" t="e">
        <f>#REF!</f>
        <v>#REF!</v>
      </c>
      <c r="D420" s="22" t="e">
        <f>#REF!</f>
        <v>#REF!</v>
      </c>
      <c r="E420" s="35">
        <v>400</v>
      </c>
      <c r="F420" s="203" t="s">
        <v>84</v>
      </c>
      <c r="G420" s="19" t="e">
        <f>#REF!</f>
        <v>#REF!</v>
      </c>
      <c r="H420" s="19"/>
      <c r="I420" s="19">
        <f>ПЭВН!E355</f>
        <v>0</v>
      </c>
      <c r="J420" s="198"/>
      <c r="K420" s="35">
        <v>443</v>
      </c>
      <c r="L420" s="423">
        <f t="shared" si="12"/>
        <v>-9.7065462753950338E-2</v>
      </c>
      <c r="M420" s="456"/>
      <c r="N420" t="str">
        <f>IFERROR(VLOOKUP(B420,Сток!A:B,2,FALSE),"")</f>
        <v/>
      </c>
      <c r="Q420" s="214"/>
      <c r="R420" s="214"/>
      <c r="S420" s="214"/>
    </row>
    <row r="421" spans="1:19" ht="12" customHeight="1" x14ac:dyDescent="0.25">
      <c r="A421" s="18" t="e">
        <f>#REF!</f>
        <v>#REF!</v>
      </c>
      <c r="B421" s="20" t="e">
        <f>#REF!</f>
        <v>#REF!</v>
      </c>
      <c r="C421" s="143" t="e">
        <f>#REF!</f>
        <v>#REF!</v>
      </c>
      <c r="D421" s="22" t="e">
        <f>#REF!</f>
        <v>#REF!</v>
      </c>
      <c r="E421" s="35">
        <v>280</v>
      </c>
      <c r="F421" s="203" t="s">
        <v>84</v>
      </c>
      <c r="G421" s="19" t="e">
        <f>#REF!</f>
        <v>#REF!</v>
      </c>
      <c r="H421" s="19"/>
      <c r="I421" s="19">
        <f>ПЭВН!E356</f>
        <v>0</v>
      </c>
      <c r="J421" s="198"/>
      <c r="K421" s="35">
        <v>281</v>
      </c>
      <c r="L421" s="423">
        <f t="shared" si="12"/>
        <v>-3.558718861209953E-3</v>
      </c>
      <c r="M421" s="456"/>
      <c r="N421" t="str">
        <f>IFERROR(VLOOKUP(B421,Сток!A:B,2,FALSE),"")</f>
        <v/>
      </c>
      <c r="Q421" s="214"/>
      <c r="R421" s="214"/>
      <c r="S421" s="214"/>
    </row>
    <row r="422" spans="1:19" ht="12" customHeight="1" x14ac:dyDescent="0.25">
      <c r="A422" s="18" t="e">
        <f>#REF!</f>
        <v>#REF!</v>
      </c>
      <c r="B422" s="20" t="e">
        <f>#REF!</f>
        <v>#REF!</v>
      </c>
      <c r="C422" s="143" t="e">
        <f>#REF!</f>
        <v>#REF!</v>
      </c>
      <c r="D422" s="22" t="e">
        <f>#REF!</f>
        <v>#REF!</v>
      </c>
      <c r="E422" s="35">
        <v>280</v>
      </c>
      <c r="F422" s="203" t="s">
        <v>84</v>
      </c>
      <c r="G422" s="19" t="e">
        <f>#REF!</f>
        <v>#REF!</v>
      </c>
      <c r="H422" s="19"/>
      <c r="I422" s="19">
        <f>ПЭВН!E357</f>
        <v>0</v>
      </c>
      <c r="J422" s="198"/>
      <c r="K422" s="35">
        <v>281</v>
      </c>
      <c r="L422" s="423">
        <f t="shared" si="12"/>
        <v>-3.558718861209953E-3</v>
      </c>
      <c r="M422" s="456"/>
      <c r="N422" t="str">
        <f>IFERROR(VLOOKUP(B422,Сток!A:B,2,FALSE),"")</f>
        <v/>
      </c>
      <c r="Q422" s="214"/>
      <c r="R422" s="214"/>
      <c r="S422" s="214"/>
    </row>
    <row r="423" spans="1:19" ht="12" customHeight="1" x14ac:dyDescent="0.25">
      <c r="A423" s="18" t="e">
        <f>#REF!</f>
        <v>#REF!</v>
      </c>
      <c r="B423" s="20" t="e">
        <f>#REF!</f>
        <v>#REF!</v>
      </c>
      <c r="C423" s="143" t="e">
        <f>#REF!</f>
        <v>#REF!</v>
      </c>
      <c r="D423" s="22" t="e">
        <f>#REF!</f>
        <v>#REF!</v>
      </c>
      <c r="E423" s="35">
        <v>5800</v>
      </c>
      <c r="F423" s="203" t="s">
        <v>84</v>
      </c>
      <c r="G423" s="19" t="e">
        <f>#REF!</f>
        <v>#REF!</v>
      </c>
      <c r="H423" s="19"/>
      <c r="I423" s="19">
        <f>ПЭВН!E358</f>
        <v>0</v>
      </c>
      <c r="J423" s="198"/>
      <c r="K423" s="35">
        <v>2640</v>
      </c>
      <c r="L423" s="423">
        <f t="shared" si="12"/>
        <v>1.1969696969696968</v>
      </c>
      <c r="M423" s="456"/>
      <c r="N423" t="str">
        <f>IFERROR(VLOOKUP(B423,Сток!A:B,2,FALSE),"")</f>
        <v/>
      </c>
      <c r="Q423" s="214"/>
      <c r="R423" s="214"/>
      <c r="S423" s="214"/>
    </row>
    <row r="424" spans="1:19" ht="12" customHeight="1" x14ac:dyDescent="0.25">
      <c r="A424" s="18" t="e">
        <f>#REF!</f>
        <v>#REF!</v>
      </c>
      <c r="B424" s="20" t="e">
        <f>#REF!</f>
        <v>#REF!</v>
      </c>
      <c r="C424" s="143" t="e">
        <f>#REF!</f>
        <v>#REF!</v>
      </c>
      <c r="D424" s="22" t="e">
        <f>#REF!</f>
        <v>#REF!</v>
      </c>
      <c r="E424" s="35">
        <v>1100</v>
      </c>
      <c r="F424" s="203" t="s">
        <v>84</v>
      </c>
      <c r="G424" s="19" t="e">
        <f>#REF!</f>
        <v>#REF!</v>
      </c>
      <c r="H424" s="19"/>
      <c r="I424" s="19">
        <f>ПЭВН!E360</f>
        <v>0</v>
      </c>
      <c r="J424" s="198"/>
      <c r="K424" s="35">
        <v>1091</v>
      </c>
      <c r="L424" s="423">
        <f t="shared" si="12"/>
        <v>8.2493125572868919E-3</v>
      </c>
      <c r="M424" s="456"/>
      <c r="N424" t="str">
        <f>IFERROR(VLOOKUP(B424,Сток!A:B,2,FALSE),"")</f>
        <v/>
      </c>
      <c r="Q424" s="214"/>
      <c r="R424" s="214"/>
      <c r="S424" s="214"/>
    </row>
    <row r="425" spans="1:19" ht="12" customHeight="1" x14ac:dyDescent="0.25">
      <c r="A425" s="18" t="e">
        <f>#REF!</f>
        <v>#REF!</v>
      </c>
      <c r="B425" s="20" t="e">
        <f>#REF!</f>
        <v>#REF!</v>
      </c>
      <c r="C425" s="143" t="e">
        <f>#REF!</f>
        <v>#REF!</v>
      </c>
      <c r="D425" s="22" t="e">
        <f>#REF!</f>
        <v>#REF!</v>
      </c>
      <c r="E425" s="35">
        <v>1100</v>
      </c>
      <c r="F425" s="203" t="s">
        <v>84</v>
      </c>
      <c r="G425" s="19" t="e">
        <f>#REF!</f>
        <v>#REF!</v>
      </c>
      <c r="H425" s="19"/>
      <c r="I425" s="19">
        <f>ПЭВН!E361</f>
        <v>0</v>
      </c>
      <c r="J425" s="198"/>
      <c r="K425" s="35">
        <v>893</v>
      </c>
      <c r="L425" s="423">
        <f t="shared" si="12"/>
        <v>0.23180291153415444</v>
      </c>
      <c r="M425" s="456"/>
      <c r="N425" t="str">
        <f>IFERROR(VLOOKUP(B425,Сток!A:B,2,FALSE),"")</f>
        <v/>
      </c>
      <c r="Q425" s="214"/>
      <c r="R425" s="214"/>
      <c r="S425" s="214"/>
    </row>
    <row r="426" spans="1:19" ht="12" customHeight="1" x14ac:dyDescent="0.25">
      <c r="A426" s="18" t="e">
        <f>#REF!</f>
        <v>#REF!</v>
      </c>
      <c r="B426" s="20" t="e">
        <f>#REF!</f>
        <v>#REF!</v>
      </c>
      <c r="C426" s="143" t="e">
        <f>#REF!</f>
        <v>#REF!</v>
      </c>
      <c r="D426" s="22" t="e">
        <f>#REF!</f>
        <v>#REF!</v>
      </c>
      <c r="E426" s="35">
        <v>3200</v>
      </c>
      <c r="F426" s="203" t="s">
        <v>84</v>
      </c>
      <c r="G426" s="19" t="e">
        <f>#REF!</f>
        <v>#REF!</v>
      </c>
      <c r="H426" s="19"/>
      <c r="I426" s="19">
        <f>ПЭВН!E362</f>
        <v>0</v>
      </c>
      <c r="J426" s="198"/>
      <c r="K426" s="35">
        <v>2877</v>
      </c>
      <c r="L426" s="423">
        <f t="shared" si="12"/>
        <v>0.11226972540841151</v>
      </c>
      <c r="M426" s="456"/>
      <c r="N426" t="str">
        <f>IFERROR(VLOOKUP(B426,Сток!A:B,2,FALSE),"")</f>
        <v/>
      </c>
      <c r="Q426" s="214"/>
      <c r="R426" s="214"/>
      <c r="S426" s="214"/>
    </row>
    <row r="427" spans="1:19" ht="12" customHeight="1" x14ac:dyDescent="0.25">
      <c r="A427" s="18" t="e">
        <f>#REF!</f>
        <v>#REF!</v>
      </c>
      <c r="B427" s="20" t="e">
        <f>#REF!</f>
        <v>#REF!</v>
      </c>
      <c r="C427" s="143" t="e">
        <f>#REF!</f>
        <v>#REF!</v>
      </c>
      <c r="D427" s="22" t="e">
        <f>#REF!</f>
        <v>#REF!</v>
      </c>
      <c r="E427" s="35">
        <v>4000</v>
      </c>
      <c r="F427" s="203" t="s">
        <v>84</v>
      </c>
      <c r="G427" s="19" t="e">
        <f>#REF!</f>
        <v>#REF!</v>
      </c>
      <c r="H427" s="19"/>
      <c r="I427" s="19">
        <f>ПЭВН!E363</f>
        <v>0</v>
      </c>
      <c r="J427" s="198"/>
      <c r="K427" s="35">
        <v>2877</v>
      </c>
      <c r="L427" s="423">
        <f t="shared" si="12"/>
        <v>0.3903371567605145</v>
      </c>
      <c r="M427" s="456"/>
      <c r="N427" t="str">
        <f>IFERROR(VLOOKUP(B427,Сток!A:B,2,FALSE),"")</f>
        <v/>
      </c>
      <c r="Q427" s="214"/>
      <c r="R427" s="214"/>
      <c r="S427" s="214"/>
    </row>
    <row r="428" spans="1:19" ht="12" customHeight="1" x14ac:dyDescent="0.25">
      <c r="A428" s="18" t="e">
        <f>#REF!</f>
        <v>#REF!</v>
      </c>
      <c r="B428" s="20" t="e">
        <f>#REF!</f>
        <v>#REF!</v>
      </c>
      <c r="C428" s="143" t="e">
        <f>#REF!</f>
        <v>#REF!</v>
      </c>
      <c r="D428" s="22" t="e">
        <f>#REF!</f>
        <v>#REF!</v>
      </c>
      <c r="E428" s="35">
        <v>450</v>
      </c>
      <c r="F428" s="203" t="s">
        <v>84</v>
      </c>
      <c r="G428" s="19" t="e">
        <f>#REF!</f>
        <v>#REF!</v>
      </c>
      <c r="H428" s="19"/>
      <c r="I428" s="19">
        <f>ПЭВН!E364</f>
        <v>0</v>
      </c>
      <c r="J428" s="198"/>
      <c r="K428" s="35">
        <v>228</v>
      </c>
      <c r="L428" s="423">
        <f t="shared" si="12"/>
        <v>0.97368421052631571</v>
      </c>
      <c r="M428" s="456"/>
      <c r="N428" t="str">
        <f>IFERROR(VLOOKUP(B428,Сток!A:B,2,FALSE),"")</f>
        <v/>
      </c>
      <c r="Q428" s="214"/>
      <c r="R428" s="214"/>
      <c r="S428" s="214"/>
    </row>
    <row r="429" spans="1:19" ht="12" customHeight="1" x14ac:dyDescent="0.25">
      <c r="A429" s="18" t="e">
        <f>#REF!</f>
        <v>#REF!</v>
      </c>
      <c r="B429" s="20" t="e">
        <f>#REF!</f>
        <v>#REF!</v>
      </c>
      <c r="C429" s="143" t="e">
        <f>#REF!</f>
        <v>#REF!</v>
      </c>
      <c r="D429" s="22" t="e">
        <f>#REF!</f>
        <v>#REF!</v>
      </c>
      <c r="E429" s="35">
        <v>450</v>
      </c>
      <c r="F429" s="203" t="s">
        <v>84</v>
      </c>
      <c r="G429" s="19" t="e">
        <f>#REF!</f>
        <v>#REF!</v>
      </c>
      <c r="H429" s="19"/>
      <c r="I429" s="19">
        <f>ПЭВН!E365</f>
        <v>0</v>
      </c>
      <c r="J429" s="198"/>
      <c r="K429" s="35">
        <v>238</v>
      </c>
      <c r="L429" s="423">
        <f t="shared" si="12"/>
        <v>0.89075630252100835</v>
      </c>
      <c r="M429" s="456"/>
      <c r="N429" t="str">
        <f>IFERROR(VLOOKUP(B429,Сток!A:B,2,FALSE),"")</f>
        <v/>
      </c>
      <c r="Q429" s="214"/>
      <c r="R429" s="214"/>
      <c r="S429" s="214"/>
    </row>
    <row r="430" spans="1:19" ht="12" customHeight="1" x14ac:dyDescent="0.25">
      <c r="A430" s="18" t="e">
        <f>#REF!</f>
        <v>#REF!</v>
      </c>
      <c r="B430" s="20" t="e">
        <f>#REF!</f>
        <v>#REF!</v>
      </c>
      <c r="C430" s="143" t="e">
        <f>#REF!</f>
        <v>#REF!</v>
      </c>
      <c r="D430" s="22" t="e">
        <f>#REF!</f>
        <v>#REF!</v>
      </c>
      <c r="E430" s="35">
        <v>450</v>
      </c>
      <c r="F430" s="203" t="s">
        <v>84</v>
      </c>
      <c r="G430" s="19" t="e">
        <f>#REF!</f>
        <v>#REF!</v>
      </c>
      <c r="H430" s="19"/>
      <c r="I430" s="19">
        <f>ПЭВН!E366</f>
        <v>0</v>
      </c>
      <c r="J430" s="198"/>
      <c r="K430" s="35">
        <v>248</v>
      </c>
      <c r="L430" s="423">
        <f t="shared" ref="L430:L493" si="13">E430/K430-1</f>
        <v>0.81451612903225801</v>
      </c>
      <c r="M430" s="456"/>
      <c r="N430" t="str">
        <f>IFERROR(VLOOKUP(B430,Сток!A:B,2,FALSE),"")</f>
        <v/>
      </c>
      <c r="Q430" s="214"/>
      <c r="R430" s="214"/>
      <c r="S430" s="214"/>
    </row>
    <row r="431" spans="1:19" ht="12" customHeight="1" x14ac:dyDescent="0.25">
      <c r="A431" s="18" t="e">
        <f>#REF!</f>
        <v>#REF!</v>
      </c>
      <c r="B431" s="20" t="e">
        <f>#REF!</f>
        <v>#REF!</v>
      </c>
      <c r="C431" s="143" t="e">
        <f>#REF!</f>
        <v>#REF!</v>
      </c>
      <c r="D431" s="22" t="e">
        <f>#REF!</f>
        <v>#REF!</v>
      </c>
      <c r="E431" s="35">
        <v>1100</v>
      </c>
      <c r="F431" s="203" t="s">
        <v>84</v>
      </c>
      <c r="G431" s="19" t="e">
        <f>#REF!</f>
        <v>#REF!</v>
      </c>
      <c r="H431" s="19"/>
      <c r="I431" s="19">
        <f>ПЭВН!E367</f>
        <v>0</v>
      </c>
      <c r="J431" s="198"/>
      <c r="K431" s="35">
        <v>893</v>
      </c>
      <c r="L431" s="423">
        <f t="shared" si="13"/>
        <v>0.23180291153415444</v>
      </c>
      <c r="M431" s="456"/>
      <c r="N431" t="str">
        <f>IFERROR(VLOOKUP(B431,Сток!A:B,2,FALSE),"")</f>
        <v/>
      </c>
      <c r="Q431" s="214"/>
      <c r="R431" s="214"/>
      <c r="S431" s="214"/>
    </row>
    <row r="432" spans="1:19" ht="12" customHeight="1" x14ac:dyDescent="0.25">
      <c r="A432" s="18" t="e">
        <f>#REF!</f>
        <v>#REF!</v>
      </c>
      <c r="B432" s="20" t="e">
        <f>#REF!</f>
        <v>#REF!</v>
      </c>
      <c r="C432" s="143" t="e">
        <f>#REF!</f>
        <v>#REF!</v>
      </c>
      <c r="D432" s="22" t="e">
        <f>#REF!</f>
        <v>#REF!</v>
      </c>
      <c r="E432" s="35">
        <v>1032</v>
      </c>
      <c r="F432" s="203" t="s">
        <v>84</v>
      </c>
      <c r="G432" s="19" t="e">
        <f>#REF!</f>
        <v>#REF!</v>
      </c>
      <c r="H432" s="19"/>
      <c r="I432" s="19">
        <f>ПЭВН!E368</f>
        <v>0</v>
      </c>
      <c r="J432" s="198"/>
      <c r="K432" s="35">
        <v>1032</v>
      </c>
      <c r="L432" s="423">
        <f t="shared" si="13"/>
        <v>0</v>
      </c>
      <c r="M432" s="456"/>
      <c r="N432" t="str">
        <f>IFERROR(VLOOKUP(B432,Сток!A:B,2,FALSE),"")</f>
        <v/>
      </c>
      <c r="Q432" s="214"/>
      <c r="R432" s="214"/>
      <c r="S432" s="214"/>
    </row>
    <row r="433" spans="1:19" ht="12" customHeight="1" x14ac:dyDescent="0.25">
      <c r="A433" s="18" t="e">
        <f>#REF!</f>
        <v>#REF!</v>
      </c>
      <c r="B433" s="20" t="e">
        <f>#REF!</f>
        <v>#REF!</v>
      </c>
      <c r="C433" s="143" t="e">
        <f>#REF!</f>
        <v>#REF!</v>
      </c>
      <c r="D433" s="22" t="e">
        <f>#REF!</f>
        <v>#REF!</v>
      </c>
      <c r="E433" s="35">
        <v>950</v>
      </c>
      <c r="F433" s="203" t="s">
        <v>84</v>
      </c>
      <c r="G433" s="19" t="e">
        <f>#REF!</f>
        <v>#REF!</v>
      </c>
      <c r="H433" s="19"/>
      <c r="I433" s="19">
        <f>ПЭВН!E369</f>
        <v>0</v>
      </c>
      <c r="J433" s="198"/>
      <c r="K433" s="35">
        <v>932</v>
      </c>
      <c r="L433" s="423">
        <f t="shared" si="13"/>
        <v>1.93133047210301E-2</v>
      </c>
      <c r="M433" s="456"/>
      <c r="N433" t="str">
        <f>IFERROR(VLOOKUP(B433,Сток!A:B,2,FALSE),"")</f>
        <v/>
      </c>
      <c r="Q433" s="214"/>
      <c r="R433" s="214"/>
      <c r="S433" s="214"/>
    </row>
    <row r="434" spans="1:19" ht="12" customHeight="1" x14ac:dyDescent="0.25">
      <c r="A434" s="18" t="e">
        <f>#REF!</f>
        <v>#REF!</v>
      </c>
      <c r="B434" s="20" t="e">
        <f>#REF!</f>
        <v>#REF!</v>
      </c>
      <c r="C434" s="143" t="e">
        <f>#REF!</f>
        <v>#REF!</v>
      </c>
      <c r="D434" s="22" t="e">
        <f>#REF!</f>
        <v>#REF!</v>
      </c>
      <c r="E434" s="35">
        <v>1200</v>
      </c>
      <c r="F434" s="203" t="s">
        <v>84</v>
      </c>
      <c r="G434" s="19" t="e">
        <f>#REF!</f>
        <v>#REF!</v>
      </c>
      <c r="H434" s="19"/>
      <c r="I434" s="19">
        <f>ПЭВН!E370</f>
        <v>0</v>
      </c>
      <c r="J434" s="198"/>
      <c r="K434" s="35">
        <v>1240</v>
      </c>
      <c r="L434" s="423">
        <f t="shared" si="13"/>
        <v>-3.2258064516129004E-2</v>
      </c>
      <c r="M434" s="456"/>
      <c r="N434" t="str">
        <f>IFERROR(VLOOKUP(B434,Сток!A:B,2,FALSE),"")</f>
        <v/>
      </c>
      <c r="Q434" s="214"/>
      <c r="R434" s="214"/>
      <c r="S434" s="214"/>
    </row>
    <row r="435" spans="1:19" ht="12" customHeight="1" x14ac:dyDescent="0.25">
      <c r="A435" s="18" t="e">
        <f>#REF!</f>
        <v>#REF!</v>
      </c>
      <c r="B435" s="20" t="e">
        <f>#REF!</f>
        <v>#REF!</v>
      </c>
      <c r="C435" s="143" t="e">
        <f>#REF!</f>
        <v>#REF!</v>
      </c>
      <c r="D435" s="22" t="e">
        <f>#REF!</f>
        <v>#REF!</v>
      </c>
      <c r="E435" s="35">
        <v>1200</v>
      </c>
      <c r="F435" s="203" t="s">
        <v>84</v>
      </c>
      <c r="G435" s="19" t="e">
        <f>#REF!</f>
        <v>#REF!</v>
      </c>
      <c r="H435" s="19"/>
      <c r="I435" s="19">
        <f>ПЭВН!E371</f>
        <v>0</v>
      </c>
      <c r="J435" s="198"/>
      <c r="K435" s="35">
        <v>1121</v>
      </c>
      <c r="L435" s="423">
        <f t="shared" si="13"/>
        <v>7.0472792149866237E-2</v>
      </c>
      <c r="M435" s="456"/>
      <c r="N435" t="str">
        <f>IFERROR(VLOOKUP(B435,Сток!A:B,2,FALSE),"")</f>
        <v/>
      </c>
      <c r="Q435" s="214"/>
      <c r="R435" s="214"/>
      <c r="S435" s="214"/>
    </row>
    <row r="436" spans="1:19" ht="12" customHeight="1" x14ac:dyDescent="0.25">
      <c r="A436" s="18" t="e">
        <f>#REF!</f>
        <v>#REF!</v>
      </c>
      <c r="B436" s="20" t="e">
        <f>#REF!</f>
        <v>#REF!</v>
      </c>
      <c r="C436" s="143" t="e">
        <f>#REF!</f>
        <v>#REF!</v>
      </c>
      <c r="D436" s="22" t="e">
        <f>#REF!</f>
        <v>#REF!</v>
      </c>
      <c r="E436" s="35">
        <v>950</v>
      </c>
      <c r="F436" s="203" t="s">
        <v>84</v>
      </c>
      <c r="G436" s="19" t="e">
        <f>#REF!</f>
        <v>#REF!</v>
      </c>
      <c r="H436" s="19"/>
      <c r="I436" s="19">
        <f>ПЭВН!E372</f>
        <v>0</v>
      </c>
      <c r="J436" s="198"/>
      <c r="K436" s="35">
        <v>932</v>
      </c>
      <c r="L436" s="423">
        <f t="shared" si="13"/>
        <v>1.93133047210301E-2</v>
      </c>
      <c r="M436" s="456"/>
      <c r="N436" t="str">
        <f>IFERROR(VLOOKUP(B436,Сток!A:B,2,FALSE),"")</f>
        <v/>
      </c>
      <c r="Q436" s="214"/>
      <c r="R436" s="214"/>
      <c r="S436" s="214"/>
    </row>
    <row r="437" spans="1:19" ht="12" customHeight="1" x14ac:dyDescent="0.25">
      <c r="A437" s="18" t="e">
        <f>#REF!</f>
        <v>#REF!</v>
      </c>
      <c r="B437" s="20" t="e">
        <f>#REF!</f>
        <v>#REF!</v>
      </c>
      <c r="C437" s="143" t="e">
        <f>#REF!</f>
        <v>#REF!</v>
      </c>
      <c r="D437" s="22" t="e">
        <f>#REF!</f>
        <v>#REF!</v>
      </c>
      <c r="E437" s="35">
        <v>2800</v>
      </c>
      <c r="F437" s="203" t="s">
        <v>84</v>
      </c>
      <c r="G437" s="19" t="e">
        <f>#REF!</f>
        <v>#REF!</v>
      </c>
      <c r="H437" s="19"/>
      <c r="I437" s="19">
        <f>ПЭВН!E373</f>
        <v>0</v>
      </c>
      <c r="J437" s="198"/>
      <c r="K437" s="35">
        <v>2182</v>
      </c>
      <c r="L437" s="423">
        <f t="shared" si="13"/>
        <v>0.28322639780018322</v>
      </c>
      <c r="M437" s="456"/>
      <c r="N437" t="str">
        <f>IFERROR(VLOOKUP(B437,Сток!A:B,2,FALSE),"")</f>
        <v/>
      </c>
      <c r="Q437" s="214"/>
      <c r="R437" s="214"/>
      <c r="S437" s="214"/>
    </row>
    <row r="438" spans="1:19" ht="12" customHeight="1" x14ac:dyDescent="0.25">
      <c r="A438" s="18" t="e">
        <f>#REF!</f>
        <v>#REF!</v>
      </c>
      <c r="B438" s="20" t="e">
        <f>#REF!</f>
        <v>#REF!</v>
      </c>
      <c r="C438" s="143" t="e">
        <f>#REF!</f>
        <v>#REF!</v>
      </c>
      <c r="D438" s="22" t="e">
        <f>#REF!</f>
        <v>#REF!</v>
      </c>
      <c r="E438" s="35">
        <v>2800</v>
      </c>
      <c r="F438" s="203" t="s">
        <v>84</v>
      </c>
      <c r="G438" s="19" t="e">
        <f>#REF!</f>
        <v>#REF!</v>
      </c>
      <c r="H438" s="19"/>
      <c r="I438" s="19">
        <f>ПЭВН!E374</f>
        <v>0</v>
      </c>
      <c r="J438" s="198"/>
      <c r="K438" s="35">
        <v>1885</v>
      </c>
      <c r="L438" s="423">
        <f t="shared" si="13"/>
        <v>0.48541114058355439</v>
      </c>
      <c r="M438" s="456"/>
      <c r="N438" t="str">
        <f>IFERROR(VLOOKUP(B438,Сток!A:B,2,FALSE),"")</f>
        <v/>
      </c>
      <c r="Q438" s="214"/>
      <c r="R438" s="214"/>
      <c r="S438" s="214"/>
    </row>
    <row r="439" spans="1:19" ht="12" customHeight="1" x14ac:dyDescent="0.25">
      <c r="A439" s="18" t="e">
        <f>#REF!</f>
        <v>#REF!</v>
      </c>
      <c r="B439" s="20" t="e">
        <f>#REF!</f>
        <v>#REF!</v>
      </c>
      <c r="C439" s="143" t="e">
        <f>#REF!</f>
        <v>#REF!</v>
      </c>
      <c r="D439" s="22" t="e">
        <f>#REF!</f>
        <v>#REF!</v>
      </c>
      <c r="E439" s="35">
        <v>700</v>
      </c>
      <c r="F439" s="203" t="s">
        <v>84</v>
      </c>
      <c r="G439" s="19" t="e">
        <f>#REF!</f>
        <v>#REF!</v>
      </c>
      <c r="H439" s="19"/>
      <c r="I439" s="19">
        <f>ПЭВН!E375</f>
        <v>0</v>
      </c>
      <c r="J439" s="198"/>
      <c r="K439" s="35">
        <v>595</v>
      </c>
      <c r="L439" s="423">
        <f t="shared" si="13"/>
        <v>0.17647058823529416</v>
      </c>
      <c r="M439" s="456"/>
      <c r="N439" t="str">
        <f>IFERROR(VLOOKUP(B439,Сток!A:B,2,FALSE),"")</f>
        <v/>
      </c>
      <c r="Q439" s="214"/>
      <c r="R439" s="214"/>
      <c r="S439" s="214"/>
    </row>
    <row r="440" spans="1:19" ht="12" customHeight="1" x14ac:dyDescent="0.25">
      <c r="A440" s="18" t="e">
        <f>#REF!</f>
        <v>#REF!</v>
      </c>
      <c r="B440" s="20" t="e">
        <f>#REF!</f>
        <v>#REF!</v>
      </c>
      <c r="C440" s="143" t="e">
        <f>#REF!</f>
        <v>#REF!</v>
      </c>
      <c r="D440" s="22" t="e">
        <f>#REF!</f>
        <v>#REF!</v>
      </c>
      <c r="E440" s="35">
        <v>1100</v>
      </c>
      <c r="F440" s="203" t="s">
        <v>84</v>
      </c>
      <c r="G440" s="19" t="e">
        <f>#REF!</f>
        <v>#REF!</v>
      </c>
      <c r="H440" s="19"/>
      <c r="I440" s="19">
        <f>ПЭВН!E376</f>
        <v>0</v>
      </c>
      <c r="J440" s="198"/>
      <c r="K440" s="35">
        <v>935</v>
      </c>
      <c r="L440" s="423">
        <f t="shared" si="13"/>
        <v>0.17647058823529416</v>
      </c>
      <c r="M440" s="456"/>
      <c r="N440" t="str">
        <f>IFERROR(VLOOKUP(B440,Сток!A:B,2,FALSE),"")</f>
        <v/>
      </c>
      <c r="Q440" s="214"/>
      <c r="R440" s="214"/>
      <c r="S440" s="214"/>
    </row>
    <row r="441" spans="1:19" ht="12" customHeight="1" x14ac:dyDescent="0.25">
      <c r="A441" s="18" t="e">
        <f>#REF!</f>
        <v>#REF!</v>
      </c>
      <c r="B441" s="20" t="e">
        <f>#REF!</f>
        <v>#REF!</v>
      </c>
      <c r="C441" s="143" t="e">
        <f>#REF!</f>
        <v>#REF!</v>
      </c>
      <c r="D441" s="22" t="e">
        <f>#REF!</f>
        <v>#REF!</v>
      </c>
      <c r="E441" s="35">
        <v>1100</v>
      </c>
      <c r="F441" s="203" t="s">
        <v>84</v>
      </c>
      <c r="G441" s="19" t="e">
        <f>#REF!</f>
        <v>#REF!</v>
      </c>
      <c r="H441" s="19"/>
      <c r="I441" s="19">
        <f>ПЭВН!E377</f>
        <v>0</v>
      </c>
      <c r="J441" s="198"/>
      <c r="K441" s="35">
        <v>935</v>
      </c>
      <c r="L441" s="423">
        <f t="shared" si="13"/>
        <v>0.17647058823529416</v>
      </c>
      <c r="M441" s="456"/>
      <c r="N441" t="str">
        <f>IFERROR(VLOOKUP(B441,Сток!A:B,2,FALSE),"")</f>
        <v/>
      </c>
      <c r="Q441" s="214"/>
      <c r="R441" s="214"/>
      <c r="S441" s="214"/>
    </row>
    <row r="442" spans="1:19" ht="12" customHeight="1" x14ac:dyDescent="0.25">
      <c r="A442" s="18" t="e">
        <f>#REF!</f>
        <v>#REF!</v>
      </c>
      <c r="B442" s="20" t="e">
        <f>#REF!</f>
        <v>#REF!</v>
      </c>
      <c r="C442" s="143" t="e">
        <f>#REF!</f>
        <v>#REF!</v>
      </c>
      <c r="D442" s="22" t="e">
        <f>#REF!</f>
        <v>#REF!</v>
      </c>
      <c r="E442" s="35">
        <v>1200</v>
      </c>
      <c r="F442" s="203" t="s">
        <v>84</v>
      </c>
      <c r="G442" s="19" t="e">
        <f>#REF!</f>
        <v>#REF!</v>
      </c>
      <c r="H442" s="19"/>
      <c r="I442" s="19">
        <f>ПЭВН!E378</f>
        <v>0</v>
      </c>
      <c r="J442" s="198"/>
      <c r="K442" s="35">
        <v>1045</v>
      </c>
      <c r="L442" s="423">
        <f t="shared" si="13"/>
        <v>0.14832535885167464</v>
      </c>
      <c r="M442" s="456"/>
      <c r="N442" t="str">
        <f>IFERROR(VLOOKUP(B442,Сток!A:B,2,FALSE),"")</f>
        <v/>
      </c>
      <c r="Q442" s="214"/>
      <c r="R442" s="214"/>
      <c r="S442" s="214"/>
    </row>
    <row r="443" spans="1:19" ht="12" customHeight="1" x14ac:dyDescent="0.25">
      <c r="A443" s="18" t="e">
        <f>#REF!</f>
        <v>#REF!</v>
      </c>
      <c r="B443" s="20" t="e">
        <f>#REF!</f>
        <v>#REF!</v>
      </c>
      <c r="C443" s="143" t="e">
        <f>#REF!</f>
        <v>#REF!</v>
      </c>
      <c r="D443" s="22" t="e">
        <f>#REF!</f>
        <v>#REF!</v>
      </c>
      <c r="E443" s="35">
        <v>850</v>
      </c>
      <c r="F443" s="203" t="s">
        <v>84</v>
      </c>
      <c r="G443" s="19" t="e">
        <f>#REF!</f>
        <v>#REF!</v>
      </c>
      <c r="H443" s="19"/>
      <c r="I443" s="19">
        <f>ПЭВН!E379</f>
        <v>0</v>
      </c>
      <c r="J443" s="198"/>
      <c r="K443" s="35">
        <v>1488</v>
      </c>
      <c r="L443" s="423">
        <f t="shared" si="13"/>
        <v>-0.42876344086021501</v>
      </c>
      <c r="M443" s="456"/>
      <c r="N443" t="str">
        <f>IFERROR(VLOOKUP(B443,Сток!A:B,2,FALSE),"")</f>
        <v/>
      </c>
      <c r="Q443" s="214"/>
      <c r="R443" s="214"/>
      <c r="S443" s="214"/>
    </row>
    <row r="444" spans="1:19" ht="12" customHeight="1" x14ac:dyDescent="0.25">
      <c r="A444" s="18" t="e">
        <f>#REF!</f>
        <v>#REF!</v>
      </c>
      <c r="B444" s="20" t="e">
        <f>#REF!</f>
        <v>#REF!</v>
      </c>
      <c r="C444" s="143" t="e">
        <f>#REF!</f>
        <v>#REF!</v>
      </c>
      <c r="D444" s="22" t="e">
        <f>#REF!</f>
        <v>#REF!</v>
      </c>
      <c r="E444" s="35">
        <v>694</v>
      </c>
      <c r="F444" s="203" t="s">
        <v>84</v>
      </c>
      <c r="G444" s="19" t="e">
        <f>#REF!</f>
        <v>#REF!</v>
      </c>
      <c r="H444" s="19"/>
      <c r="I444" s="19">
        <f>ПЭВН!E380</f>
        <v>0</v>
      </c>
      <c r="J444" s="198"/>
      <c r="K444" s="35">
        <v>694</v>
      </c>
      <c r="L444" s="423">
        <f t="shared" si="13"/>
        <v>0</v>
      </c>
      <c r="M444" s="456"/>
      <c r="N444" t="str">
        <f>IFERROR(VLOOKUP(B444,Сток!A:B,2,FALSE),"")</f>
        <v/>
      </c>
      <c r="Q444" s="214"/>
      <c r="R444" s="214"/>
      <c r="S444" s="214"/>
    </row>
    <row r="445" spans="1:19" ht="12" customHeight="1" x14ac:dyDescent="0.25">
      <c r="A445" s="18" t="e">
        <f>#REF!</f>
        <v>#REF!</v>
      </c>
      <c r="B445" s="20" t="e">
        <f>#REF!</f>
        <v>#REF!</v>
      </c>
      <c r="C445" s="143" t="e">
        <f>#REF!</f>
        <v>#REF!</v>
      </c>
      <c r="D445" s="22" t="e">
        <f>#REF!</f>
        <v>#REF!</v>
      </c>
      <c r="E445" s="35">
        <v>800</v>
      </c>
      <c r="F445" s="203" t="s">
        <v>84</v>
      </c>
      <c r="G445" s="19" t="e">
        <f>#REF!</f>
        <v>#REF!</v>
      </c>
      <c r="H445" s="19"/>
      <c r="I445" s="19">
        <f>ПЭВН!E381</f>
        <v>0</v>
      </c>
      <c r="J445" s="198"/>
      <c r="K445" s="35">
        <v>635</v>
      </c>
      <c r="L445" s="423">
        <f t="shared" si="13"/>
        <v>0.25984251968503935</v>
      </c>
      <c r="M445" s="456"/>
      <c r="N445" t="str">
        <f>IFERROR(VLOOKUP(B445,Сток!A:B,2,FALSE),"")</f>
        <v/>
      </c>
      <c r="Q445" s="214"/>
      <c r="R445" s="214"/>
      <c r="S445" s="214"/>
    </row>
    <row r="446" spans="1:19" ht="12" customHeight="1" x14ac:dyDescent="0.25">
      <c r="A446" s="18" t="e">
        <f>#REF!</f>
        <v>#REF!</v>
      </c>
      <c r="B446" s="20" t="e">
        <f>#REF!</f>
        <v>#REF!</v>
      </c>
      <c r="C446" s="143" t="e">
        <f>#REF!</f>
        <v>#REF!</v>
      </c>
      <c r="D446" s="22" t="e">
        <f>#REF!</f>
        <v>#REF!</v>
      </c>
      <c r="E446" s="35">
        <v>900</v>
      </c>
      <c r="F446" s="203" t="s">
        <v>84</v>
      </c>
      <c r="G446" s="19" t="e">
        <f>#REF!</f>
        <v>#REF!</v>
      </c>
      <c r="H446" s="19"/>
      <c r="I446" s="19">
        <f>ПЭВН!E382</f>
        <v>0</v>
      </c>
      <c r="J446" s="198"/>
      <c r="K446" s="35">
        <v>556</v>
      </c>
      <c r="L446" s="423">
        <f t="shared" si="13"/>
        <v>0.61870503597122295</v>
      </c>
      <c r="M446" s="456"/>
      <c r="N446" t="str">
        <f>IFERROR(VLOOKUP(B446,Сток!A:B,2,FALSE),"")</f>
        <v/>
      </c>
      <c r="Q446" s="214"/>
      <c r="R446" s="214"/>
      <c r="S446" s="214"/>
    </row>
    <row r="447" spans="1:19" ht="12" customHeight="1" x14ac:dyDescent="0.25">
      <c r="A447" s="18" t="e">
        <f>#REF!</f>
        <v>#REF!</v>
      </c>
      <c r="B447" s="20" t="e">
        <f>#REF!</f>
        <v>#REF!</v>
      </c>
      <c r="C447" s="143" t="e">
        <f>#REF!</f>
        <v>#REF!</v>
      </c>
      <c r="D447" s="22" t="e">
        <f>#REF!</f>
        <v>#REF!</v>
      </c>
      <c r="E447" s="35">
        <v>1100</v>
      </c>
      <c r="F447" s="203" t="s">
        <v>84</v>
      </c>
      <c r="G447" s="19" t="e">
        <f>#REF!</f>
        <v>#REF!</v>
      </c>
      <c r="H447" s="19"/>
      <c r="I447" s="19">
        <f>ПЭВН!E383</f>
        <v>0</v>
      </c>
      <c r="J447" s="198"/>
      <c r="K447" s="35">
        <v>893</v>
      </c>
      <c r="L447" s="423">
        <f t="shared" si="13"/>
        <v>0.23180291153415444</v>
      </c>
      <c r="M447" s="456"/>
      <c r="N447" t="str">
        <f>IFERROR(VLOOKUP(B447,Сток!A:B,2,FALSE),"")</f>
        <v/>
      </c>
      <c r="Q447" s="214"/>
      <c r="R447" s="214"/>
      <c r="S447" s="214"/>
    </row>
    <row r="448" spans="1:19" ht="12" customHeight="1" x14ac:dyDescent="0.25">
      <c r="A448" s="18" t="e">
        <f>#REF!</f>
        <v>#REF!</v>
      </c>
      <c r="B448" s="20" t="e">
        <f>#REF!</f>
        <v>#REF!</v>
      </c>
      <c r="C448" s="143" t="e">
        <f>#REF!</f>
        <v>#REF!</v>
      </c>
      <c r="D448" s="22" t="e">
        <f>#REF!</f>
        <v>#REF!</v>
      </c>
      <c r="E448" s="35">
        <v>1400</v>
      </c>
      <c r="F448" s="203" t="s">
        <v>84</v>
      </c>
      <c r="G448" s="19" t="e">
        <f>#REF!</f>
        <v>#REF!</v>
      </c>
      <c r="H448" s="19"/>
      <c r="I448" s="19">
        <f>ПЭВН!E384</f>
        <v>0</v>
      </c>
      <c r="J448" s="198"/>
      <c r="K448" s="35">
        <v>635</v>
      </c>
      <c r="L448" s="423">
        <f t="shared" si="13"/>
        <v>1.204724409448819</v>
      </c>
      <c r="M448" s="456"/>
      <c r="N448" t="str">
        <f>IFERROR(VLOOKUP(B448,Сток!A:B,2,FALSE),"")</f>
        <v/>
      </c>
      <c r="Q448" s="214"/>
      <c r="R448" s="214"/>
      <c r="S448" s="214"/>
    </row>
    <row r="449" spans="1:19" ht="12" customHeight="1" x14ac:dyDescent="0.25">
      <c r="A449" s="18" t="e">
        <f>#REF!</f>
        <v>#REF!</v>
      </c>
      <c r="B449" s="20" t="e">
        <f>#REF!</f>
        <v>#REF!</v>
      </c>
      <c r="C449" s="143" t="e">
        <f>#REF!</f>
        <v>#REF!</v>
      </c>
      <c r="D449" s="22" t="e">
        <f>#REF!</f>
        <v>#REF!</v>
      </c>
      <c r="E449" s="35">
        <v>1400</v>
      </c>
      <c r="F449" s="203" t="s">
        <v>84</v>
      </c>
      <c r="G449" s="19" t="e">
        <f>#REF!</f>
        <v>#REF!</v>
      </c>
      <c r="H449" s="19"/>
      <c r="I449" s="19">
        <f>ПЭВН!E385</f>
        <v>0</v>
      </c>
      <c r="J449" s="198"/>
      <c r="K449" s="35">
        <v>635</v>
      </c>
      <c r="L449" s="423">
        <f t="shared" si="13"/>
        <v>1.204724409448819</v>
      </c>
      <c r="M449" s="456"/>
      <c r="N449" t="str">
        <f>IFERROR(VLOOKUP(B449,Сток!A:B,2,FALSE),"")</f>
        <v/>
      </c>
      <c r="Q449" s="214"/>
      <c r="R449" s="214"/>
      <c r="S449" s="214"/>
    </row>
    <row r="450" spans="1:19" ht="12" customHeight="1" x14ac:dyDescent="0.25">
      <c r="A450" s="18" t="e">
        <f>#REF!</f>
        <v>#REF!</v>
      </c>
      <c r="B450" s="20" t="e">
        <f>#REF!</f>
        <v>#REF!</v>
      </c>
      <c r="C450" s="143" t="e">
        <f>#REF!</f>
        <v>#REF!</v>
      </c>
      <c r="D450" s="22" t="e">
        <f>#REF!</f>
        <v>#REF!</v>
      </c>
      <c r="E450" s="35">
        <v>700</v>
      </c>
      <c r="F450" s="203" t="s">
        <v>84</v>
      </c>
      <c r="G450" s="19" t="e">
        <f>#REF!</f>
        <v>#REF!</v>
      </c>
      <c r="H450" s="19"/>
      <c r="I450" s="19">
        <f>ПЭВН!E386</f>
        <v>0</v>
      </c>
      <c r="J450" s="198"/>
      <c r="K450" s="35">
        <v>682</v>
      </c>
      <c r="L450" s="423">
        <f t="shared" si="13"/>
        <v>2.6392961876832821E-2</v>
      </c>
      <c r="M450" s="456"/>
      <c r="N450" t="str">
        <f>IFERROR(VLOOKUP(B450,Сток!A:B,2,FALSE),"")</f>
        <v/>
      </c>
      <c r="Q450" s="214"/>
      <c r="R450" s="214"/>
      <c r="S450" s="214"/>
    </row>
    <row r="451" spans="1:19" ht="12" customHeight="1" x14ac:dyDescent="0.25">
      <c r="A451" s="18" t="e">
        <f>#REF!</f>
        <v>#REF!</v>
      </c>
      <c r="B451" s="20" t="e">
        <f>#REF!</f>
        <v>#REF!</v>
      </c>
      <c r="C451" s="143" t="e">
        <f>#REF!</f>
        <v>#REF!</v>
      </c>
      <c r="D451" s="22" t="e">
        <f>#REF!</f>
        <v>#REF!</v>
      </c>
      <c r="E451" s="35">
        <v>750</v>
      </c>
      <c r="F451" s="203" t="s">
        <v>84</v>
      </c>
      <c r="G451" s="19" t="e">
        <f>#REF!</f>
        <v>#REF!</v>
      </c>
      <c r="H451" s="19"/>
      <c r="I451" s="19">
        <f>ПЭВН!E387</f>
        <v>0</v>
      </c>
      <c r="J451" s="198"/>
      <c r="K451" s="35">
        <v>635</v>
      </c>
      <c r="L451" s="423">
        <f t="shared" si="13"/>
        <v>0.18110236220472431</v>
      </c>
      <c r="M451" s="456"/>
      <c r="N451" t="str">
        <f>IFERROR(VLOOKUP(B451,Сток!A:B,2,FALSE),"")</f>
        <v/>
      </c>
      <c r="Q451" s="214"/>
      <c r="R451" s="214"/>
      <c r="S451" s="214"/>
    </row>
    <row r="452" spans="1:19" ht="12" customHeight="1" x14ac:dyDescent="0.25">
      <c r="A452" s="18" t="e">
        <f>#REF!</f>
        <v>#REF!</v>
      </c>
      <c r="B452" s="20" t="e">
        <f>#REF!</f>
        <v>#REF!</v>
      </c>
      <c r="C452" s="143" t="e">
        <f>#REF!</f>
        <v>#REF!</v>
      </c>
      <c r="D452" s="22" t="e">
        <f>#REF!</f>
        <v>#REF!</v>
      </c>
      <c r="E452" s="35">
        <v>1309</v>
      </c>
      <c r="F452" s="203" t="s">
        <v>84</v>
      </c>
      <c r="G452" s="19" t="e">
        <f>#REF!</f>
        <v>#REF!</v>
      </c>
      <c r="H452" s="19"/>
      <c r="I452" s="19">
        <f>ПЭВН!E388</f>
        <v>0</v>
      </c>
      <c r="J452" s="198"/>
      <c r="K452" s="35">
        <v>1309</v>
      </c>
      <c r="L452" s="423">
        <f t="shared" si="13"/>
        <v>0</v>
      </c>
      <c r="M452" s="456"/>
      <c r="N452" t="str">
        <f>IFERROR(VLOOKUP(B452,Сток!A:B,2,FALSE),"")</f>
        <v/>
      </c>
      <c r="Q452" s="214"/>
      <c r="R452" s="214"/>
      <c r="S452" s="214"/>
    </row>
    <row r="453" spans="1:19" ht="12" customHeight="1" x14ac:dyDescent="0.25">
      <c r="A453" s="18" t="e">
        <f>#REF!</f>
        <v>#REF!</v>
      </c>
      <c r="B453" s="20" t="e">
        <f>#REF!</f>
        <v>#REF!</v>
      </c>
      <c r="C453" s="143" t="e">
        <f>#REF!</f>
        <v>#REF!</v>
      </c>
      <c r="D453" s="22" t="e">
        <f>#REF!</f>
        <v>#REF!</v>
      </c>
      <c r="E453" s="35">
        <v>650</v>
      </c>
      <c r="F453" s="203" t="s">
        <v>84</v>
      </c>
      <c r="G453" s="19" t="e">
        <f>#REF!</f>
        <v>#REF!</v>
      </c>
      <c r="H453" s="19"/>
      <c r="I453" s="19">
        <f>ПЭВН!E389</f>
        <v>0</v>
      </c>
      <c r="J453" s="198"/>
      <c r="K453" s="35">
        <v>595</v>
      </c>
      <c r="L453" s="423">
        <f t="shared" si="13"/>
        <v>9.243697478991586E-2</v>
      </c>
      <c r="M453" s="456"/>
      <c r="N453" t="str">
        <f>IFERROR(VLOOKUP(B453,Сток!A:B,2,FALSE),"")</f>
        <v/>
      </c>
      <c r="Q453" s="214"/>
      <c r="R453" s="214"/>
      <c r="S453" s="214"/>
    </row>
    <row r="454" spans="1:19" ht="12" customHeight="1" x14ac:dyDescent="0.25">
      <c r="A454" s="18" t="e">
        <f>#REF!</f>
        <v>#REF!</v>
      </c>
      <c r="B454" s="20" t="e">
        <f>#REF!</f>
        <v>#REF!</v>
      </c>
      <c r="C454" s="143" t="e">
        <f>#REF!</f>
        <v>#REF!</v>
      </c>
      <c r="D454" s="22" t="e">
        <f>#REF!</f>
        <v>#REF!</v>
      </c>
      <c r="E454" s="35">
        <v>1200</v>
      </c>
      <c r="F454" s="203" t="s">
        <v>84</v>
      </c>
      <c r="G454" s="19" t="e">
        <f>#REF!</f>
        <v>#REF!</v>
      </c>
      <c r="H454" s="19"/>
      <c r="I454" s="19">
        <f>ПЭВН!E390</f>
        <v>0</v>
      </c>
      <c r="J454" s="198"/>
      <c r="K454" s="35">
        <v>1488</v>
      </c>
      <c r="L454" s="423">
        <f t="shared" si="13"/>
        <v>-0.19354838709677424</v>
      </c>
      <c r="M454" s="456"/>
      <c r="N454" t="str">
        <f>IFERROR(VLOOKUP(B454,Сток!A:B,2,FALSE),"")</f>
        <v/>
      </c>
      <c r="Q454" s="214"/>
      <c r="R454" s="214"/>
      <c r="S454" s="214"/>
    </row>
    <row r="455" spans="1:19" ht="12" customHeight="1" x14ac:dyDescent="0.25">
      <c r="A455" s="18" t="e">
        <f>#REF!</f>
        <v>#REF!</v>
      </c>
      <c r="B455" s="20" t="e">
        <f>#REF!</f>
        <v>#REF!</v>
      </c>
      <c r="C455" s="143" t="e">
        <f>#REF!</f>
        <v>#REF!</v>
      </c>
      <c r="D455" s="22" t="e">
        <f>#REF!</f>
        <v>#REF!</v>
      </c>
      <c r="E455" s="35">
        <v>1200</v>
      </c>
      <c r="F455" s="203" t="s">
        <v>84</v>
      </c>
      <c r="G455" s="19" t="e">
        <f>#REF!</f>
        <v>#REF!</v>
      </c>
      <c r="H455" s="19"/>
      <c r="I455" s="19">
        <f>ПЭВН!E391</f>
        <v>0</v>
      </c>
      <c r="J455" s="198"/>
      <c r="K455" s="35">
        <v>1488</v>
      </c>
      <c r="L455" s="423">
        <f t="shared" si="13"/>
        <v>-0.19354838709677424</v>
      </c>
      <c r="M455" s="456"/>
      <c r="N455" t="str">
        <f>IFERROR(VLOOKUP(B455,Сток!A:B,2,FALSE),"")</f>
        <v/>
      </c>
      <c r="Q455" s="214"/>
      <c r="R455" s="214"/>
      <c r="S455" s="214"/>
    </row>
    <row r="456" spans="1:19" ht="12" customHeight="1" x14ac:dyDescent="0.25">
      <c r="A456" s="18" t="e">
        <f>#REF!</f>
        <v>#REF!</v>
      </c>
      <c r="B456" s="20" t="e">
        <f>#REF!</f>
        <v>#REF!</v>
      </c>
      <c r="C456" s="143" t="e">
        <f>#REF!</f>
        <v>#REF!</v>
      </c>
      <c r="D456" s="22" t="e">
        <f>#REF!</f>
        <v>#REF!</v>
      </c>
      <c r="E456" s="35">
        <v>1800</v>
      </c>
      <c r="F456" s="203" t="s">
        <v>84</v>
      </c>
      <c r="G456" s="19" t="e">
        <f>#REF!</f>
        <v>#REF!</v>
      </c>
      <c r="H456" s="19"/>
      <c r="I456" s="19">
        <f>ПЭВН!E392</f>
        <v>0</v>
      </c>
      <c r="J456" s="198"/>
      <c r="K456" s="35">
        <v>1855</v>
      </c>
      <c r="L456" s="423">
        <f t="shared" si="13"/>
        <v>-2.9649595687331498E-2</v>
      </c>
      <c r="M456" s="456"/>
      <c r="N456" t="str">
        <f>IFERROR(VLOOKUP(B456,Сток!A:B,2,FALSE),"")</f>
        <v/>
      </c>
      <c r="Q456" s="214"/>
      <c r="R456" s="214"/>
      <c r="S456" s="214"/>
    </row>
    <row r="457" spans="1:19" ht="12" customHeight="1" x14ac:dyDescent="0.25">
      <c r="A457" s="18" t="e">
        <f>#REF!</f>
        <v>#REF!</v>
      </c>
      <c r="B457" s="20" t="e">
        <f>#REF!</f>
        <v>#REF!</v>
      </c>
      <c r="C457" s="143" t="e">
        <f>#REF!</f>
        <v>#REF!</v>
      </c>
      <c r="D457" s="22" t="e">
        <f>#REF!</f>
        <v>#REF!</v>
      </c>
      <c r="E457" s="35">
        <v>900</v>
      </c>
      <c r="F457" s="203" t="s">
        <v>84</v>
      </c>
      <c r="G457" s="19" t="e">
        <f>#REF!</f>
        <v>#REF!</v>
      </c>
      <c r="H457" s="19"/>
      <c r="I457" s="19">
        <f>ПЭВН!E393</f>
        <v>0</v>
      </c>
      <c r="J457" s="198"/>
      <c r="K457" s="35">
        <v>728</v>
      </c>
      <c r="L457" s="423">
        <f t="shared" si="13"/>
        <v>0.23626373626373631</v>
      </c>
      <c r="M457" s="456"/>
      <c r="N457" t="str">
        <f>IFERROR(VLOOKUP(B457,Сток!A:B,2,FALSE),"")</f>
        <v/>
      </c>
      <c r="Q457" s="214"/>
      <c r="R457" s="214"/>
      <c r="S457" s="214"/>
    </row>
    <row r="458" spans="1:19" ht="12" customHeight="1" x14ac:dyDescent="0.25">
      <c r="A458" s="18" t="e">
        <f>#REF!</f>
        <v>#REF!</v>
      </c>
      <c r="B458" s="20" t="e">
        <f>#REF!</f>
        <v>#REF!</v>
      </c>
      <c r="C458" s="143" t="e">
        <f>#REF!</f>
        <v>#REF!</v>
      </c>
      <c r="D458" s="22" t="e">
        <f>#REF!</f>
        <v>#REF!</v>
      </c>
      <c r="E458" s="35">
        <v>150</v>
      </c>
      <c r="F458" s="203" t="s">
        <v>84</v>
      </c>
      <c r="G458" s="19" t="e">
        <f>#REF!</f>
        <v>#REF!</v>
      </c>
      <c r="H458" s="19"/>
      <c r="I458" s="19">
        <f>ПЭВН!E394</f>
        <v>0</v>
      </c>
      <c r="J458" s="198"/>
      <c r="K458" s="35">
        <v>101</v>
      </c>
      <c r="L458" s="423">
        <f t="shared" si="13"/>
        <v>0.48514851485148514</v>
      </c>
      <c r="M458" s="456"/>
      <c r="N458" t="str">
        <f>IFERROR(VLOOKUP(B458,Сток!A:B,2,FALSE),"")</f>
        <v/>
      </c>
      <c r="Q458" s="214"/>
      <c r="R458" s="214"/>
      <c r="S458" s="214"/>
    </row>
    <row r="459" spans="1:19" ht="12" customHeight="1" x14ac:dyDescent="0.25">
      <c r="A459" s="18" t="e">
        <f>#REF!</f>
        <v>#REF!</v>
      </c>
      <c r="B459" s="20" t="e">
        <f>#REF!</f>
        <v>#REF!</v>
      </c>
      <c r="C459" s="143" t="e">
        <f>#REF!</f>
        <v>#REF!</v>
      </c>
      <c r="D459" s="22" t="e">
        <f>#REF!</f>
        <v>#REF!</v>
      </c>
      <c r="E459" s="35">
        <v>150</v>
      </c>
      <c r="F459" s="203" t="s">
        <v>84</v>
      </c>
      <c r="G459" s="19" t="e">
        <f>#REF!</f>
        <v>#REF!</v>
      </c>
      <c r="H459" s="19"/>
      <c r="I459" s="19">
        <f>ПЭВН!E395</f>
        <v>0</v>
      </c>
      <c r="J459" s="198"/>
      <c r="K459" s="35">
        <v>112</v>
      </c>
      <c r="L459" s="423">
        <f t="shared" si="13"/>
        <v>0.33928571428571419</v>
      </c>
      <c r="M459" s="456"/>
      <c r="N459" t="str">
        <f>IFERROR(VLOOKUP(B459,Сток!A:B,2,FALSE),"")</f>
        <v/>
      </c>
      <c r="Q459" s="214"/>
      <c r="R459" s="214"/>
      <c r="S459" s="214"/>
    </row>
    <row r="460" spans="1:19" ht="12" customHeight="1" x14ac:dyDescent="0.25">
      <c r="A460" s="18" t="e">
        <f>#REF!</f>
        <v>#REF!</v>
      </c>
      <c r="B460" s="20" t="e">
        <f>#REF!</f>
        <v>#REF!</v>
      </c>
      <c r="C460" s="143" t="e">
        <f>#REF!</f>
        <v>#REF!</v>
      </c>
      <c r="D460" s="22" t="e">
        <f>#REF!</f>
        <v>#REF!</v>
      </c>
      <c r="E460" s="35">
        <v>40</v>
      </c>
      <c r="F460" s="203" t="s">
        <v>84</v>
      </c>
      <c r="G460" s="19" t="e">
        <f>#REF!</f>
        <v>#REF!</v>
      </c>
      <c r="H460" s="19"/>
      <c r="I460" s="19">
        <f>ПЭВН!E396</f>
        <v>0</v>
      </c>
      <c r="J460" s="198"/>
      <c r="K460" s="35">
        <v>28</v>
      </c>
      <c r="L460" s="423">
        <f t="shared" si="13"/>
        <v>0.4285714285714286</v>
      </c>
      <c r="M460" s="456"/>
      <c r="N460" t="str">
        <f>IFERROR(VLOOKUP(B460,Сток!A:B,2,FALSE),"")</f>
        <v/>
      </c>
      <c r="Q460" s="214"/>
      <c r="R460" s="214"/>
      <c r="S460" s="214"/>
    </row>
    <row r="461" spans="1:19" ht="12" customHeight="1" x14ac:dyDescent="0.25">
      <c r="A461" s="18" t="e">
        <f>#REF!</f>
        <v>#REF!</v>
      </c>
      <c r="B461" s="20" t="e">
        <f>#REF!</f>
        <v>#REF!</v>
      </c>
      <c r="C461" s="143" t="e">
        <f>#REF!</f>
        <v>#REF!</v>
      </c>
      <c r="D461" s="22" t="e">
        <f>#REF!</f>
        <v>#REF!</v>
      </c>
      <c r="E461" s="35">
        <v>40</v>
      </c>
      <c r="F461" s="203" t="s">
        <v>84</v>
      </c>
      <c r="G461" s="19" t="e">
        <f>#REF!</f>
        <v>#REF!</v>
      </c>
      <c r="H461" s="19"/>
      <c r="I461" s="19">
        <f>ПЭВН!E397</f>
        <v>0</v>
      </c>
      <c r="J461" s="198"/>
      <c r="K461" s="35">
        <v>17</v>
      </c>
      <c r="L461" s="423">
        <f t="shared" si="13"/>
        <v>1.3529411764705883</v>
      </c>
      <c r="M461" s="456"/>
      <c r="N461" t="str">
        <f>IFERROR(VLOOKUP(B461,Сток!A:B,2,FALSE),"")</f>
        <v/>
      </c>
      <c r="Q461" s="214"/>
      <c r="R461" s="214"/>
      <c r="S461" s="214"/>
    </row>
    <row r="462" spans="1:19" ht="12" customHeight="1" x14ac:dyDescent="0.25">
      <c r="A462" s="18" t="e">
        <f>#REF!</f>
        <v>#REF!</v>
      </c>
      <c r="B462" s="20" t="e">
        <f>#REF!</f>
        <v>#REF!</v>
      </c>
      <c r="C462" s="143" t="e">
        <f>#REF!</f>
        <v>#REF!</v>
      </c>
      <c r="D462" s="22" t="e">
        <f>#REF!</f>
        <v>#REF!</v>
      </c>
      <c r="E462" s="35">
        <v>40</v>
      </c>
      <c r="F462" s="203" t="s">
        <v>84</v>
      </c>
      <c r="G462" s="19" t="e">
        <f>#REF!</f>
        <v>#REF!</v>
      </c>
      <c r="H462" s="19"/>
      <c r="I462" s="19">
        <f>ПЭВН!E398</f>
        <v>0</v>
      </c>
      <c r="J462" s="198"/>
      <c r="K462" s="35">
        <v>17</v>
      </c>
      <c r="L462" s="423">
        <f t="shared" si="13"/>
        <v>1.3529411764705883</v>
      </c>
      <c r="M462" s="456"/>
      <c r="N462" t="str">
        <f>IFERROR(VLOOKUP(B462,Сток!A:B,2,FALSE),"")</f>
        <v/>
      </c>
      <c r="Q462" s="214"/>
      <c r="R462" s="214"/>
      <c r="S462" s="214"/>
    </row>
    <row r="463" spans="1:19" ht="12" customHeight="1" x14ac:dyDescent="0.25">
      <c r="A463" s="18" t="e">
        <f>#REF!</f>
        <v>#REF!</v>
      </c>
      <c r="B463" s="20" t="e">
        <f>#REF!</f>
        <v>#REF!</v>
      </c>
      <c r="C463" s="143" t="e">
        <f>#REF!</f>
        <v>#REF!</v>
      </c>
      <c r="D463" s="22" t="e">
        <f>#REF!</f>
        <v>#REF!</v>
      </c>
      <c r="E463" s="35">
        <v>40</v>
      </c>
      <c r="F463" s="203" t="s">
        <v>84</v>
      </c>
      <c r="G463" s="19" t="e">
        <f>#REF!</f>
        <v>#REF!</v>
      </c>
      <c r="H463" s="19"/>
      <c r="I463" s="19">
        <f>ПЭВН!E399</f>
        <v>0</v>
      </c>
      <c r="J463" s="198"/>
      <c r="K463" s="35">
        <v>11</v>
      </c>
      <c r="L463" s="423">
        <f t="shared" si="13"/>
        <v>2.6363636363636362</v>
      </c>
      <c r="M463" s="456"/>
      <c r="N463" t="str">
        <f>IFERROR(VLOOKUP(B463,Сток!A:B,2,FALSE),"")</f>
        <v/>
      </c>
      <c r="Q463" s="214"/>
      <c r="R463" s="214"/>
      <c r="S463" s="214"/>
    </row>
    <row r="464" spans="1:19" ht="12" customHeight="1" x14ac:dyDescent="0.25">
      <c r="A464" s="18" t="e">
        <f>#REF!</f>
        <v>#REF!</v>
      </c>
      <c r="B464" s="20" t="e">
        <f>#REF!</f>
        <v>#REF!</v>
      </c>
      <c r="C464" s="143" t="e">
        <f>#REF!</f>
        <v>#REF!</v>
      </c>
      <c r="D464" s="22" t="e">
        <f>#REF!</f>
        <v>#REF!</v>
      </c>
      <c r="E464" s="35">
        <v>40</v>
      </c>
      <c r="F464" s="203" t="s">
        <v>84</v>
      </c>
      <c r="G464" s="19" t="e">
        <f>#REF!</f>
        <v>#REF!</v>
      </c>
      <c r="H464" s="19"/>
      <c r="I464" s="19">
        <f>ПЭВН!E400</f>
        <v>0</v>
      </c>
      <c r="J464" s="198"/>
      <c r="K464" s="35">
        <v>22</v>
      </c>
      <c r="L464" s="423">
        <f t="shared" si="13"/>
        <v>0.81818181818181812</v>
      </c>
      <c r="M464" s="456"/>
      <c r="N464" t="str">
        <f>IFERROR(VLOOKUP(B464,Сток!A:B,2,FALSE),"")</f>
        <v/>
      </c>
      <c r="Q464" s="214"/>
      <c r="R464" s="214"/>
      <c r="S464" s="214"/>
    </row>
    <row r="465" spans="1:19" ht="12" customHeight="1" x14ac:dyDescent="0.25">
      <c r="A465" s="18" t="e">
        <f>#REF!</f>
        <v>#REF!</v>
      </c>
      <c r="B465" s="20" t="e">
        <f>#REF!</f>
        <v>#REF!</v>
      </c>
      <c r="C465" s="143" t="e">
        <f>#REF!</f>
        <v>#REF!</v>
      </c>
      <c r="D465" s="22" t="e">
        <f>#REF!</f>
        <v>#REF!</v>
      </c>
      <c r="E465" s="35">
        <v>5085</v>
      </c>
      <c r="F465" s="203" t="s">
        <v>84</v>
      </c>
      <c r="G465" s="19" t="e">
        <f>#REF!</f>
        <v>#REF!</v>
      </c>
      <c r="H465" s="19"/>
      <c r="I465" s="19">
        <f>ПЭВН!E401</f>
        <v>0</v>
      </c>
      <c r="J465" s="198"/>
      <c r="K465" s="35">
        <v>5085</v>
      </c>
      <c r="L465" s="423">
        <f t="shared" si="13"/>
        <v>0</v>
      </c>
      <c r="M465" s="456"/>
      <c r="N465" t="str">
        <f>IFERROR(VLOOKUP(B465,Сток!A:B,2,FALSE),"")</f>
        <v/>
      </c>
      <c r="Q465" s="214"/>
      <c r="R465" s="214"/>
      <c r="S465" s="214"/>
    </row>
    <row r="466" spans="1:19" ht="12" customHeight="1" x14ac:dyDescent="0.25">
      <c r="A466" s="18" t="e">
        <f>#REF!</f>
        <v>#REF!</v>
      </c>
      <c r="B466" s="20" t="e">
        <f>#REF!</f>
        <v>#REF!</v>
      </c>
      <c r="C466" s="143" t="e">
        <f>#REF!</f>
        <v>#REF!</v>
      </c>
      <c r="D466" s="22" t="e">
        <f>#REF!</f>
        <v>#REF!</v>
      </c>
      <c r="E466" s="35">
        <v>3381</v>
      </c>
      <c r="F466" s="203" t="s">
        <v>84</v>
      </c>
      <c r="G466" s="19" t="e">
        <f>#REF!</f>
        <v>#REF!</v>
      </c>
      <c r="H466" s="19"/>
      <c r="I466" s="19">
        <f>ПЭВН!E402</f>
        <v>0</v>
      </c>
      <c r="J466" s="198"/>
      <c r="K466" s="35">
        <v>3381</v>
      </c>
      <c r="L466" s="423">
        <f t="shared" si="13"/>
        <v>0</v>
      </c>
      <c r="M466" s="456"/>
      <c r="N466" t="str">
        <f>IFERROR(VLOOKUP(B466,Сток!A:B,2,FALSE),"")</f>
        <v/>
      </c>
      <c r="Q466" s="214"/>
      <c r="R466" s="214"/>
      <c r="S466" s="214"/>
    </row>
    <row r="467" spans="1:19" ht="12" customHeight="1" x14ac:dyDescent="0.25">
      <c r="A467" s="18" t="e">
        <f>#REF!</f>
        <v>#REF!</v>
      </c>
      <c r="B467" s="20" t="e">
        <f>#REF!</f>
        <v>#REF!</v>
      </c>
      <c r="C467" s="143" t="e">
        <f>#REF!</f>
        <v>#REF!</v>
      </c>
      <c r="D467" s="22" t="e">
        <f>#REF!</f>
        <v>#REF!</v>
      </c>
      <c r="E467" s="35">
        <v>30</v>
      </c>
      <c r="F467" s="203" t="s">
        <v>84</v>
      </c>
      <c r="G467" s="19" t="e">
        <f>#REF!</f>
        <v>#REF!</v>
      </c>
      <c r="H467" s="19"/>
      <c r="I467" s="19">
        <f>ПЭВН!E403</f>
        <v>0</v>
      </c>
      <c r="J467" s="198"/>
      <c r="K467" s="35">
        <v>9</v>
      </c>
      <c r="L467" s="423">
        <f t="shared" si="13"/>
        <v>2.3333333333333335</v>
      </c>
      <c r="M467" s="456"/>
      <c r="N467" t="str">
        <f>IFERROR(VLOOKUP(B467,Сток!A:B,2,FALSE),"")</f>
        <v/>
      </c>
      <c r="Q467" s="214"/>
      <c r="R467" s="214"/>
      <c r="S467" s="214"/>
    </row>
    <row r="468" spans="1:19" ht="12" customHeight="1" x14ac:dyDescent="0.25">
      <c r="A468" s="18" t="e">
        <f>#REF!</f>
        <v>#REF!</v>
      </c>
      <c r="B468" s="20" t="e">
        <f>#REF!</f>
        <v>#REF!</v>
      </c>
      <c r="C468" s="143" t="e">
        <f>#REF!</f>
        <v>#REF!</v>
      </c>
      <c r="D468" s="22" t="e">
        <f>#REF!</f>
        <v>#REF!</v>
      </c>
      <c r="E468" s="35">
        <v>10</v>
      </c>
      <c r="F468" s="203" t="s">
        <v>84</v>
      </c>
      <c r="G468" s="19" t="e">
        <f>#REF!</f>
        <v>#REF!</v>
      </c>
      <c r="H468" s="19"/>
      <c r="I468" s="19">
        <f>ПЭВН!E404</f>
        <v>0</v>
      </c>
      <c r="J468" s="198"/>
      <c r="K468" s="35">
        <v>9</v>
      </c>
      <c r="L468" s="423">
        <f t="shared" si="13"/>
        <v>0.11111111111111116</v>
      </c>
      <c r="M468" s="456"/>
      <c r="N468" t="str">
        <f>IFERROR(VLOOKUP(B468,Сток!A:B,2,FALSE),"")</f>
        <v/>
      </c>
      <c r="Q468" s="214"/>
      <c r="R468" s="214"/>
      <c r="S468" s="214"/>
    </row>
    <row r="469" spans="1:19" ht="12" customHeight="1" x14ac:dyDescent="0.25">
      <c r="A469" s="18" t="e">
        <f>#REF!</f>
        <v>#REF!</v>
      </c>
      <c r="B469" s="20" t="e">
        <f>#REF!</f>
        <v>#REF!</v>
      </c>
      <c r="C469" s="143" t="e">
        <f>#REF!</f>
        <v>#REF!</v>
      </c>
      <c r="D469" s="22" t="e">
        <f>#REF!</f>
        <v>#REF!</v>
      </c>
      <c r="E469" s="35">
        <v>683</v>
      </c>
      <c r="F469" s="203" t="s">
        <v>84</v>
      </c>
      <c r="G469" s="19" t="e">
        <f>#REF!</f>
        <v>#REF!</v>
      </c>
      <c r="H469" s="19"/>
      <c r="I469" s="19">
        <f>ПЭВН!E405</f>
        <v>0</v>
      </c>
      <c r="J469" s="198"/>
      <c r="K469" s="35">
        <v>683</v>
      </c>
      <c r="L469" s="423">
        <f t="shared" si="13"/>
        <v>0</v>
      </c>
      <c r="M469" s="456"/>
      <c r="N469" t="str">
        <f>IFERROR(VLOOKUP(B469,Сток!A:B,2,FALSE),"")</f>
        <v/>
      </c>
      <c r="Q469" s="214"/>
      <c r="R469" s="214"/>
      <c r="S469" s="214"/>
    </row>
    <row r="470" spans="1:19" ht="12" customHeight="1" x14ac:dyDescent="0.25">
      <c r="A470" s="18" t="e">
        <f>#REF!</f>
        <v>#REF!</v>
      </c>
      <c r="B470" s="20" t="e">
        <f>#REF!</f>
        <v>#REF!</v>
      </c>
      <c r="C470" s="143" t="e">
        <f>#REF!</f>
        <v>#REF!</v>
      </c>
      <c r="D470" s="22" t="e">
        <f>#REF!</f>
        <v>#REF!</v>
      </c>
      <c r="E470" s="35">
        <v>2587</v>
      </c>
      <c r="F470" s="203" t="s">
        <v>84</v>
      </c>
      <c r="G470" s="19" t="e">
        <f>#REF!</f>
        <v>#REF!</v>
      </c>
      <c r="H470" s="19"/>
      <c r="I470" s="19">
        <f>ПЭВН!E406</f>
        <v>0</v>
      </c>
      <c r="J470" s="198"/>
      <c r="K470" s="35">
        <v>2587</v>
      </c>
      <c r="L470" s="423">
        <f t="shared" si="13"/>
        <v>0</v>
      </c>
      <c r="M470" s="456"/>
      <c r="N470" t="str">
        <f>IFERROR(VLOOKUP(B470,Сток!A:B,2,FALSE),"")</f>
        <v/>
      </c>
      <c r="Q470" s="214"/>
      <c r="R470" s="214"/>
      <c r="S470" s="214"/>
    </row>
    <row r="471" spans="1:19" ht="12" customHeight="1" x14ac:dyDescent="0.25">
      <c r="A471" s="18" t="e">
        <f>#REF!</f>
        <v>#REF!</v>
      </c>
      <c r="B471" s="20" t="e">
        <f>#REF!</f>
        <v>#REF!</v>
      </c>
      <c r="C471" s="143" t="e">
        <f>#REF!</f>
        <v>#REF!</v>
      </c>
      <c r="D471" s="22" t="e">
        <f>#REF!</f>
        <v>#REF!</v>
      </c>
      <c r="E471" s="35">
        <v>2587</v>
      </c>
      <c r="F471" s="203" t="s">
        <v>84</v>
      </c>
      <c r="G471" s="19" t="e">
        <f>#REF!</f>
        <v>#REF!</v>
      </c>
      <c r="H471" s="19"/>
      <c r="I471" s="19">
        <f>ПЭВН!E407</f>
        <v>0</v>
      </c>
      <c r="J471" s="198"/>
      <c r="K471" s="35">
        <v>2587</v>
      </c>
      <c r="L471" s="423">
        <f t="shared" si="13"/>
        <v>0</v>
      </c>
      <c r="M471" s="456"/>
      <c r="N471" t="str">
        <f>IFERROR(VLOOKUP(B471,Сток!A:B,2,FALSE),"")</f>
        <v/>
      </c>
      <c r="Q471" s="214"/>
      <c r="R471" s="214"/>
      <c r="S471" s="214"/>
    </row>
    <row r="472" spans="1:19" ht="12" customHeight="1" x14ac:dyDescent="0.25">
      <c r="A472" s="18" t="e">
        <f>#REF!</f>
        <v>#REF!</v>
      </c>
      <c r="B472" s="20" t="e">
        <f>#REF!</f>
        <v>#REF!</v>
      </c>
      <c r="C472" s="143" t="e">
        <f>#REF!</f>
        <v>#REF!</v>
      </c>
      <c r="D472" s="22" t="e">
        <f>#REF!</f>
        <v>#REF!</v>
      </c>
      <c r="E472" s="35">
        <v>100</v>
      </c>
      <c r="F472" s="203" t="s">
        <v>84</v>
      </c>
      <c r="G472" s="19" t="e">
        <f>#REF!</f>
        <v>#REF!</v>
      </c>
      <c r="H472" s="19"/>
      <c r="I472" s="19">
        <f>ПЭВН!E409</f>
        <v>0</v>
      </c>
      <c r="J472" s="198"/>
      <c r="K472" s="35">
        <v>43</v>
      </c>
      <c r="L472" s="423">
        <f t="shared" si="13"/>
        <v>1.3255813953488373</v>
      </c>
      <c r="M472" s="456"/>
      <c r="N472" t="str">
        <f>IFERROR(VLOOKUP(B472,Сток!A:B,2,FALSE),"")</f>
        <v/>
      </c>
      <c r="Q472" s="214"/>
      <c r="R472" s="214"/>
      <c r="S472" s="214"/>
    </row>
    <row r="473" spans="1:19" ht="12" customHeight="1" x14ac:dyDescent="0.25">
      <c r="A473" s="18" t="e">
        <f>#REF!</f>
        <v>#REF!</v>
      </c>
      <c r="B473" s="20" t="e">
        <f>#REF!</f>
        <v>#REF!</v>
      </c>
      <c r="C473" s="143" t="e">
        <f>#REF!</f>
        <v>#REF!</v>
      </c>
      <c r="D473" s="22" t="e">
        <f>#REF!</f>
        <v>#REF!</v>
      </c>
      <c r="E473" s="35">
        <v>120</v>
      </c>
      <c r="F473" s="203" t="s">
        <v>84</v>
      </c>
      <c r="G473" s="19" t="e">
        <f>#REF!</f>
        <v>#REF!</v>
      </c>
      <c r="H473" s="19"/>
      <c r="I473" s="19">
        <f>ПЭВН!E410</f>
        <v>0</v>
      </c>
      <c r="J473" s="198"/>
      <c r="K473" s="35">
        <v>50</v>
      </c>
      <c r="L473" s="423">
        <f t="shared" si="13"/>
        <v>1.4</v>
      </c>
      <c r="M473" s="456"/>
      <c r="N473" t="str">
        <f>IFERROR(VLOOKUP(B473,Сток!A:B,2,FALSE),"")</f>
        <v/>
      </c>
      <c r="Q473" s="214"/>
      <c r="R473" s="214"/>
      <c r="S473" s="214"/>
    </row>
    <row r="474" spans="1:19" ht="12" customHeight="1" x14ac:dyDescent="0.25">
      <c r="A474" s="18" t="e">
        <f>#REF!</f>
        <v>#REF!</v>
      </c>
      <c r="B474" s="20" t="e">
        <f>#REF!</f>
        <v>#REF!</v>
      </c>
      <c r="C474" s="143" t="e">
        <f>#REF!</f>
        <v>#REF!</v>
      </c>
      <c r="D474" s="22" t="e">
        <f>#REF!</f>
        <v>#REF!</v>
      </c>
      <c r="E474" s="35">
        <v>120</v>
      </c>
      <c r="F474" s="203" t="s">
        <v>84</v>
      </c>
      <c r="G474" s="19" t="e">
        <f>#REF!</f>
        <v>#REF!</v>
      </c>
      <c r="H474" s="19"/>
      <c r="I474" s="19">
        <f>ПЭВН!E411</f>
        <v>0</v>
      </c>
      <c r="J474" s="198"/>
      <c r="K474" s="35">
        <v>27</v>
      </c>
      <c r="L474" s="423">
        <f t="shared" si="13"/>
        <v>3.4444444444444446</v>
      </c>
      <c r="M474" s="456"/>
      <c r="N474" t="str">
        <f>IFERROR(VLOOKUP(B474,Сток!A:B,2,FALSE),"")</f>
        <v/>
      </c>
      <c r="Q474" s="214"/>
      <c r="R474" s="214"/>
      <c r="S474" s="214"/>
    </row>
    <row r="475" spans="1:19" ht="12" customHeight="1" x14ac:dyDescent="0.25">
      <c r="A475" s="18" t="e">
        <f>#REF!</f>
        <v>#REF!</v>
      </c>
      <c r="B475" s="20" t="e">
        <f>#REF!</f>
        <v>#REF!</v>
      </c>
      <c r="C475" s="143" t="e">
        <f>#REF!</f>
        <v>#REF!</v>
      </c>
      <c r="D475" s="22" t="e">
        <f>#REF!</f>
        <v>#REF!</v>
      </c>
      <c r="E475" s="35">
        <v>50</v>
      </c>
      <c r="F475" s="203" t="s">
        <v>84</v>
      </c>
      <c r="G475" s="19" t="e">
        <f>#REF!</f>
        <v>#REF!</v>
      </c>
      <c r="H475" s="19"/>
      <c r="I475" s="19">
        <f>ПЭВН!E412</f>
        <v>0</v>
      </c>
      <c r="J475" s="198"/>
      <c r="K475" s="35">
        <v>46</v>
      </c>
      <c r="L475" s="423">
        <f t="shared" si="13"/>
        <v>8.6956521739130377E-2</v>
      </c>
      <c r="M475" s="456"/>
      <c r="N475" t="str">
        <f>IFERROR(VLOOKUP(B475,Сток!A:B,2,FALSE),"")</f>
        <v/>
      </c>
      <c r="Q475" s="214"/>
      <c r="R475" s="214"/>
      <c r="S475" s="214"/>
    </row>
    <row r="476" spans="1:19" ht="12" customHeight="1" x14ac:dyDescent="0.25">
      <c r="A476" s="18" t="e">
        <f>#REF!</f>
        <v>#REF!</v>
      </c>
      <c r="B476" s="20" t="e">
        <f>#REF!</f>
        <v>#REF!</v>
      </c>
      <c r="C476" s="143" t="e">
        <f>#REF!</f>
        <v>#REF!</v>
      </c>
      <c r="D476" s="22" t="e">
        <f>#REF!</f>
        <v>#REF!</v>
      </c>
      <c r="E476" s="35">
        <v>140</v>
      </c>
      <c r="F476" s="203" t="s">
        <v>84</v>
      </c>
      <c r="G476" s="19" t="e">
        <f>#REF!</f>
        <v>#REF!</v>
      </c>
      <c r="H476" s="19"/>
      <c r="I476" s="19">
        <f>ПЭВН!E413</f>
        <v>0</v>
      </c>
      <c r="J476" s="198"/>
      <c r="K476" s="35">
        <v>56</v>
      </c>
      <c r="L476" s="423">
        <f t="shared" si="13"/>
        <v>1.5</v>
      </c>
      <c r="M476" s="456"/>
      <c r="N476" t="str">
        <f>IFERROR(VLOOKUP(B476,Сток!A:B,2,FALSE),"")</f>
        <v/>
      </c>
      <c r="Q476" s="214"/>
      <c r="R476" s="214"/>
      <c r="S476" s="214"/>
    </row>
    <row r="477" spans="1:19" ht="12" customHeight="1" x14ac:dyDescent="0.25">
      <c r="A477" s="18" t="e">
        <f>#REF!</f>
        <v>#REF!</v>
      </c>
      <c r="B477" s="20" t="e">
        <f>#REF!</f>
        <v>#REF!</v>
      </c>
      <c r="C477" s="143" t="e">
        <f>#REF!</f>
        <v>#REF!</v>
      </c>
      <c r="D477" s="22" t="e">
        <f>#REF!</f>
        <v>#REF!</v>
      </c>
      <c r="E477" s="35">
        <v>3315</v>
      </c>
      <c r="F477" s="203" t="s">
        <v>84</v>
      </c>
      <c r="G477" s="19" t="e">
        <f>#REF!</f>
        <v>#REF!</v>
      </c>
      <c r="H477" s="19"/>
      <c r="I477" s="19">
        <f>ПЭВН!E414</f>
        <v>0</v>
      </c>
      <c r="J477" s="198"/>
      <c r="K477" s="35">
        <v>3315</v>
      </c>
      <c r="L477" s="423">
        <f t="shared" si="13"/>
        <v>0</v>
      </c>
      <c r="M477" s="456"/>
      <c r="N477" t="str">
        <f>IFERROR(VLOOKUP(B477,Сток!A:B,2,FALSE),"")</f>
        <v/>
      </c>
      <c r="Q477" s="214"/>
      <c r="R477" s="214"/>
      <c r="S477" s="214"/>
    </row>
    <row r="478" spans="1:19" ht="12" customHeight="1" x14ac:dyDescent="0.25">
      <c r="A478" s="18" t="e">
        <f>#REF!</f>
        <v>#REF!</v>
      </c>
      <c r="B478" s="20" t="e">
        <f>#REF!</f>
        <v>#REF!</v>
      </c>
      <c r="C478" s="143" t="e">
        <f>#REF!</f>
        <v>#REF!</v>
      </c>
      <c r="D478" s="22" t="e">
        <f>#REF!</f>
        <v>#REF!</v>
      </c>
      <c r="E478" s="35">
        <v>5537</v>
      </c>
      <c r="F478" s="203" t="s">
        <v>84</v>
      </c>
      <c r="G478" s="19" t="e">
        <f>#REF!</f>
        <v>#REF!</v>
      </c>
      <c r="H478" s="19"/>
      <c r="I478" s="19">
        <f>ПЭВН!E415</f>
        <v>0</v>
      </c>
      <c r="J478" s="198"/>
      <c r="K478" s="35">
        <v>5537</v>
      </c>
      <c r="L478" s="423">
        <f t="shared" si="13"/>
        <v>0</v>
      </c>
      <c r="M478" s="456"/>
      <c r="N478" t="str">
        <f>IFERROR(VLOOKUP(B478,Сток!A:B,2,FALSE),"")</f>
        <v/>
      </c>
      <c r="Q478" s="214"/>
      <c r="R478" s="214"/>
      <c r="S478" s="214"/>
    </row>
    <row r="479" spans="1:19" ht="12" customHeight="1" x14ac:dyDescent="0.25">
      <c r="A479" s="18" t="e">
        <f>#REF!</f>
        <v>#REF!</v>
      </c>
      <c r="B479" s="20" t="e">
        <f>#REF!</f>
        <v>#REF!</v>
      </c>
      <c r="C479" s="143" t="e">
        <f>#REF!</f>
        <v>#REF!</v>
      </c>
      <c r="D479" s="22" t="e">
        <f>#REF!</f>
        <v>#REF!</v>
      </c>
      <c r="E479" s="35">
        <v>100</v>
      </c>
      <c r="F479" s="203" t="s">
        <v>84</v>
      </c>
      <c r="G479" s="19" t="e">
        <f>#REF!</f>
        <v>#REF!</v>
      </c>
      <c r="H479" s="19"/>
      <c r="I479" s="19">
        <f>ПЭВН!E416</f>
        <v>0</v>
      </c>
      <c r="J479" s="198"/>
      <c r="K479" s="35">
        <v>45</v>
      </c>
      <c r="L479" s="423">
        <f t="shared" si="13"/>
        <v>1.2222222222222223</v>
      </c>
      <c r="M479" s="456"/>
      <c r="N479" t="str">
        <f>IFERROR(VLOOKUP(B479,Сток!A:B,2,FALSE),"")</f>
        <v/>
      </c>
      <c r="Q479" s="214"/>
      <c r="R479" s="214"/>
      <c r="S479" s="214"/>
    </row>
    <row r="480" spans="1:19" ht="12" customHeight="1" x14ac:dyDescent="0.25">
      <c r="A480" s="18" t="e">
        <f>#REF!</f>
        <v>#REF!</v>
      </c>
      <c r="B480" s="20" t="e">
        <f>#REF!</f>
        <v>#REF!</v>
      </c>
      <c r="C480" s="143" t="e">
        <f>#REF!</f>
        <v>#REF!</v>
      </c>
      <c r="D480" s="22" t="e">
        <f>#REF!</f>
        <v>#REF!</v>
      </c>
      <c r="E480" s="35">
        <v>180</v>
      </c>
      <c r="F480" s="203" t="s">
        <v>84</v>
      </c>
      <c r="G480" s="19" t="e">
        <f>#REF!</f>
        <v>#REF!</v>
      </c>
      <c r="H480" s="19"/>
      <c r="I480" s="19">
        <f>ПЭВН!E417</f>
        <v>0</v>
      </c>
      <c r="J480" s="198"/>
      <c r="K480" s="35">
        <v>134</v>
      </c>
      <c r="L480" s="423">
        <f t="shared" si="13"/>
        <v>0.34328358208955234</v>
      </c>
      <c r="M480" s="456"/>
      <c r="N480" t="str">
        <f>IFERROR(VLOOKUP(B480,Сток!A:B,2,FALSE),"")</f>
        <v/>
      </c>
      <c r="Q480" s="214"/>
      <c r="R480" s="214"/>
      <c r="S480" s="214"/>
    </row>
    <row r="481" spans="1:19" ht="12" customHeight="1" x14ac:dyDescent="0.25">
      <c r="A481" s="18" t="e">
        <f>#REF!</f>
        <v>#REF!</v>
      </c>
      <c r="B481" s="20" t="e">
        <f>#REF!</f>
        <v>#REF!</v>
      </c>
      <c r="C481" s="143" t="e">
        <f>#REF!</f>
        <v>#REF!</v>
      </c>
      <c r="D481" s="22" t="e">
        <f>#REF!</f>
        <v>#REF!</v>
      </c>
      <c r="E481" s="35">
        <v>180</v>
      </c>
      <c r="F481" s="203" t="s">
        <v>84</v>
      </c>
      <c r="G481" s="19" t="e">
        <f>#REF!</f>
        <v>#REF!</v>
      </c>
      <c r="H481" s="19"/>
      <c r="I481" s="19">
        <f>ПЭВН!E418</f>
        <v>0</v>
      </c>
      <c r="J481" s="198"/>
      <c r="K481" s="35">
        <v>206</v>
      </c>
      <c r="L481" s="423">
        <f t="shared" si="13"/>
        <v>-0.12621359223300976</v>
      </c>
      <c r="M481" s="456"/>
      <c r="N481" t="str">
        <f>IFERROR(VLOOKUP(B481,Сток!A:B,2,FALSE),"")</f>
        <v/>
      </c>
      <c r="Q481" s="214"/>
      <c r="R481" s="214"/>
      <c r="S481" s="214"/>
    </row>
    <row r="482" spans="1:19" ht="12" customHeight="1" x14ac:dyDescent="0.25">
      <c r="A482" s="18" t="e">
        <f>#REF!</f>
        <v>#REF!</v>
      </c>
      <c r="B482" s="20" t="e">
        <f>#REF!</f>
        <v>#REF!</v>
      </c>
      <c r="C482" s="143" t="e">
        <f>#REF!</f>
        <v>#REF!</v>
      </c>
      <c r="D482" s="22" t="e">
        <f>#REF!</f>
        <v>#REF!</v>
      </c>
      <c r="E482" s="35">
        <v>180</v>
      </c>
      <c r="F482" s="203" t="s">
        <v>84</v>
      </c>
      <c r="G482" s="19" t="e">
        <f>#REF!</f>
        <v>#REF!</v>
      </c>
      <c r="H482" s="19"/>
      <c r="I482" s="19">
        <f>ПЭВН!E419</f>
        <v>0</v>
      </c>
      <c r="J482" s="198"/>
      <c r="K482" s="35">
        <v>134</v>
      </c>
      <c r="L482" s="423">
        <f t="shared" si="13"/>
        <v>0.34328358208955234</v>
      </c>
      <c r="M482" s="456"/>
      <c r="N482" t="str">
        <f>IFERROR(VLOOKUP(B482,Сток!A:B,2,FALSE),"")</f>
        <v/>
      </c>
      <c r="Q482" s="214"/>
      <c r="R482" s="214"/>
      <c r="S482" s="214"/>
    </row>
    <row r="483" spans="1:19" ht="12" customHeight="1" x14ac:dyDescent="0.25">
      <c r="A483" s="18" t="e">
        <f>#REF!</f>
        <v>#REF!</v>
      </c>
      <c r="B483" s="20" t="e">
        <f>#REF!</f>
        <v>#REF!</v>
      </c>
      <c r="C483" s="143" t="e">
        <f>#REF!</f>
        <v>#REF!</v>
      </c>
      <c r="D483" s="22" t="e">
        <f>#REF!</f>
        <v>#REF!</v>
      </c>
      <c r="E483" s="35">
        <v>180</v>
      </c>
      <c r="F483" s="203" t="s">
        <v>84</v>
      </c>
      <c r="G483" s="19" t="e">
        <f>#REF!</f>
        <v>#REF!</v>
      </c>
      <c r="H483" s="19"/>
      <c r="I483" s="19">
        <f>ПЭВН!E420</f>
        <v>0</v>
      </c>
      <c r="J483" s="198"/>
      <c r="K483" s="35">
        <v>134</v>
      </c>
      <c r="L483" s="423">
        <f t="shared" si="13"/>
        <v>0.34328358208955234</v>
      </c>
      <c r="M483" s="456"/>
      <c r="N483" t="str">
        <f>IFERROR(VLOOKUP(B483,Сток!A:B,2,FALSE),"")</f>
        <v/>
      </c>
      <c r="Q483" s="214"/>
      <c r="R483" s="214"/>
      <c r="S483" s="214"/>
    </row>
    <row r="484" spans="1:19" ht="12" customHeight="1" x14ac:dyDescent="0.25">
      <c r="A484" s="18" t="e">
        <f>#REF!</f>
        <v>#REF!</v>
      </c>
      <c r="B484" s="20" t="e">
        <f>#REF!</f>
        <v>#REF!</v>
      </c>
      <c r="C484" s="143" t="e">
        <f>#REF!</f>
        <v>#REF!</v>
      </c>
      <c r="D484" s="22" t="e">
        <f>#REF!</f>
        <v>#REF!</v>
      </c>
      <c r="E484" s="35">
        <v>210</v>
      </c>
      <c r="F484" s="203" t="s">
        <v>84</v>
      </c>
      <c r="G484" s="19" t="e">
        <f>#REF!</f>
        <v>#REF!</v>
      </c>
      <c r="H484" s="19"/>
      <c r="I484" s="19">
        <f>ПЭВН!E421</f>
        <v>0</v>
      </c>
      <c r="J484" s="198"/>
      <c r="K484" s="35">
        <v>206</v>
      </c>
      <c r="L484" s="423">
        <f t="shared" si="13"/>
        <v>1.9417475728155331E-2</v>
      </c>
      <c r="M484" s="456"/>
      <c r="N484" t="str">
        <f>IFERROR(VLOOKUP(B484,Сток!A:B,2,FALSE),"")</f>
        <v/>
      </c>
      <c r="Q484" s="214"/>
      <c r="R484" s="214"/>
      <c r="S484" s="214"/>
    </row>
    <row r="485" spans="1:19" ht="12" customHeight="1" x14ac:dyDescent="0.25">
      <c r="A485" s="18" t="e">
        <f>#REF!</f>
        <v>#REF!</v>
      </c>
      <c r="B485" s="20" t="e">
        <f>#REF!</f>
        <v>#REF!</v>
      </c>
      <c r="C485" s="143" t="e">
        <f>#REF!</f>
        <v>#REF!</v>
      </c>
      <c r="D485" s="22" t="e">
        <f>#REF!</f>
        <v>#REF!</v>
      </c>
      <c r="E485" s="35">
        <v>200</v>
      </c>
      <c r="F485" s="203" t="s">
        <v>84</v>
      </c>
      <c r="G485" s="19" t="e">
        <f>#REF!</f>
        <v>#REF!</v>
      </c>
      <c r="H485" s="19"/>
      <c r="I485" s="19">
        <f>ПЭВН!E422</f>
        <v>0</v>
      </c>
      <c r="J485" s="198"/>
      <c r="K485" s="35">
        <v>197</v>
      </c>
      <c r="L485" s="423">
        <f t="shared" si="13"/>
        <v>1.5228426395939021E-2</v>
      </c>
      <c r="M485" s="456"/>
      <c r="N485" t="str">
        <f>IFERROR(VLOOKUP(B485,Сток!A:B,2,FALSE),"")</f>
        <v/>
      </c>
      <c r="Q485" s="214"/>
      <c r="R485" s="214"/>
      <c r="S485" s="214"/>
    </row>
    <row r="486" spans="1:19" ht="12" customHeight="1" x14ac:dyDescent="0.25">
      <c r="A486" s="18" t="e">
        <f>#REF!</f>
        <v>#REF!</v>
      </c>
      <c r="B486" s="20" t="e">
        <f>#REF!</f>
        <v>#REF!</v>
      </c>
      <c r="C486" s="143" t="e">
        <f>#REF!</f>
        <v>#REF!</v>
      </c>
      <c r="D486" s="22" t="e">
        <f>#REF!</f>
        <v>#REF!</v>
      </c>
      <c r="E486" s="35">
        <v>180</v>
      </c>
      <c r="F486" s="203" t="s">
        <v>84</v>
      </c>
      <c r="G486" s="19" t="e">
        <f>#REF!</f>
        <v>#REF!</v>
      </c>
      <c r="H486" s="19"/>
      <c r="I486" s="19">
        <f>ПЭВН!E423</f>
        <v>0</v>
      </c>
      <c r="J486" s="198"/>
      <c r="K486" s="35">
        <v>108</v>
      </c>
      <c r="L486" s="423">
        <f t="shared" si="13"/>
        <v>0.66666666666666674</v>
      </c>
      <c r="M486" s="456"/>
      <c r="N486" t="str">
        <f>IFERROR(VLOOKUP(B486,Сток!A:B,2,FALSE),"")</f>
        <v/>
      </c>
      <c r="Q486" s="214"/>
      <c r="R486" s="214"/>
      <c r="S486" s="214"/>
    </row>
    <row r="487" spans="1:19" ht="12" customHeight="1" x14ac:dyDescent="0.25">
      <c r="A487" s="18" t="e">
        <f>#REF!</f>
        <v>#REF!</v>
      </c>
      <c r="B487" s="20" t="e">
        <f>#REF!</f>
        <v>#REF!</v>
      </c>
      <c r="C487" s="143" t="e">
        <f>#REF!</f>
        <v>#REF!</v>
      </c>
      <c r="D487" s="22" t="e">
        <f>#REF!</f>
        <v>#REF!</v>
      </c>
      <c r="E487" s="35">
        <v>190</v>
      </c>
      <c r="F487" s="203" t="s">
        <v>84</v>
      </c>
      <c r="G487" s="19" t="e">
        <f>#REF!</f>
        <v>#REF!</v>
      </c>
      <c r="H487" s="19"/>
      <c r="I487" s="19">
        <f>ПЭВН!E424</f>
        <v>0</v>
      </c>
      <c r="J487" s="198"/>
      <c r="K487" s="35">
        <v>161</v>
      </c>
      <c r="L487" s="423">
        <f t="shared" si="13"/>
        <v>0.18012422360248448</v>
      </c>
      <c r="M487" s="456"/>
      <c r="N487" t="str">
        <f>IFERROR(VLOOKUP(B487,Сток!A:B,2,FALSE),"")</f>
        <v/>
      </c>
      <c r="Q487" s="214"/>
      <c r="R487" s="214"/>
      <c r="S487" s="214"/>
    </row>
    <row r="488" spans="1:19" ht="12" customHeight="1" x14ac:dyDescent="0.25">
      <c r="A488" s="18" t="e">
        <f>#REF!</f>
        <v>#REF!</v>
      </c>
      <c r="B488" s="20" t="e">
        <f>#REF!</f>
        <v>#REF!</v>
      </c>
      <c r="C488" s="143" t="e">
        <f>#REF!</f>
        <v>#REF!</v>
      </c>
      <c r="D488" s="22" t="e">
        <f>#REF!</f>
        <v>#REF!</v>
      </c>
      <c r="E488" s="35">
        <v>190</v>
      </c>
      <c r="F488" s="203" t="s">
        <v>84</v>
      </c>
      <c r="G488" s="19" t="e">
        <f>#REF!</f>
        <v>#REF!</v>
      </c>
      <c r="H488" s="19"/>
      <c r="I488" s="19">
        <f>ПЭВН!E425</f>
        <v>0</v>
      </c>
      <c r="J488" s="198"/>
      <c r="K488" s="35">
        <v>143</v>
      </c>
      <c r="L488" s="423">
        <f t="shared" si="13"/>
        <v>0.32867132867132876</v>
      </c>
      <c r="M488" s="456"/>
      <c r="N488" t="str">
        <f>IFERROR(VLOOKUP(B488,Сток!A:B,2,FALSE),"")</f>
        <v/>
      </c>
      <c r="Q488" s="214"/>
      <c r="R488" s="214"/>
      <c r="S488" s="214"/>
    </row>
    <row r="489" spans="1:19" ht="12" customHeight="1" x14ac:dyDescent="0.25">
      <c r="A489" s="18" t="e">
        <f>#REF!</f>
        <v>#REF!</v>
      </c>
      <c r="B489" s="20" t="e">
        <f>#REF!</f>
        <v>#REF!</v>
      </c>
      <c r="C489" s="143" t="e">
        <f>#REF!</f>
        <v>#REF!</v>
      </c>
      <c r="D489" s="22" t="e">
        <f>#REF!</f>
        <v>#REF!</v>
      </c>
      <c r="E489" s="35">
        <v>190</v>
      </c>
      <c r="F489" s="203" t="s">
        <v>84</v>
      </c>
      <c r="G489" s="19" t="e">
        <f>#REF!</f>
        <v>#REF!</v>
      </c>
      <c r="H489" s="19"/>
      <c r="I489" s="19">
        <f>ПЭВН!E426</f>
        <v>0</v>
      </c>
      <c r="J489" s="198"/>
      <c r="K489" s="35">
        <v>161</v>
      </c>
      <c r="L489" s="423">
        <f t="shared" si="13"/>
        <v>0.18012422360248448</v>
      </c>
      <c r="M489" s="456"/>
      <c r="N489" t="str">
        <f>IFERROR(VLOOKUP(B489,Сток!A:B,2,FALSE),"")</f>
        <v/>
      </c>
      <c r="Q489" s="214"/>
      <c r="R489" s="214"/>
      <c r="S489" s="214"/>
    </row>
    <row r="490" spans="1:19" ht="12" customHeight="1" x14ac:dyDescent="0.25">
      <c r="A490" s="18" t="e">
        <f>#REF!</f>
        <v>#REF!</v>
      </c>
      <c r="B490" s="20" t="e">
        <f>#REF!</f>
        <v>#REF!</v>
      </c>
      <c r="C490" s="143" t="e">
        <f>#REF!</f>
        <v>#REF!</v>
      </c>
      <c r="D490" s="22" t="e">
        <f>#REF!</f>
        <v>#REF!</v>
      </c>
      <c r="E490" s="35">
        <v>220</v>
      </c>
      <c r="F490" s="203" t="s">
        <v>84</v>
      </c>
      <c r="G490" s="19" t="e">
        <f>#REF!</f>
        <v>#REF!</v>
      </c>
      <c r="H490" s="19"/>
      <c r="I490" s="19">
        <f>ПЭВН!E427</f>
        <v>0</v>
      </c>
      <c r="J490" s="198"/>
      <c r="K490" s="35">
        <v>206</v>
      </c>
      <c r="L490" s="423">
        <f t="shared" si="13"/>
        <v>6.7961165048543659E-2</v>
      </c>
      <c r="M490" s="456"/>
      <c r="N490" t="str">
        <f>IFERROR(VLOOKUP(B490,Сток!A:B,2,FALSE),"")</f>
        <v/>
      </c>
      <c r="Q490" s="214"/>
      <c r="R490" s="214"/>
      <c r="S490" s="214"/>
    </row>
    <row r="491" spans="1:19" ht="12" customHeight="1" x14ac:dyDescent="0.25">
      <c r="A491" s="18" t="e">
        <f>#REF!</f>
        <v>#REF!</v>
      </c>
      <c r="B491" s="20" t="e">
        <f>#REF!</f>
        <v>#REF!</v>
      </c>
      <c r="C491" s="143" t="e">
        <f>#REF!</f>
        <v>#REF!</v>
      </c>
      <c r="D491" s="22" t="e">
        <f>#REF!</f>
        <v>#REF!</v>
      </c>
      <c r="E491" s="35">
        <v>220</v>
      </c>
      <c r="F491" s="203" t="s">
        <v>84</v>
      </c>
      <c r="G491" s="19" t="e">
        <f>#REF!</f>
        <v>#REF!</v>
      </c>
      <c r="H491" s="19"/>
      <c r="I491" s="19">
        <f>ПЭВН!E428</f>
        <v>0</v>
      </c>
      <c r="J491" s="198"/>
      <c r="K491" s="35">
        <v>197</v>
      </c>
      <c r="L491" s="423">
        <f t="shared" si="13"/>
        <v>0.11675126903553301</v>
      </c>
      <c r="M491" s="456"/>
      <c r="N491" t="str">
        <f>IFERROR(VLOOKUP(B491,Сток!A:B,2,FALSE),"")</f>
        <v/>
      </c>
      <c r="Q491" s="214"/>
      <c r="R491" s="214"/>
      <c r="S491" s="214"/>
    </row>
    <row r="492" spans="1:19" ht="12" customHeight="1" x14ac:dyDescent="0.25">
      <c r="A492" s="18" t="e">
        <f>#REF!</f>
        <v>#REF!</v>
      </c>
      <c r="B492" s="20" t="e">
        <f>#REF!</f>
        <v>#REF!</v>
      </c>
      <c r="C492" s="143" t="e">
        <f>#REF!</f>
        <v>#REF!</v>
      </c>
      <c r="D492" s="22" t="e">
        <f>#REF!</f>
        <v>#REF!</v>
      </c>
      <c r="E492" s="35">
        <v>210</v>
      </c>
      <c r="F492" s="203" t="s">
        <v>84</v>
      </c>
      <c r="G492" s="19" t="e">
        <f>#REF!</f>
        <v>#REF!</v>
      </c>
      <c r="H492" s="19"/>
      <c r="I492" s="19">
        <f>ПЭВН!E429</f>
        <v>0</v>
      </c>
      <c r="J492" s="198"/>
      <c r="K492" s="35">
        <v>50</v>
      </c>
      <c r="L492" s="423">
        <f t="shared" si="13"/>
        <v>3.2</v>
      </c>
      <c r="M492" s="456"/>
      <c r="N492" t="str">
        <f>IFERROR(VLOOKUP(B492,Сток!A:B,2,FALSE),"")</f>
        <v/>
      </c>
      <c r="Q492" s="214"/>
      <c r="R492" s="214"/>
      <c r="S492" s="214"/>
    </row>
    <row r="493" spans="1:19" ht="12" customHeight="1" x14ac:dyDescent="0.25">
      <c r="A493" s="18" t="e">
        <f>#REF!</f>
        <v>#REF!</v>
      </c>
      <c r="B493" s="20" t="e">
        <f>#REF!</f>
        <v>#REF!</v>
      </c>
      <c r="C493" s="143" t="e">
        <f>#REF!</f>
        <v>#REF!</v>
      </c>
      <c r="D493" s="22" t="e">
        <f>#REF!</f>
        <v>#REF!</v>
      </c>
      <c r="E493" s="35">
        <v>210</v>
      </c>
      <c r="F493" s="203" t="s">
        <v>84</v>
      </c>
      <c r="G493" s="19" t="e">
        <f>#REF!</f>
        <v>#REF!</v>
      </c>
      <c r="H493" s="19"/>
      <c r="I493" s="19">
        <f>ПЭВН!E430</f>
        <v>0</v>
      </c>
      <c r="J493" s="198"/>
      <c r="K493" s="35">
        <v>55</v>
      </c>
      <c r="L493" s="423">
        <f t="shared" si="13"/>
        <v>2.8181818181818183</v>
      </c>
      <c r="M493" s="456"/>
      <c r="N493" t="str">
        <f>IFERROR(VLOOKUP(B493,Сток!A:B,2,FALSE),"")</f>
        <v/>
      </c>
      <c r="Q493" s="214"/>
      <c r="R493" s="214"/>
      <c r="S493" s="214"/>
    </row>
    <row r="494" spans="1:19" ht="12" customHeight="1" x14ac:dyDescent="0.25">
      <c r="A494" s="18" t="e">
        <f>#REF!</f>
        <v>#REF!</v>
      </c>
      <c r="B494" s="20" t="e">
        <f>#REF!</f>
        <v>#REF!</v>
      </c>
      <c r="C494" s="143" t="e">
        <f>#REF!</f>
        <v>#REF!</v>
      </c>
      <c r="D494" s="22" t="e">
        <f>#REF!</f>
        <v>#REF!</v>
      </c>
      <c r="E494" s="35">
        <v>190</v>
      </c>
      <c r="F494" s="203" t="s">
        <v>84</v>
      </c>
      <c r="G494" s="19" t="e">
        <f>#REF!</f>
        <v>#REF!</v>
      </c>
      <c r="H494" s="19"/>
      <c r="I494" s="19">
        <f>ПЭВН!E431</f>
        <v>0</v>
      </c>
      <c r="J494" s="198"/>
      <c r="K494" s="35">
        <v>143</v>
      </c>
      <c r="L494" s="423">
        <f t="shared" ref="L494:L557" si="14">E494/K494-1</f>
        <v>0.32867132867132876</v>
      </c>
      <c r="M494" s="456"/>
      <c r="N494" t="str">
        <f>IFERROR(VLOOKUP(B494,Сток!A:B,2,FALSE),"")</f>
        <v/>
      </c>
      <c r="Q494" s="214"/>
      <c r="R494" s="214"/>
      <c r="S494" s="214"/>
    </row>
    <row r="495" spans="1:19" ht="12" customHeight="1" x14ac:dyDescent="0.25">
      <c r="A495" s="18" t="e">
        <f>#REF!</f>
        <v>#REF!</v>
      </c>
      <c r="B495" s="20" t="e">
        <f>#REF!</f>
        <v>#REF!</v>
      </c>
      <c r="C495" s="143" t="e">
        <f>#REF!</f>
        <v>#REF!</v>
      </c>
      <c r="D495" s="22" t="e">
        <f>#REF!</f>
        <v>#REF!</v>
      </c>
      <c r="E495" s="35">
        <v>175</v>
      </c>
      <c r="F495" s="203" t="s">
        <v>84</v>
      </c>
      <c r="G495" s="19" t="e">
        <f>#REF!</f>
        <v>#REF!</v>
      </c>
      <c r="H495" s="19"/>
      <c r="I495" s="19">
        <f>ПЭВН!E432</f>
        <v>0</v>
      </c>
      <c r="J495" s="198"/>
      <c r="K495" s="35">
        <v>134</v>
      </c>
      <c r="L495" s="423">
        <f t="shared" si="14"/>
        <v>0.30597014925373145</v>
      </c>
      <c r="M495" s="456"/>
      <c r="N495" t="str">
        <f>IFERROR(VLOOKUP(B495,Сток!A:B,2,FALSE),"")</f>
        <v/>
      </c>
      <c r="Q495" s="214"/>
      <c r="R495" s="214"/>
      <c r="S495" s="214"/>
    </row>
    <row r="496" spans="1:19" ht="12" customHeight="1" x14ac:dyDescent="0.25">
      <c r="A496" s="18" t="e">
        <f>#REF!</f>
        <v>#REF!</v>
      </c>
      <c r="B496" s="20" t="e">
        <f>#REF!</f>
        <v>#REF!</v>
      </c>
      <c r="C496" s="143" t="e">
        <f>#REF!</f>
        <v>#REF!</v>
      </c>
      <c r="D496" s="22" t="e">
        <f>#REF!</f>
        <v>#REF!</v>
      </c>
      <c r="E496" s="35">
        <v>250</v>
      </c>
      <c r="F496" s="203" t="s">
        <v>84</v>
      </c>
      <c r="G496" s="19" t="e">
        <f>#REF!</f>
        <v>#REF!</v>
      </c>
      <c r="H496" s="19"/>
      <c r="I496" s="19">
        <f>ПЭВН!E433</f>
        <v>0</v>
      </c>
      <c r="J496" s="198"/>
      <c r="K496" s="35">
        <v>197</v>
      </c>
      <c r="L496" s="423">
        <f t="shared" si="14"/>
        <v>0.26903553299492389</v>
      </c>
      <c r="M496" s="456"/>
      <c r="N496" t="str">
        <f>IFERROR(VLOOKUP(B496,Сток!A:B,2,FALSE),"")</f>
        <v/>
      </c>
      <c r="Q496" s="214"/>
      <c r="R496" s="214"/>
      <c r="S496" s="214"/>
    </row>
    <row r="497" spans="1:19" ht="12" customHeight="1" x14ac:dyDescent="0.25">
      <c r="A497" s="18" t="e">
        <f>#REF!</f>
        <v>#REF!</v>
      </c>
      <c r="B497" s="20" t="e">
        <f>#REF!</f>
        <v>#REF!</v>
      </c>
      <c r="C497" s="143" t="e">
        <f>#REF!</f>
        <v>#REF!</v>
      </c>
      <c r="D497" s="22" t="e">
        <f>#REF!</f>
        <v>#REF!</v>
      </c>
      <c r="E497" s="35">
        <v>200</v>
      </c>
      <c r="F497" s="203" t="s">
        <v>84</v>
      </c>
      <c r="G497" s="19" t="e">
        <f>#REF!</f>
        <v>#REF!</v>
      </c>
      <c r="H497" s="19"/>
      <c r="I497" s="19">
        <f>ПЭВН!E434</f>
        <v>0</v>
      </c>
      <c r="J497" s="198"/>
      <c r="K497" s="35">
        <v>215</v>
      </c>
      <c r="L497" s="423">
        <f t="shared" si="14"/>
        <v>-6.9767441860465129E-2</v>
      </c>
      <c r="M497" s="456"/>
      <c r="N497" t="str">
        <f>IFERROR(VLOOKUP(B497,Сток!A:B,2,FALSE),"")</f>
        <v/>
      </c>
      <c r="Q497" s="214"/>
      <c r="R497" s="214"/>
      <c r="S497" s="214"/>
    </row>
    <row r="498" spans="1:19" ht="12" customHeight="1" x14ac:dyDescent="0.25">
      <c r="A498" s="18" t="e">
        <f>#REF!</f>
        <v>#REF!</v>
      </c>
      <c r="B498" s="20" t="e">
        <f>#REF!</f>
        <v>#REF!</v>
      </c>
      <c r="C498" s="143" t="e">
        <f>#REF!</f>
        <v>#REF!</v>
      </c>
      <c r="D498" s="22" t="e">
        <f>#REF!</f>
        <v>#REF!</v>
      </c>
      <c r="E498" s="35">
        <v>250</v>
      </c>
      <c r="F498" s="203" t="s">
        <v>84</v>
      </c>
      <c r="G498" s="19" t="e">
        <f>#REF!</f>
        <v>#REF!</v>
      </c>
      <c r="H498" s="19"/>
      <c r="I498" s="19">
        <f>ПЭВН!E435</f>
        <v>0</v>
      </c>
      <c r="J498" s="198"/>
      <c r="K498" s="35">
        <v>197</v>
      </c>
      <c r="L498" s="423">
        <f t="shared" si="14"/>
        <v>0.26903553299492389</v>
      </c>
      <c r="M498" s="456"/>
      <c r="N498" t="str">
        <f>IFERROR(VLOOKUP(B498,Сток!A:B,2,FALSE),"")</f>
        <v/>
      </c>
      <c r="Q498" s="214"/>
      <c r="R498" s="214"/>
      <c r="S498" s="214"/>
    </row>
    <row r="499" spans="1:19" ht="12" customHeight="1" x14ac:dyDescent="0.25">
      <c r="A499" s="18" t="e">
        <f>#REF!</f>
        <v>#REF!</v>
      </c>
      <c r="B499" s="20" t="e">
        <f>#REF!</f>
        <v>#REF!</v>
      </c>
      <c r="C499" s="143" t="e">
        <f>#REF!</f>
        <v>#REF!</v>
      </c>
      <c r="D499" s="22" t="e">
        <f>#REF!</f>
        <v>#REF!</v>
      </c>
      <c r="E499" s="35">
        <v>240</v>
      </c>
      <c r="F499" s="203" t="s">
        <v>84</v>
      </c>
      <c r="G499" s="19" t="e">
        <f>#REF!</f>
        <v>#REF!</v>
      </c>
      <c r="H499" s="19"/>
      <c r="I499" s="19">
        <f>ПЭВН!E436</f>
        <v>0</v>
      </c>
      <c r="J499" s="198"/>
      <c r="K499" s="35">
        <v>197</v>
      </c>
      <c r="L499" s="423">
        <f t="shared" si="14"/>
        <v>0.218274111675127</v>
      </c>
      <c r="M499" s="456"/>
      <c r="N499" t="str">
        <f>IFERROR(VLOOKUP(B499,Сток!A:B,2,FALSE),"")</f>
        <v/>
      </c>
      <c r="Q499" s="214"/>
      <c r="R499" s="214"/>
      <c r="S499" s="214"/>
    </row>
    <row r="500" spans="1:19" ht="12" customHeight="1" x14ac:dyDescent="0.25">
      <c r="A500" s="18" t="e">
        <f>#REF!</f>
        <v>#REF!</v>
      </c>
      <c r="B500" s="20" t="e">
        <f>#REF!</f>
        <v>#REF!</v>
      </c>
      <c r="C500" s="143" t="e">
        <f>#REF!</f>
        <v>#REF!</v>
      </c>
      <c r="D500" s="22" t="e">
        <f>#REF!</f>
        <v>#REF!</v>
      </c>
      <c r="E500" s="35">
        <v>27</v>
      </c>
      <c r="F500" s="203" t="s">
        <v>84</v>
      </c>
      <c r="G500" s="19" t="e">
        <f>#REF!</f>
        <v>#REF!</v>
      </c>
      <c r="H500" s="19"/>
      <c r="I500" s="19">
        <f>ПЭВН!E437</f>
        <v>0</v>
      </c>
      <c r="J500" s="198"/>
      <c r="K500" s="35">
        <v>27</v>
      </c>
      <c r="L500" s="423">
        <f t="shared" si="14"/>
        <v>0</v>
      </c>
      <c r="M500" s="456"/>
      <c r="N500" t="str">
        <f>IFERROR(VLOOKUP(B500,Сток!A:B,2,FALSE),"")</f>
        <v/>
      </c>
      <c r="Q500" s="214"/>
      <c r="R500" s="214"/>
      <c r="S500" s="214"/>
    </row>
    <row r="501" spans="1:19" ht="12" customHeight="1" x14ac:dyDescent="0.25">
      <c r="A501" s="18" t="e">
        <f>#REF!</f>
        <v>#REF!</v>
      </c>
      <c r="B501" s="20" t="e">
        <f>#REF!</f>
        <v>#REF!</v>
      </c>
      <c r="C501" s="143" t="e">
        <f>#REF!</f>
        <v>#REF!</v>
      </c>
      <c r="D501" s="22" t="e">
        <f>#REF!</f>
        <v>#REF!</v>
      </c>
      <c r="E501" s="35">
        <v>150</v>
      </c>
      <c r="F501" s="203" t="s">
        <v>84</v>
      </c>
      <c r="G501" s="19" t="e">
        <f>#REF!</f>
        <v>#REF!</v>
      </c>
      <c r="H501" s="19"/>
      <c r="I501" s="19">
        <f>ПЭВН!E438</f>
        <v>0</v>
      </c>
      <c r="J501" s="198"/>
      <c r="K501" s="35">
        <v>99</v>
      </c>
      <c r="L501" s="423">
        <f t="shared" si="14"/>
        <v>0.51515151515151514</v>
      </c>
      <c r="M501" s="456"/>
      <c r="N501" t="str">
        <f>IFERROR(VLOOKUP(B501,Сток!A:B,2,FALSE),"")</f>
        <v/>
      </c>
      <c r="Q501" s="214"/>
      <c r="R501" s="214"/>
      <c r="S501" s="214"/>
    </row>
    <row r="502" spans="1:19" ht="12" customHeight="1" x14ac:dyDescent="0.25">
      <c r="A502" s="18" t="e">
        <f>#REF!</f>
        <v>#REF!</v>
      </c>
      <c r="B502" s="20" t="e">
        <f>#REF!</f>
        <v>#REF!</v>
      </c>
      <c r="C502" s="143" t="e">
        <f>#REF!</f>
        <v>#REF!</v>
      </c>
      <c r="D502" s="22" t="e">
        <f>#REF!</f>
        <v>#REF!</v>
      </c>
      <c r="E502" s="35">
        <v>150</v>
      </c>
      <c r="F502" s="203" t="s">
        <v>84</v>
      </c>
      <c r="G502" s="19" t="e">
        <f>#REF!</f>
        <v>#REF!</v>
      </c>
      <c r="H502" s="19"/>
      <c r="I502" s="19">
        <f>ПЭВН!E439</f>
        <v>0</v>
      </c>
      <c r="J502" s="198"/>
      <c r="K502" s="35">
        <v>99</v>
      </c>
      <c r="L502" s="423">
        <f t="shared" si="14"/>
        <v>0.51515151515151514</v>
      </c>
      <c r="M502" s="456"/>
      <c r="N502" t="str">
        <f>IFERROR(VLOOKUP(B502,Сток!A:B,2,FALSE),"")</f>
        <v/>
      </c>
      <c r="Q502" s="214"/>
      <c r="R502" s="214"/>
      <c r="S502" s="214"/>
    </row>
    <row r="503" spans="1:19" ht="12" customHeight="1" x14ac:dyDescent="0.25">
      <c r="A503" s="18" t="e">
        <f>#REF!</f>
        <v>#REF!</v>
      </c>
      <c r="B503" s="20" t="e">
        <f>#REF!</f>
        <v>#REF!</v>
      </c>
      <c r="C503" s="143" t="e">
        <f>#REF!</f>
        <v>#REF!</v>
      </c>
      <c r="D503" s="22" t="e">
        <f>#REF!</f>
        <v>#REF!</v>
      </c>
      <c r="E503" s="35">
        <v>160</v>
      </c>
      <c r="F503" s="203" t="s">
        <v>84</v>
      </c>
      <c r="G503" s="19" t="e">
        <f>#REF!</f>
        <v>#REF!</v>
      </c>
      <c r="H503" s="19"/>
      <c r="I503" s="19">
        <f>ПЭВН!E440</f>
        <v>0</v>
      </c>
      <c r="J503" s="198"/>
      <c r="K503" s="35">
        <v>125</v>
      </c>
      <c r="L503" s="423">
        <f t="shared" si="14"/>
        <v>0.28000000000000003</v>
      </c>
      <c r="M503" s="456"/>
      <c r="N503" t="str">
        <f>IFERROR(VLOOKUP(B503,Сток!A:B,2,FALSE),"")</f>
        <v/>
      </c>
      <c r="Q503" s="214"/>
      <c r="R503" s="214"/>
      <c r="S503" s="214"/>
    </row>
    <row r="504" spans="1:19" ht="12" customHeight="1" x14ac:dyDescent="0.25">
      <c r="A504" s="18" t="e">
        <f>#REF!</f>
        <v>#REF!</v>
      </c>
      <c r="B504" s="20" t="e">
        <f>#REF!</f>
        <v>#REF!</v>
      </c>
      <c r="C504" s="143" t="e">
        <f>#REF!</f>
        <v>#REF!</v>
      </c>
      <c r="D504" s="22" t="e">
        <f>#REF!</f>
        <v>#REF!</v>
      </c>
      <c r="E504" s="35">
        <v>160</v>
      </c>
      <c r="F504" s="203" t="s">
        <v>84</v>
      </c>
      <c r="G504" s="19" t="e">
        <f>#REF!</f>
        <v>#REF!</v>
      </c>
      <c r="H504" s="19"/>
      <c r="I504" s="19">
        <f>ПЭВН!E441</f>
        <v>0</v>
      </c>
      <c r="J504" s="198"/>
      <c r="K504" s="35">
        <v>125</v>
      </c>
      <c r="L504" s="423">
        <f t="shared" si="14"/>
        <v>0.28000000000000003</v>
      </c>
      <c r="M504" s="456"/>
      <c r="N504" t="str">
        <f>IFERROR(VLOOKUP(B504,Сток!A:B,2,FALSE),"")</f>
        <v/>
      </c>
      <c r="Q504" s="214"/>
      <c r="R504" s="214"/>
      <c r="S504" s="214"/>
    </row>
    <row r="505" spans="1:19" ht="12" customHeight="1" x14ac:dyDescent="0.25">
      <c r="A505" s="18" t="e">
        <f>#REF!</f>
        <v>#REF!</v>
      </c>
      <c r="B505" s="20" t="e">
        <f>#REF!</f>
        <v>#REF!</v>
      </c>
      <c r="C505" s="143" t="e">
        <f>#REF!</f>
        <v>#REF!</v>
      </c>
      <c r="D505" s="22" t="e">
        <f>#REF!</f>
        <v>#REF!</v>
      </c>
      <c r="E505" s="35">
        <v>210</v>
      </c>
      <c r="F505" s="203" t="s">
        <v>84</v>
      </c>
      <c r="G505" s="19" t="e">
        <f>#REF!</f>
        <v>#REF!</v>
      </c>
      <c r="H505" s="19"/>
      <c r="I505" s="19">
        <f>ПЭВН!E442</f>
        <v>0</v>
      </c>
      <c r="J505" s="198"/>
      <c r="K505" s="35">
        <v>161</v>
      </c>
      <c r="L505" s="423">
        <f t="shared" si="14"/>
        <v>0.30434782608695654</v>
      </c>
      <c r="M505" s="456"/>
      <c r="N505" t="str">
        <f>IFERROR(VLOOKUP(B505,Сток!A:B,2,FALSE),"")</f>
        <v/>
      </c>
      <c r="Q505" s="214"/>
      <c r="R505" s="214"/>
      <c r="S505" s="214"/>
    </row>
    <row r="506" spans="1:19" ht="12" customHeight="1" x14ac:dyDescent="0.25">
      <c r="A506" s="18" t="e">
        <f>#REF!</f>
        <v>#REF!</v>
      </c>
      <c r="B506" s="20" t="e">
        <f>#REF!</f>
        <v>#REF!</v>
      </c>
      <c r="C506" s="143" t="e">
        <f>#REF!</f>
        <v>#REF!</v>
      </c>
      <c r="D506" s="22" t="e">
        <f>#REF!</f>
        <v>#REF!</v>
      </c>
      <c r="E506" s="35">
        <v>250</v>
      </c>
      <c r="F506" s="203" t="s">
        <v>84</v>
      </c>
      <c r="G506" s="19" t="e">
        <f>#REF!</f>
        <v>#REF!</v>
      </c>
      <c r="H506" s="19"/>
      <c r="I506" s="19">
        <f>ПЭВН!E443</f>
        <v>0</v>
      </c>
      <c r="J506" s="198"/>
      <c r="K506" s="35">
        <v>190</v>
      </c>
      <c r="L506" s="423">
        <f t="shared" si="14"/>
        <v>0.31578947368421062</v>
      </c>
      <c r="M506" s="456"/>
      <c r="N506" t="str">
        <f>IFERROR(VLOOKUP(B506,Сток!A:B,2,FALSE),"")</f>
        <v/>
      </c>
      <c r="Q506" s="214"/>
      <c r="R506" s="214"/>
      <c r="S506" s="214"/>
    </row>
    <row r="507" spans="1:19" ht="12" customHeight="1" x14ac:dyDescent="0.25">
      <c r="A507" s="18" t="e">
        <f>#REF!</f>
        <v>#REF!</v>
      </c>
      <c r="B507" s="20" t="e">
        <f>#REF!</f>
        <v>#REF!</v>
      </c>
      <c r="C507" s="143" t="e">
        <f>#REF!</f>
        <v>#REF!</v>
      </c>
      <c r="D507" s="22" t="e">
        <f>#REF!</f>
        <v>#REF!</v>
      </c>
      <c r="E507" s="35">
        <v>160</v>
      </c>
      <c r="F507" s="203" t="s">
        <v>84</v>
      </c>
      <c r="G507" s="19" t="e">
        <f>#REF!</f>
        <v>#REF!</v>
      </c>
      <c r="H507" s="19"/>
      <c r="I507" s="19">
        <f>ПЭВН!E444</f>
        <v>0</v>
      </c>
      <c r="J507" s="198"/>
      <c r="K507" s="35">
        <v>161</v>
      </c>
      <c r="L507" s="423">
        <f t="shared" si="14"/>
        <v>-6.2111801242236142E-3</v>
      </c>
      <c r="M507" s="456"/>
      <c r="N507" t="str">
        <f>IFERROR(VLOOKUP(B507,Сток!A:B,2,FALSE),"")</f>
        <v/>
      </c>
      <c r="Q507" s="214"/>
      <c r="R507" s="214"/>
      <c r="S507" s="214"/>
    </row>
    <row r="508" spans="1:19" ht="12" customHeight="1" x14ac:dyDescent="0.25">
      <c r="A508" s="18" t="e">
        <f>#REF!</f>
        <v>#REF!</v>
      </c>
      <c r="B508" s="20" t="e">
        <f>#REF!</f>
        <v>#REF!</v>
      </c>
      <c r="C508" s="143" t="e">
        <f>#REF!</f>
        <v>#REF!</v>
      </c>
      <c r="D508" s="22" t="e">
        <f>#REF!</f>
        <v>#REF!</v>
      </c>
      <c r="E508" s="35">
        <v>160</v>
      </c>
      <c r="F508" s="203" t="s">
        <v>84</v>
      </c>
      <c r="G508" s="19" t="e">
        <f>#REF!</f>
        <v>#REF!</v>
      </c>
      <c r="H508" s="19"/>
      <c r="I508" s="19">
        <f>ПЭВН!E446</f>
        <v>0</v>
      </c>
      <c r="J508" s="198"/>
      <c r="K508" s="35">
        <v>132</v>
      </c>
      <c r="L508" s="423">
        <f t="shared" si="14"/>
        <v>0.21212121212121215</v>
      </c>
      <c r="M508" s="456"/>
      <c r="N508" t="str">
        <f>IFERROR(VLOOKUP(B508,Сток!A:B,2,FALSE),"")</f>
        <v/>
      </c>
      <c r="Q508" s="214"/>
      <c r="R508" s="214"/>
      <c r="S508" s="214"/>
    </row>
    <row r="509" spans="1:19" ht="12" customHeight="1" x14ac:dyDescent="0.25">
      <c r="A509" s="18" t="e">
        <f>#REF!</f>
        <v>#REF!</v>
      </c>
      <c r="B509" s="20" t="e">
        <f>#REF!</f>
        <v>#REF!</v>
      </c>
      <c r="C509" s="143" t="e">
        <f>#REF!</f>
        <v>#REF!</v>
      </c>
      <c r="D509" s="22" t="e">
        <f>#REF!</f>
        <v>#REF!</v>
      </c>
      <c r="E509" s="35">
        <v>160</v>
      </c>
      <c r="F509" s="203" t="s">
        <v>84</v>
      </c>
      <c r="G509" s="19" t="e">
        <f>#REF!</f>
        <v>#REF!</v>
      </c>
      <c r="H509" s="19"/>
      <c r="I509" s="19">
        <f>ПЭВН!E447</f>
        <v>0</v>
      </c>
      <c r="J509" s="198"/>
      <c r="K509" s="35">
        <v>125</v>
      </c>
      <c r="L509" s="423">
        <f t="shared" si="14"/>
        <v>0.28000000000000003</v>
      </c>
      <c r="M509" s="456"/>
      <c r="N509" t="str">
        <f>IFERROR(VLOOKUP(B509,Сток!A:B,2,FALSE),"")</f>
        <v/>
      </c>
      <c r="Q509" s="214"/>
      <c r="R509" s="214"/>
      <c r="S509" s="214"/>
    </row>
    <row r="510" spans="1:19" ht="12" customHeight="1" x14ac:dyDescent="0.25">
      <c r="A510" s="18" t="e">
        <f>#REF!</f>
        <v>#REF!</v>
      </c>
      <c r="B510" s="20" t="e">
        <f>#REF!</f>
        <v>#REF!</v>
      </c>
      <c r="C510" s="143" t="e">
        <f>#REF!</f>
        <v>#REF!</v>
      </c>
      <c r="D510" s="22" t="e">
        <f>#REF!</f>
        <v>#REF!</v>
      </c>
      <c r="E510" s="35">
        <v>227</v>
      </c>
      <c r="F510" s="203" t="s">
        <v>84</v>
      </c>
      <c r="G510" s="19" t="e">
        <f>#REF!</f>
        <v>#REF!</v>
      </c>
      <c r="H510" s="19"/>
      <c r="I510" s="19">
        <f>ПЭВН!E448</f>
        <v>0</v>
      </c>
      <c r="J510" s="198"/>
      <c r="K510" s="35">
        <v>227</v>
      </c>
      <c r="L510" s="423">
        <f t="shared" si="14"/>
        <v>0</v>
      </c>
      <c r="M510" s="456"/>
      <c r="N510" t="str">
        <f>IFERROR(VLOOKUP(B510,Сток!A:B,2,FALSE),"")</f>
        <v/>
      </c>
      <c r="Q510" s="214"/>
      <c r="R510" s="214"/>
      <c r="S510" s="214"/>
    </row>
    <row r="511" spans="1:19" ht="12" customHeight="1" x14ac:dyDescent="0.25">
      <c r="A511" s="18" t="e">
        <f>#REF!</f>
        <v>#REF!</v>
      </c>
      <c r="B511" s="20" t="e">
        <f>#REF!</f>
        <v>#REF!</v>
      </c>
      <c r="C511" s="143" t="e">
        <f>#REF!</f>
        <v>#REF!</v>
      </c>
      <c r="D511" s="22" t="e">
        <f>#REF!</f>
        <v>#REF!</v>
      </c>
      <c r="E511" s="35">
        <v>200</v>
      </c>
      <c r="F511" s="203" t="s">
        <v>84</v>
      </c>
      <c r="G511" s="19" t="e">
        <f>#REF!</f>
        <v>#REF!</v>
      </c>
      <c r="H511" s="19"/>
      <c r="I511" s="19">
        <f>ПЭВН!E449</f>
        <v>0</v>
      </c>
      <c r="J511" s="198"/>
      <c r="K511" s="35">
        <v>112</v>
      </c>
      <c r="L511" s="423">
        <f t="shared" si="14"/>
        <v>0.78571428571428581</v>
      </c>
      <c r="M511" s="456"/>
      <c r="N511" t="str">
        <f>IFERROR(VLOOKUP(B511,Сток!A:B,2,FALSE),"")</f>
        <v/>
      </c>
      <c r="Q511" s="214"/>
      <c r="R511" s="214"/>
      <c r="S511" s="214"/>
    </row>
    <row r="512" spans="1:19" ht="12" customHeight="1" x14ac:dyDescent="0.25">
      <c r="A512" s="18" t="e">
        <f>#REF!</f>
        <v>#REF!</v>
      </c>
      <c r="B512" s="20" t="e">
        <f>#REF!</f>
        <v>#REF!</v>
      </c>
      <c r="C512" s="143" t="e">
        <f>#REF!</f>
        <v>#REF!</v>
      </c>
      <c r="D512" s="22" t="e">
        <f>#REF!</f>
        <v>#REF!</v>
      </c>
      <c r="E512" s="35">
        <v>210</v>
      </c>
      <c r="F512" s="203" t="s">
        <v>84</v>
      </c>
      <c r="G512" s="19" t="e">
        <f>#REF!</f>
        <v>#REF!</v>
      </c>
      <c r="H512" s="19"/>
      <c r="I512" s="19">
        <f>ПЭВН!E450</f>
        <v>0</v>
      </c>
      <c r="J512" s="198"/>
      <c r="K512" s="35">
        <v>173</v>
      </c>
      <c r="L512" s="423">
        <f t="shared" si="14"/>
        <v>0.21387283236994215</v>
      </c>
      <c r="M512" s="456"/>
      <c r="N512" t="str">
        <f>IFERROR(VLOOKUP(B512,Сток!A:B,2,FALSE),"")</f>
        <v/>
      </c>
      <c r="Q512" s="214"/>
      <c r="R512" s="214"/>
      <c r="S512" s="214"/>
    </row>
    <row r="513" spans="1:19" ht="12" customHeight="1" x14ac:dyDescent="0.25">
      <c r="A513" s="18" t="e">
        <f>#REF!</f>
        <v>#REF!</v>
      </c>
      <c r="B513" s="20" t="e">
        <f>#REF!</f>
        <v>#REF!</v>
      </c>
      <c r="C513" s="143" t="e">
        <f>#REF!</f>
        <v>#REF!</v>
      </c>
      <c r="D513" s="22" t="e">
        <f>#REF!</f>
        <v>#REF!</v>
      </c>
      <c r="E513" s="35">
        <v>190</v>
      </c>
      <c r="F513" s="203" t="s">
        <v>84</v>
      </c>
      <c r="G513" s="19" t="e">
        <f>#REF!</f>
        <v>#REF!</v>
      </c>
      <c r="H513" s="19"/>
      <c r="I513" s="19">
        <f>ПЭВН!E451</f>
        <v>0</v>
      </c>
      <c r="J513" s="198"/>
      <c r="K513" s="35">
        <v>148</v>
      </c>
      <c r="L513" s="423">
        <f t="shared" si="14"/>
        <v>0.28378378378378377</v>
      </c>
      <c r="M513" s="456"/>
      <c r="N513" t="str">
        <f>IFERROR(VLOOKUP(B513,Сток!A:B,2,FALSE),"")</f>
        <v/>
      </c>
      <c r="Q513" s="214"/>
      <c r="R513" s="214"/>
      <c r="S513" s="214"/>
    </row>
    <row r="514" spans="1:19" ht="12" customHeight="1" x14ac:dyDescent="0.25">
      <c r="A514" s="18" t="e">
        <f>#REF!</f>
        <v>#REF!</v>
      </c>
      <c r="B514" s="20" t="e">
        <f>#REF!</f>
        <v>#REF!</v>
      </c>
      <c r="C514" s="143" t="e">
        <f>#REF!</f>
        <v>#REF!</v>
      </c>
      <c r="D514" s="22" t="e">
        <f>#REF!</f>
        <v>#REF!</v>
      </c>
      <c r="E514" s="35">
        <v>200</v>
      </c>
      <c r="F514" s="203" t="s">
        <v>84</v>
      </c>
      <c r="G514" s="19" t="e">
        <f>#REF!</f>
        <v>#REF!</v>
      </c>
      <c r="H514" s="19"/>
      <c r="I514" s="19">
        <f>ПЭВН!E452</f>
        <v>0</v>
      </c>
      <c r="J514" s="198"/>
      <c r="K514" s="35">
        <v>190</v>
      </c>
      <c r="L514" s="423">
        <f t="shared" si="14"/>
        <v>5.2631578947368363E-2</v>
      </c>
      <c r="M514" s="456"/>
      <c r="N514" t="str">
        <f>IFERROR(VLOOKUP(B514,Сток!A:B,2,FALSE),"")</f>
        <v/>
      </c>
      <c r="Q514" s="214"/>
      <c r="R514" s="214"/>
      <c r="S514" s="214"/>
    </row>
    <row r="515" spans="1:19" ht="12" customHeight="1" x14ac:dyDescent="0.25">
      <c r="A515" s="18" t="e">
        <f>#REF!</f>
        <v>#REF!</v>
      </c>
      <c r="B515" s="20" t="e">
        <f>#REF!</f>
        <v>#REF!</v>
      </c>
      <c r="C515" s="143" t="e">
        <f>#REF!</f>
        <v>#REF!</v>
      </c>
      <c r="D515" s="22" t="e">
        <f>#REF!</f>
        <v>#REF!</v>
      </c>
      <c r="E515" s="35">
        <v>230</v>
      </c>
      <c r="F515" s="203" t="s">
        <v>84</v>
      </c>
      <c r="G515" s="19" t="e">
        <f>#REF!</f>
        <v>#REF!</v>
      </c>
      <c r="H515" s="19"/>
      <c r="I515" s="19">
        <f>ПЭВН!E453</f>
        <v>0</v>
      </c>
      <c r="J515" s="198"/>
      <c r="K515" s="35">
        <v>175</v>
      </c>
      <c r="L515" s="423">
        <f t="shared" si="14"/>
        <v>0.31428571428571428</v>
      </c>
      <c r="M515" s="456"/>
      <c r="N515" t="str">
        <f>IFERROR(VLOOKUP(B515,Сток!A:B,2,FALSE),"")</f>
        <v/>
      </c>
      <c r="Q515" s="214"/>
      <c r="R515" s="214"/>
      <c r="S515" s="214"/>
    </row>
    <row r="516" spans="1:19" ht="12" customHeight="1" x14ac:dyDescent="0.25">
      <c r="A516" s="18" t="e">
        <f>#REF!</f>
        <v>#REF!</v>
      </c>
      <c r="B516" s="20" t="e">
        <f>#REF!</f>
        <v>#REF!</v>
      </c>
      <c r="C516" s="143" t="e">
        <f>#REF!</f>
        <v>#REF!</v>
      </c>
      <c r="D516" s="22" t="e">
        <f>#REF!</f>
        <v>#REF!</v>
      </c>
      <c r="E516" s="35">
        <v>140</v>
      </c>
      <c r="F516" s="203" t="s">
        <v>84</v>
      </c>
      <c r="G516" s="19" t="e">
        <f>#REF!</f>
        <v>#REF!</v>
      </c>
      <c r="H516" s="19"/>
      <c r="I516" s="19">
        <f>ПЭВН!E454</f>
        <v>0</v>
      </c>
      <c r="J516" s="198"/>
      <c r="K516" s="35">
        <v>50</v>
      </c>
      <c r="L516" s="423">
        <f t="shared" si="14"/>
        <v>1.7999999999999998</v>
      </c>
      <c r="M516" s="456"/>
      <c r="N516" t="str">
        <f>IFERROR(VLOOKUP(B516,Сток!A:B,2,FALSE),"")</f>
        <v/>
      </c>
      <c r="Q516" s="214"/>
      <c r="R516" s="214"/>
      <c r="S516" s="214"/>
    </row>
    <row r="517" spans="1:19" ht="12" customHeight="1" x14ac:dyDescent="0.25">
      <c r="A517" s="18" t="e">
        <f>#REF!</f>
        <v>#REF!</v>
      </c>
      <c r="B517" s="20" t="e">
        <f>#REF!</f>
        <v>#REF!</v>
      </c>
      <c r="C517" s="143" t="e">
        <f>#REF!</f>
        <v>#REF!</v>
      </c>
      <c r="D517" s="22" t="e">
        <f>#REF!</f>
        <v>#REF!</v>
      </c>
      <c r="E517" s="35">
        <v>140</v>
      </c>
      <c r="F517" s="203" t="s">
        <v>84</v>
      </c>
      <c r="G517" s="19" t="e">
        <f>#REF!</f>
        <v>#REF!</v>
      </c>
      <c r="H517" s="19"/>
      <c r="I517" s="19">
        <f>ПЭВН!E455</f>
        <v>0</v>
      </c>
      <c r="J517" s="198"/>
      <c r="K517" s="35">
        <v>55</v>
      </c>
      <c r="L517" s="423">
        <f t="shared" si="14"/>
        <v>1.5454545454545454</v>
      </c>
      <c r="M517" s="456"/>
      <c r="N517" t="str">
        <f>IFERROR(VLOOKUP(B517,Сток!A:B,2,FALSE),"")</f>
        <v/>
      </c>
      <c r="Q517" s="214"/>
      <c r="R517" s="214"/>
      <c r="S517" s="214"/>
    </row>
    <row r="518" spans="1:19" ht="12" customHeight="1" x14ac:dyDescent="0.25">
      <c r="A518" s="18" t="e">
        <f>#REF!</f>
        <v>#REF!</v>
      </c>
      <c r="B518" s="20" t="e">
        <f>#REF!</f>
        <v>#REF!</v>
      </c>
      <c r="C518" s="143" t="e">
        <f>#REF!</f>
        <v>#REF!</v>
      </c>
      <c r="D518" s="22" t="e">
        <f>#REF!</f>
        <v>#REF!</v>
      </c>
      <c r="E518" s="35">
        <v>190</v>
      </c>
      <c r="F518" s="203" t="s">
        <v>84</v>
      </c>
      <c r="G518" s="19" t="e">
        <f>#REF!</f>
        <v>#REF!</v>
      </c>
      <c r="H518" s="19"/>
      <c r="I518" s="19">
        <f>ПЭВН!E456</f>
        <v>0</v>
      </c>
      <c r="J518" s="198"/>
      <c r="K518" s="35">
        <v>83</v>
      </c>
      <c r="L518" s="423">
        <f t="shared" si="14"/>
        <v>1.2891566265060241</v>
      </c>
      <c r="M518" s="456"/>
      <c r="N518" t="str">
        <f>IFERROR(VLOOKUP(B518,Сток!A:B,2,FALSE),"")</f>
        <v/>
      </c>
      <c r="Q518" s="214"/>
      <c r="R518" s="214"/>
      <c r="S518" s="214"/>
    </row>
    <row r="519" spans="1:19" ht="12" customHeight="1" x14ac:dyDescent="0.25">
      <c r="A519" s="18" t="e">
        <f>#REF!</f>
        <v>#REF!</v>
      </c>
      <c r="B519" s="20" t="e">
        <f>#REF!</f>
        <v>#REF!</v>
      </c>
      <c r="C519" s="143" t="e">
        <f>#REF!</f>
        <v>#REF!</v>
      </c>
      <c r="D519" s="22" t="e">
        <f>#REF!</f>
        <v>#REF!</v>
      </c>
      <c r="E519" s="35">
        <v>160</v>
      </c>
      <c r="F519" s="203" t="s">
        <v>84</v>
      </c>
      <c r="G519" s="19" t="e">
        <f>#REF!</f>
        <v>#REF!</v>
      </c>
      <c r="H519" s="19"/>
      <c r="I519" s="19">
        <f>ПЭВН!E457</f>
        <v>0</v>
      </c>
      <c r="J519" s="198"/>
      <c r="K519" s="35">
        <v>125</v>
      </c>
      <c r="L519" s="423">
        <f t="shared" si="14"/>
        <v>0.28000000000000003</v>
      </c>
      <c r="M519" s="456"/>
      <c r="N519" t="str">
        <f>IFERROR(VLOOKUP(B519,Сток!A:B,2,FALSE),"")</f>
        <v/>
      </c>
      <c r="Q519" s="214"/>
      <c r="R519" s="214"/>
      <c r="S519" s="214"/>
    </row>
    <row r="520" spans="1:19" ht="12" customHeight="1" x14ac:dyDescent="0.25">
      <c r="A520" s="18" t="e">
        <f>#REF!</f>
        <v>#REF!</v>
      </c>
      <c r="B520" s="20" t="e">
        <f>#REF!</f>
        <v>#REF!</v>
      </c>
      <c r="C520" s="143" t="e">
        <f>#REF!</f>
        <v>#REF!</v>
      </c>
      <c r="D520" s="22" t="e">
        <f>#REF!</f>
        <v>#REF!</v>
      </c>
      <c r="E520" s="35">
        <v>160</v>
      </c>
      <c r="F520" s="203" t="s">
        <v>84</v>
      </c>
      <c r="G520" s="19" t="e">
        <f>#REF!</f>
        <v>#REF!</v>
      </c>
      <c r="H520" s="19"/>
      <c r="I520" s="19">
        <f>ПЭВН!E458</f>
        <v>0</v>
      </c>
      <c r="J520" s="198"/>
      <c r="K520" s="35">
        <v>77</v>
      </c>
      <c r="L520" s="423">
        <f t="shared" si="14"/>
        <v>1.0779220779220777</v>
      </c>
      <c r="M520" s="456"/>
      <c r="N520" t="str">
        <f>IFERROR(VLOOKUP(B520,Сток!A:B,2,FALSE),"")</f>
        <v/>
      </c>
      <c r="Q520" s="214"/>
      <c r="R520" s="214"/>
      <c r="S520" s="214"/>
    </row>
    <row r="521" spans="1:19" ht="12" customHeight="1" x14ac:dyDescent="0.25">
      <c r="A521" s="18" t="e">
        <f>#REF!</f>
        <v>#REF!</v>
      </c>
      <c r="B521" s="20" t="e">
        <f>#REF!</f>
        <v>#REF!</v>
      </c>
      <c r="C521" s="143" t="e">
        <f>#REF!</f>
        <v>#REF!</v>
      </c>
      <c r="D521" s="22" t="e">
        <f>#REF!</f>
        <v>#REF!</v>
      </c>
      <c r="E521" s="35">
        <v>5992</v>
      </c>
      <c r="F521" s="203" t="s">
        <v>84</v>
      </c>
      <c r="G521" s="19" t="e">
        <f>#REF!</f>
        <v>#REF!</v>
      </c>
      <c r="H521" s="19"/>
      <c r="I521" s="19">
        <f>ПЭВН!E459</f>
        <v>0</v>
      </c>
      <c r="J521" s="198"/>
      <c r="K521" s="35">
        <v>5992</v>
      </c>
      <c r="L521" s="423">
        <f t="shared" si="14"/>
        <v>0</v>
      </c>
      <c r="M521" s="456"/>
      <c r="N521" t="str">
        <f>IFERROR(VLOOKUP(B521,Сток!A:B,2,FALSE),"")</f>
        <v/>
      </c>
      <c r="Q521" s="214"/>
      <c r="R521" s="214"/>
      <c r="S521" s="214"/>
    </row>
    <row r="522" spans="1:19" ht="12" customHeight="1" x14ac:dyDescent="0.25">
      <c r="A522" s="18" t="e">
        <f>#REF!</f>
        <v>#REF!</v>
      </c>
      <c r="B522" s="20" t="e">
        <f>#REF!</f>
        <v>#REF!</v>
      </c>
      <c r="C522" s="143" t="e">
        <f>#REF!</f>
        <v>#REF!</v>
      </c>
      <c r="D522" s="22" t="e">
        <f>#REF!</f>
        <v>#REF!</v>
      </c>
      <c r="E522" s="35">
        <v>5992</v>
      </c>
      <c r="F522" s="203" t="s">
        <v>84</v>
      </c>
      <c r="G522" s="19" t="e">
        <f>#REF!</f>
        <v>#REF!</v>
      </c>
      <c r="H522" s="19"/>
      <c r="I522" s="19">
        <f>ПЭВН!E460</f>
        <v>0</v>
      </c>
      <c r="J522" s="198"/>
      <c r="K522" s="35">
        <v>5992</v>
      </c>
      <c r="L522" s="423">
        <f t="shared" si="14"/>
        <v>0</v>
      </c>
      <c r="M522" s="456"/>
      <c r="N522" t="str">
        <f>IFERROR(VLOOKUP(B522,Сток!A:B,2,FALSE),"")</f>
        <v/>
      </c>
      <c r="Q522" s="214"/>
      <c r="R522" s="214"/>
      <c r="S522" s="214"/>
    </row>
    <row r="523" spans="1:19" ht="12" customHeight="1" x14ac:dyDescent="0.25">
      <c r="A523" s="18" t="e">
        <f>#REF!</f>
        <v>#REF!</v>
      </c>
      <c r="B523" s="20" t="e">
        <f>#REF!</f>
        <v>#REF!</v>
      </c>
      <c r="C523" s="143" t="e">
        <f>#REF!</f>
        <v>#REF!</v>
      </c>
      <c r="D523" s="22" t="e">
        <f>#REF!</f>
        <v>#REF!</v>
      </c>
      <c r="E523" s="35">
        <v>140</v>
      </c>
      <c r="F523" s="203" t="s">
        <v>84</v>
      </c>
      <c r="G523" s="19" t="e">
        <f>#REF!</f>
        <v>#REF!</v>
      </c>
      <c r="H523" s="19"/>
      <c r="I523" s="19">
        <f>ПЭВН!E461</f>
        <v>0</v>
      </c>
      <c r="J523" s="198"/>
      <c r="K523" s="35">
        <v>112</v>
      </c>
      <c r="L523" s="423">
        <f t="shared" si="14"/>
        <v>0.25</v>
      </c>
      <c r="M523" s="456"/>
      <c r="N523" t="str">
        <f>IFERROR(VLOOKUP(B523,Сток!A:B,2,FALSE),"")</f>
        <v/>
      </c>
      <c r="Q523" s="214"/>
      <c r="R523" s="214"/>
      <c r="S523" s="214"/>
    </row>
    <row r="524" spans="1:19" ht="12" customHeight="1" x14ac:dyDescent="0.25">
      <c r="A524" s="18" t="e">
        <f>#REF!</f>
        <v>#REF!</v>
      </c>
      <c r="B524" s="20" t="e">
        <f>#REF!</f>
        <v>#REF!</v>
      </c>
      <c r="C524" s="143" t="e">
        <f>#REF!</f>
        <v>#REF!</v>
      </c>
      <c r="D524" s="22" t="e">
        <f>#REF!</f>
        <v>#REF!</v>
      </c>
      <c r="E524" s="35">
        <v>165</v>
      </c>
      <c r="F524" s="203" t="s">
        <v>84</v>
      </c>
      <c r="G524" s="19" t="e">
        <f>#REF!</f>
        <v>#REF!</v>
      </c>
      <c r="H524" s="19"/>
      <c r="I524" s="19">
        <f>ПЭВН!E462</f>
        <v>0</v>
      </c>
      <c r="J524" s="198"/>
      <c r="K524" s="35">
        <v>112</v>
      </c>
      <c r="L524" s="423">
        <f t="shared" si="14"/>
        <v>0.47321428571428581</v>
      </c>
      <c r="M524" s="456"/>
      <c r="N524" t="str">
        <f>IFERROR(VLOOKUP(B524,Сток!A:B,2,FALSE),"")</f>
        <v/>
      </c>
      <c r="Q524" s="214"/>
      <c r="R524" s="214"/>
      <c r="S524" s="214"/>
    </row>
    <row r="525" spans="1:19" ht="12" customHeight="1" x14ac:dyDescent="0.25">
      <c r="A525" s="18" t="e">
        <f>#REF!</f>
        <v>#REF!</v>
      </c>
      <c r="B525" s="20" t="e">
        <f>#REF!</f>
        <v>#REF!</v>
      </c>
      <c r="C525" s="143" t="e">
        <f>#REF!</f>
        <v>#REF!</v>
      </c>
      <c r="D525" s="22" t="e">
        <f>#REF!</f>
        <v>#REF!</v>
      </c>
      <c r="E525" s="35">
        <v>200</v>
      </c>
      <c r="F525" s="203" t="s">
        <v>84</v>
      </c>
      <c r="G525" s="19" t="e">
        <f>#REF!</f>
        <v>#REF!</v>
      </c>
      <c r="H525" s="19"/>
      <c r="I525" s="19">
        <f>ПЭВН!E463</f>
        <v>0</v>
      </c>
      <c r="J525" s="198"/>
      <c r="K525" s="35">
        <v>246</v>
      </c>
      <c r="L525" s="423">
        <f t="shared" si="14"/>
        <v>-0.18699186991869921</v>
      </c>
      <c r="M525" s="456"/>
      <c r="N525" t="str">
        <f>IFERROR(VLOOKUP(B525,Сток!A:B,2,FALSE),"")</f>
        <v/>
      </c>
      <c r="Q525" s="214"/>
      <c r="R525" s="214"/>
      <c r="S525" s="214"/>
    </row>
    <row r="526" spans="1:19" ht="12" customHeight="1" x14ac:dyDescent="0.25">
      <c r="A526" s="18" t="e">
        <f>#REF!</f>
        <v>#REF!</v>
      </c>
      <c r="B526" s="20" t="e">
        <f>#REF!</f>
        <v>#REF!</v>
      </c>
      <c r="C526" s="143" t="e">
        <f>#REF!</f>
        <v>#REF!</v>
      </c>
      <c r="D526" s="22" t="e">
        <f>#REF!</f>
        <v>#REF!</v>
      </c>
      <c r="E526" s="35">
        <v>5100</v>
      </c>
      <c r="F526" s="203" t="s">
        <v>84</v>
      </c>
      <c r="G526" s="19" t="e">
        <f>#REF!</f>
        <v>#REF!</v>
      </c>
      <c r="H526" s="19"/>
      <c r="I526" s="19">
        <f>ПЭВН!E464</f>
        <v>0</v>
      </c>
      <c r="J526" s="198"/>
      <c r="K526" s="35">
        <v>1870</v>
      </c>
      <c r="L526" s="423">
        <f t="shared" si="14"/>
        <v>1.7272727272727271</v>
      </c>
      <c r="M526" s="456"/>
      <c r="N526" t="str">
        <f>IFERROR(VLOOKUP(B526,Сток!A:B,2,FALSE),"")</f>
        <v/>
      </c>
      <c r="Q526" s="214"/>
      <c r="R526" s="214"/>
      <c r="S526" s="214"/>
    </row>
    <row r="527" spans="1:19" ht="12" customHeight="1" x14ac:dyDescent="0.25">
      <c r="A527" s="18" t="e">
        <f>#REF!</f>
        <v>#REF!</v>
      </c>
      <c r="B527" s="20" t="e">
        <f>#REF!</f>
        <v>#REF!</v>
      </c>
      <c r="C527" s="143" t="e">
        <f>#REF!</f>
        <v>#REF!</v>
      </c>
      <c r="D527" s="22" t="e">
        <f>#REF!</f>
        <v>#REF!</v>
      </c>
      <c r="E527" s="35">
        <v>1200</v>
      </c>
      <c r="F527" s="203" t="s">
        <v>84</v>
      </c>
      <c r="G527" s="19" t="e">
        <f>#REF!</f>
        <v>#REF!</v>
      </c>
      <c r="H527" s="19"/>
      <c r="I527" s="19">
        <f>ПЭВН!E465</f>
        <v>0</v>
      </c>
      <c r="J527" s="198"/>
      <c r="K527" s="35">
        <v>392</v>
      </c>
      <c r="L527" s="423">
        <f t="shared" si="14"/>
        <v>2.0612244897959182</v>
      </c>
      <c r="M527" s="456"/>
      <c r="N527" t="str">
        <f>IFERROR(VLOOKUP(B527,Сток!A:B,2,FALSE),"")</f>
        <v/>
      </c>
      <c r="Q527" s="214"/>
      <c r="R527" s="214"/>
      <c r="S527" s="214"/>
    </row>
    <row r="528" spans="1:19" ht="12" customHeight="1" x14ac:dyDescent="0.25">
      <c r="A528" s="18" t="e">
        <f>#REF!</f>
        <v>#REF!</v>
      </c>
      <c r="B528" s="20" t="e">
        <f>#REF!</f>
        <v>#REF!</v>
      </c>
      <c r="C528" s="143" t="e">
        <f>#REF!</f>
        <v>#REF!</v>
      </c>
      <c r="D528" s="22" t="e">
        <f>#REF!</f>
        <v>#REF!</v>
      </c>
      <c r="E528" s="35">
        <v>2000</v>
      </c>
      <c r="F528" s="203" t="s">
        <v>84</v>
      </c>
      <c r="G528" s="19" t="e">
        <f>#REF!</f>
        <v>#REF!</v>
      </c>
      <c r="H528" s="19"/>
      <c r="I528" s="19">
        <f>ПЭВН!E467</f>
        <v>0</v>
      </c>
      <c r="J528" s="198"/>
      <c r="K528" s="35">
        <v>1747</v>
      </c>
      <c r="L528" s="423">
        <f t="shared" si="14"/>
        <v>0.14481969089868341</v>
      </c>
      <c r="M528" s="456"/>
      <c r="N528" t="str">
        <f>IFERROR(VLOOKUP(B528,Сток!A:B,2,FALSE),"")</f>
        <v/>
      </c>
      <c r="Q528" s="214"/>
      <c r="R528" s="214"/>
      <c r="S528" s="214"/>
    </row>
    <row r="529" spans="1:19" ht="12" customHeight="1" x14ac:dyDescent="0.25">
      <c r="A529" s="18" t="e">
        <f>#REF!</f>
        <v>#REF!</v>
      </c>
      <c r="B529" s="20" t="e">
        <f>#REF!</f>
        <v>#REF!</v>
      </c>
      <c r="C529" s="143" t="e">
        <f>#REF!</f>
        <v>#REF!</v>
      </c>
      <c r="D529" s="22" t="e">
        <f>#REF!</f>
        <v>#REF!</v>
      </c>
      <c r="E529" s="35">
        <v>300</v>
      </c>
      <c r="F529" s="203" t="s">
        <v>84</v>
      </c>
      <c r="G529" s="19" t="e">
        <f>#REF!</f>
        <v>#REF!</v>
      </c>
      <c r="H529" s="19"/>
      <c r="I529" s="19">
        <f>ПЭВН!E468</f>
        <v>0</v>
      </c>
      <c r="J529" s="198"/>
      <c r="K529" s="35">
        <v>402</v>
      </c>
      <c r="L529" s="423">
        <f t="shared" si="14"/>
        <v>-0.25373134328358204</v>
      </c>
      <c r="M529" s="456"/>
      <c r="N529" t="str">
        <f>IFERROR(VLOOKUP(B529,Сток!A:B,2,FALSE),"")</f>
        <v/>
      </c>
      <c r="Q529" s="214"/>
      <c r="R529" s="214"/>
      <c r="S529" s="214"/>
    </row>
    <row r="530" spans="1:19" ht="12" customHeight="1" x14ac:dyDescent="0.25">
      <c r="A530" s="18" t="e">
        <f>#REF!</f>
        <v>#REF!</v>
      </c>
      <c r="B530" s="20" t="e">
        <f>#REF!</f>
        <v>#REF!</v>
      </c>
      <c r="C530" s="143" t="e">
        <f>#REF!</f>
        <v>#REF!</v>
      </c>
      <c r="D530" s="22" t="e">
        <f>#REF!</f>
        <v>#REF!</v>
      </c>
      <c r="E530" s="35">
        <v>300</v>
      </c>
      <c r="F530" s="203" t="s">
        <v>84</v>
      </c>
      <c r="G530" s="19" t="e">
        <f>#REF!</f>
        <v>#REF!</v>
      </c>
      <c r="H530" s="19"/>
      <c r="I530" s="19">
        <f>ПЭВН!E469</f>
        <v>0</v>
      </c>
      <c r="J530" s="198"/>
      <c r="K530" s="35">
        <v>448</v>
      </c>
      <c r="L530" s="423">
        <f t="shared" si="14"/>
        <v>-0.3303571428571429</v>
      </c>
      <c r="M530" s="456"/>
      <c r="N530" t="str">
        <f>IFERROR(VLOOKUP(B530,Сток!A:B,2,FALSE),"")</f>
        <v/>
      </c>
      <c r="Q530" s="214"/>
      <c r="R530" s="214"/>
      <c r="S530" s="214"/>
    </row>
    <row r="531" spans="1:19" ht="12" customHeight="1" x14ac:dyDescent="0.25">
      <c r="A531" s="18" t="e">
        <f>#REF!</f>
        <v>#REF!</v>
      </c>
      <c r="B531" s="20" t="e">
        <f>#REF!</f>
        <v>#REF!</v>
      </c>
      <c r="C531" s="143" t="e">
        <f>#REF!</f>
        <v>#REF!</v>
      </c>
      <c r="D531" s="22" t="e">
        <f>#REF!</f>
        <v>#REF!</v>
      </c>
      <c r="E531" s="35">
        <v>350</v>
      </c>
      <c r="F531" s="203" t="s">
        <v>84</v>
      </c>
      <c r="G531" s="19" t="e">
        <f>#REF!</f>
        <v>#REF!</v>
      </c>
      <c r="H531" s="19"/>
      <c r="I531" s="19">
        <f>ПЭВН!E470</f>
        <v>0</v>
      </c>
      <c r="J531" s="198"/>
      <c r="K531" s="35">
        <v>448</v>
      </c>
      <c r="L531" s="423">
        <f t="shared" si="14"/>
        <v>-0.21875</v>
      </c>
      <c r="M531" s="456"/>
      <c r="N531" t="str">
        <f>IFERROR(VLOOKUP(B531,Сток!A:B,2,FALSE),"")</f>
        <v/>
      </c>
      <c r="Q531" s="214"/>
      <c r="R531" s="214"/>
      <c r="S531" s="214"/>
    </row>
    <row r="532" spans="1:19" ht="12" customHeight="1" x14ac:dyDescent="0.25">
      <c r="A532" s="18" t="e">
        <f>#REF!</f>
        <v>#REF!</v>
      </c>
      <c r="B532" s="20" t="e">
        <f>#REF!</f>
        <v>#REF!</v>
      </c>
      <c r="C532" s="143" t="e">
        <f>#REF!</f>
        <v>#REF!</v>
      </c>
      <c r="D532" s="22" t="e">
        <f>#REF!</f>
        <v>#REF!</v>
      </c>
      <c r="E532" s="35">
        <v>10</v>
      </c>
      <c r="F532" s="203" t="s">
        <v>84</v>
      </c>
      <c r="G532" s="19" t="e">
        <f>#REF!</f>
        <v>#REF!</v>
      </c>
      <c r="H532" s="19"/>
      <c r="I532" s="19">
        <f>ПЭВН!E471</f>
        <v>0</v>
      </c>
      <c r="J532" s="198"/>
      <c r="K532" s="35">
        <v>11</v>
      </c>
      <c r="L532" s="423">
        <f t="shared" si="14"/>
        <v>-9.0909090909090939E-2</v>
      </c>
      <c r="M532" s="456"/>
      <c r="N532" t="str">
        <f>IFERROR(VLOOKUP(B532,Сток!A:B,2,FALSE),"")</f>
        <v/>
      </c>
      <c r="Q532" s="214"/>
      <c r="R532" s="214"/>
      <c r="S532" s="214"/>
    </row>
    <row r="533" spans="1:19" ht="12" customHeight="1" x14ac:dyDescent="0.25">
      <c r="A533" s="18" t="e">
        <f>#REF!</f>
        <v>#REF!</v>
      </c>
      <c r="B533" s="20" t="e">
        <f>#REF!</f>
        <v>#REF!</v>
      </c>
      <c r="C533" s="143" t="e">
        <f>#REF!</f>
        <v>#REF!</v>
      </c>
      <c r="D533" s="22" t="e">
        <f>#REF!</f>
        <v>#REF!</v>
      </c>
      <c r="E533" s="35">
        <v>706</v>
      </c>
      <c r="F533" s="203" t="s">
        <v>84</v>
      </c>
      <c r="G533" s="19" t="e">
        <f>#REF!</f>
        <v>#REF!</v>
      </c>
      <c r="H533" s="19"/>
      <c r="I533" s="19">
        <f>ПЭВН!E472</f>
        <v>0</v>
      </c>
      <c r="J533" s="198"/>
      <c r="K533" s="35">
        <v>706</v>
      </c>
      <c r="L533" s="423">
        <f t="shared" si="14"/>
        <v>0</v>
      </c>
      <c r="M533" s="456"/>
      <c r="N533" t="str">
        <f>IFERROR(VLOOKUP(B533,Сток!A:B,2,FALSE),"")</f>
        <v/>
      </c>
      <c r="Q533" s="214"/>
      <c r="R533" s="214"/>
      <c r="S533" s="214"/>
    </row>
    <row r="534" spans="1:19" ht="12" customHeight="1" x14ac:dyDescent="0.25">
      <c r="A534" s="18" t="e">
        <f>#REF!</f>
        <v>#REF!</v>
      </c>
      <c r="B534" s="20" t="e">
        <f>#REF!</f>
        <v>#REF!</v>
      </c>
      <c r="C534" s="143" t="e">
        <f>#REF!</f>
        <v>#REF!</v>
      </c>
      <c r="D534" s="22" t="e">
        <f>#REF!</f>
        <v>#REF!</v>
      </c>
      <c r="E534" s="35">
        <v>700</v>
      </c>
      <c r="F534" s="203" t="s">
        <v>84</v>
      </c>
      <c r="G534" s="19" t="e">
        <f>#REF!</f>
        <v>#REF!</v>
      </c>
      <c r="H534" s="19"/>
      <c r="I534" s="19">
        <f>ПЭВН!E473</f>
        <v>0</v>
      </c>
      <c r="J534" s="198"/>
      <c r="K534" s="35">
        <v>818</v>
      </c>
      <c r="L534" s="423">
        <f t="shared" si="14"/>
        <v>-0.14425427872860641</v>
      </c>
      <c r="M534" s="456"/>
      <c r="N534" t="str">
        <f>IFERROR(VLOOKUP(B534,Сток!A:B,2,FALSE),"")</f>
        <v/>
      </c>
      <c r="Q534" s="214"/>
      <c r="R534" s="214"/>
      <c r="S534" s="214"/>
    </row>
    <row r="535" spans="1:19" ht="12" customHeight="1" x14ac:dyDescent="0.25">
      <c r="A535" s="18" t="e">
        <f>#REF!</f>
        <v>#REF!</v>
      </c>
      <c r="B535" s="20" t="e">
        <f>#REF!</f>
        <v>#REF!</v>
      </c>
      <c r="C535" s="143" t="e">
        <f>#REF!</f>
        <v>#REF!</v>
      </c>
      <c r="D535" s="22" t="e">
        <f>#REF!</f>
        <v>#REF!</v>
      </c>
      <c r="E535" s="35">
        <v>850</v>
      </c>
      <c r="F535" s="203" t="s">
        <v>84</v>
      </c>
      <c r="G535" s="19" t="e">
        <f>#REF!</f>
        <v>#REF!</v>
      </c>
      <c r="H535" s="19"/>
      <c r="I535" s="19">
        <f>ПЭВН!E474</f>
        <v>0</v>
      </c>
      <c r="J535" s="198"/>
      <c r="K535" s="35">
        <v>1019</v>
      </c>
      <c r="L535" s="423">
        <f t="shared" si="14"/>
        <v>-0.16584887144259075</v>
      </c>
      <c r="M535" s="456"/>
      <c r="N535" t="str">
        <f>IFERROR(VLOOKUP(B535,Сток!A:B,2,FALSE),"")</f>
        <v/>
      </c>
      <c r="Q535" s="214"/>
      <c r="R535" s="214"/>
      <c r="S535" s="214"/>
    </row>
    <row r="536" spans="1:19" ht="12" customHeight="1" x14ac:dyDescent="0.25">
      <c r="A536" s="18" t="e">
        <f>#REF!</f>
        <v>#REF!</v>
      </c>
      <c r="B536" s="20" t="e">
        <f>#REF!</f>
        <v>#REF!</v>
      </c>
      <c r="C536" s="143" t="e">
        <f>#REF!</f>
        <v>#REF!</v>
      </c>
      <c r="D536" s="22" t="e">
        <f>#REF!</f>
        <v>#REF!</v>
      </c>
      <c r="E536" s="35">
        <v>1000</v>
      </c>
      <c r="F536" s="203" t="s">
        <v>84</v>
      </c>
      <c r="G536" s="19" t="e">
        <f>#REF!</f>
        <v>#REF!</v>
      </c>
      <c r="H536" s="19"/>
      <c r="I536" s="19">
        <f>ПЭВН!E475</f>
        <v>0</v>
      </c>
      <c r="J536" s="198"/>
      <c r="K536" s="35">
        <v>462</v>
      </c>
      <c r="L536" s="423">
        <f t="shared" si="14"/>
        <v>1.1645021645021645</v>
      </c>
      <c r="M536" s="456"/>
      <c r="N536" t="str">
        <f>IFERROR(VLOOKUP(B536,Сток!A:B,2,FALSE),"")</f>
        <v/>
      </c>
      <c r="Q536" s="214"/>
      <c r="R536" s="214"/>
      <c r="S536" s="214"/>
    </row>
    <row r="537" spans="1:19" ht="12" customHeight="1" x14ac:dyDescent="0.25">
      <c r="A537" s="18" t="e">
        <f>#REF!</f>
        <v>#REF!</v>
      </c>
      <c r="B537" s="20" t="e">
        <f>#REF!</f>
        <v>#REF!</v>
      </c>
      <c r="C537" s="143" t="e">
        <f>#REF!</f>
        <v>#REF!</v>
      </c>
      <c r="D537" s="22" t="e">
        <f>#REF!</f>
        <v>#REF!</v>
      </c>
      <c r="E537" s="35">
        <v>450</v>
      </c>
      <c r="F537" s="203" t="s">
        <v>84</v>
      </c>
      <c r="G537" s="19" t="e">
        <f>#REF!</f>
        <v>#REF!</v>
      </c>
      <c r="H537" s="19"/>
      <c r="I537" s="19">
        <f>ПЭВН!E476</f>
        <v>0</v>
      </c>
      <c r="J537" s="198"/>
      <c r="K537" s="35">
        <v>381</v>
      </c>
      <c r="L537" s="423">
        <f t="shared" si="14"/>
        <v>0.18110236220472431</v>
      </c>
      <c r="M537" s="456"/>
      <c r="N537" t="str">
        <f>IFERROR(VLOOKUP(B537,Сток!A:B,2,FALSE),"")</f>
        <v/>
      </c>
      <c r="Q537" s="214"/>
      <c r="R537" s="214"/>
      <c r="S537" s="214"/>
    </row>
    <row r="538" spans="1:19" ht="12" customHeight="1" x14ac:dyDescent="0.25">
      <c r="A538" s="18" t="e">
        <f>#REF!</f>
        <v>#REF!</v>
      </c>
      <c r="B538" s="20" t="e">
        <f>#REF!</f>
        <v>#REF!</v>
      </c>
      <c r="C538" s="143" t="e">
        <f>#REF!</f>
        <v>#REF!</v>
      </c>
      <c r="D538" s="22" t="e">
        <f>#REF!</f>
        <v>#REF!</v>
      </c>
      <c r="E538" s="35">
        <v>450</v>
      </c>
      <c r="F538" s="203" t="s">
        <v>84</v>
      </c>
      <c r="G538" s="19" t="e">
        <f>#REF!</f>
        <v>#REF!</v>
      </c>
      <c r="H538" s="19"/>
      <c r="I538" s="19">
        <f>ПЭВН!E477</f>
        <v>0</v>
      </c>
      <c r="J538" s="198"/>
      <c r="K538" s="35">
        <v>381</v>
      </c>
      <c r="L538" s="423">
        <f t="shared" si="14"/>
        <v>0.18110236220472431</v>
      </c>
      <c r="M538" s="456"/>
      <c r="N538" t="str">
        <f>IFERROR(VLOOKUP(B538,Сток!A:B,2,FALSE),"")</f>
        <v/>
      </c>
      <c r="Q538" s="214"/>
      <c r="R538" s="214"/>
      <c r="S538" s="214"/>
    </row>
    <row r="539" spans="1:19" ht="12" customHeight="1" x14ac:dyDescent="0.25">
      <c r="A539" s="18" t="e">
        <f>#REF!</f>
        <v>#REF!</v>
      </c>
      <c r="B539" s="20" t="e">
        <f>#REF!</f>
        <v>#REF!</v>
      </c>
      <c r="C539" s="143" t="e">
        <f>#REF!</f>
        <v>#REF!</v>
      </c>
      <c r="D539" s="22" t="e">
        <f>#REF!</f>
        <v>#REF!</v>
      </c>
      <c r="E539" s="35">
        <v>450</v>
      </c>
      <c r="F539" s="203" t="s">
        <v>84</v>
      </c>
      <c r="G539" s="19" t="e">
        <f>#REF!</f>
        <v>#REF!</v>
      </c>
      <c r="H539" s="19"/>
      <c r="I539" s="19">
        <f>ПЭВН!E478</f>
        <v>0</v>
      </c>
      <c r="J539" s="198"/>
      <c r="K539" s="35">
        <v>381</v>
      </c>
      <c r="L539" s="423">
        <f t="shared" si="14"/>
        <v>0.18110236220472431</v>
      </c>
      <c r="M539" s="456"/>
      <c r="N539" t="str">
        <f>IFERROR(VLOOKUP(B539,Сток!A:B,2,FALSE),"")</f>
        <v/>
      </c>
      <c r="Q539" s="214"/>
      <c r="R539" s="214"/>
      <c r="S539" s="214"/>
    </row>
    <row r="540" spans="1:19" ht="12" customHeight="1" x14ac:dyDescent="0.25">
      <c r="A540" s="18" t="e">
        <f>#REF!</f>
        <v>#REF!</v>
      </c>
      <c r="B540" s="20" t="e">
        <f>#REF!</f>
        <v>#REF!</v>
      </c>
      <c r="C540" s="143" t="e">
        <f>#REF!</f>
        <v>#REF!</v>
      </c>
      <c r="D540" s="22" t="e">
        <f>#REF!</f>
        <v>#REF!</v>
      </c>
      <c r="E540" s="35">
        <v>450</v>
      </c>
      <c r="F540" s="203" t="s">
        <v>84</v>
      </c>
      <c r="G540" s="19" t="e">
        <f>#REF!</f>
        <v>#REF!</v>
      </c>
      <c r="H540" s="19"/>
      <c r="I540" s="19">
        <f>ПЭВН!E479</f>
        <v>0</v>
      </c>
      <c r="J540" s="198"/>
      <c r="K540" s="35">
        <v>448</v>
      </c>
      <c r="L540" s="423">
        <f t="shared" si="14"/>
        <v>4.4642857142858094E-3</v>
      </c>
      <c r="M540" s="456"/>
      <c r="N540" t="str">
        <f>IFERROR(VLOOKUP(B540,Сток!A:B,2,FALSE),"")</f>
        <v/>
      </c>
      <c r="Q540" s="214"/>
      <c r="R540" s="214"/>
      <c r="S540" s="214"/>
    </row>
    <row r="541" spans="1:19" ht="12" customHeight="1" x14ac:dyDescent="0.25">
      <c r="A541" s="18" t="e">
        <f>#REF!</f>
        <v>#REF!</v>
      </c>
      <c r="B541" s="20" t="e">
        <f>#REF!</f>
        <v>#REF!</v>
      </c>
      <c r="C541" s="143" t="e">
        <f>#REF!</f>
        <v>#REF!</v>
      </c>
      <c r="D541" s="22" t="e">
        <f>#REF!</f>
        <v>#REF!</v>
      </c>
      <c r="E541" s="35">
        <v>200</v>
      </c>
      <c r="F541" s="203" t="s">
        <v>84</v>
      </c>
      <c r="G541" s="19" t="e">
        <f>#REF!</f>
        <v>#REF!</v>
      </c>
      <c r="H541" s="19"/>
      <c r="I541" s="19">
        <f>ПЭВН!E480</f>
        <v>0</v>
      </c>
      <c r="J541" s="198"/>
      <c r="K541" s="35">
        <v>465</v>
      </c>
      <c r="L541" s="423">
        <f t="shared" si="14"/>
        <v>-0.56989247311827951</v>
      </c>
      <c r="M541" s="456"/>
      <c r="N541" t="str">
        <f>IFERROR(VLOOKUP(B541,Сток!A:B,2,FALSE),"")</f>
        <v/>
      </c>
      <c r="Q541" s="214"/>
      <c r="R541" s="214"/>
      <c r="S541" s="214"/>
    </row>
    <row r="542" spans="1:19" ht="12" customHeight="1" x14ac:dyDescent="0.25">
      <c r="A542" s="18" t="e">
        <f>#REF!</f>
        <v>#REF!</v>
      </c>
      <c r="B542" s="20" t="e">
        <f>#REF!</f>
        <v>#REF!</v>
      </c>
      <c r="C542" s="143" t="e">
        <f>#REF!</f>
        <v>#REF!</v>
      </c>
      <c r="D542" s="22" t="e">
        <f>#REF!</f>
        <v>#REF!</v>
      </c>
      <c r="E542" s="35">
        <v>250</v>
      </c>
      <c r="F542" s="203" t="s">
        <v>84</v>
      </c>
      <c r="G542" s="19" t="e">
        <f>#REF!</f>
        <v>#REF!</v>
      </c>
      <c r="H542" s="19"/>
      <c r="I542" s="19">
        <f>ПЭВН!E481</f>
        <v>0</v>
      </c>
      <c r="J542" s="198"/>
      <c r="K542" s="35">
        <v>582</v>
      </c>
      <c r="L542" s="423">
        <f t="shared" si="14"/>
        <v>-0.57044673539518898</v>
      </c>
      <c r="M542" s="456"/>
      <c r="N542" t="str">
        <f>IFERROR(VLOOKUP(B542,Сток!A:B,2,FALSE),"")</f>
        <v/>
      </c>
      <c r="Q542" s="214"/>
      <c r="R542" s="214"/>
      <c r="S542" s="214"/>
    </row>
    <row r="543" spans="1:19" ht="12" customHeight="1" x14ac:dyDescent="0.25">
      <c r="A543" s="18" t="e">
        <f>#REF!</f>
        <v>#REF!</v>
      </c>
      <c r="B543" s="20" t="e">
        <f>#REF!</f>
        <v>#REF!</v>
      </c>
      <c r="C543" s="143" t="e">
        <f>#REF!</f>
        <v>#REF!</v>
      </c>
      <c r="D543" s="22" t="e">
        <f>#REF!</f>
        <v>#REF!</v>
      </c>
      <c r="E543" s="35">
        <v>190</v>
      </c>
      <c r="F543" s="203" t="s">
        <v>84</v>
      </c>
      <c r="G543" s="19" t="e">
        <f>#REF!</f>
        <v>#REF!</v>
      </c>
      <c r="H543" s="19"/>
      <c r="I543" s="19">
        <f>ПЭВН!E482</f>
        <v>0</v>
      </c>
      <c r="J543" s="198"/>
      <c r="K543" s="35">
        <v>210</v>
      </c>
      <c r="L543" s="423">
        <f t="shared" si="14"/>
        <v>-9.5238095238095233E-2</v>
      </c>
      <c r="M543" s="456"/>
      <c r="N543" t="str">
        <f>IFERROR(VLOOKUP(B543,Сток!A:B,2,FALSE),"")</f>
        <v/>
      </c>
      <c r="Q543" s="214"/>
      <c r="R543" s="214"/>
      <c r="S543" s="214"/>
    </row>
    <row r="544" spans="1:19" ht="12" customHeight="1" x14ac:dyDescent="0.25">
      <c r="A544" s="18" t="e">
        <f>#REF!</f>
        <v>#REF!</v>
      </c>
      <c r="B544" s="20" t="e">
        <f>#REF!</f>
        <v>#REF!</v>
      </c>
      <c r="C544" s="143" t="e">
        <f>#REF!</f>
        <v>#REF!</v>
      </c>
      <c r="D544" s="22" t="e">
        <f>#REF!</f>
        <v>#REF!</v>
      </c>
      <c r="E544" s="35">
        <v>720</v>
      </c>
      <c r="F544" s="203" t="s">
        <v>84</v>
      </c>
      <c r="G544" s="19" t="e">
        <f>#REF!</f>
        <v>#REF!</v>
      </c>
      <c r="H544" s="19"/>
      <c r="I544" s="19"/>
      <c r="J544" s="198"/>
      <c r="K544" s="35">
        <v>560</v>
      </c>
      <c r="L544" s="423">
        <f t="shared" si="14"/>
        <v>0.28571428571428581</v>
      </c>
      <c r="M544" s="456"/>
      <c r="N544" t="str">
        <f>IFERROR(VLOOKUP(B544,Сток!A:B,2,FALSE),"")</f>
        <v/>
      </c>
      <c r="Q544" s="214"/>
      <c r="R544" s="214"/>
      <c r="S544" s="214"/>
    </row>
    <row r="545" spans="1:19" ht="12" customHeight="1" x14ac:dyDescent="0.25">
      <c r="A545" s="18" t="e">
        <f>#REF!</f>
        <v>#REF!</v>
      </c>
      <c r="B545" s="20" t="e">
        <f>#REF!</f>
        <v>#REF!</v>
      </c>
      <c r="C545" s="143" t="e">
        <f>#REF!</f>
        <v>#REF!</v>
      </c>
      <c r="D545" s="22" t="e">
        <f>#REF!</f>
        <v>#REF!</v>
      </c>
      <c r="E545" s="35">
        <v>500</v>
      </c>
      <c r="F545" s="203" t="s">
        <v>84</v>
      </c>
      <c r="G545" s="19" t="e">
        <f>#REF!</f>
        <v>#REF!</v>
      </c>
      <c r="H545" s="19"/>
      <c r="I545" s="19"/>
      <c r="J545" s="198"/>
      <c r="K545" s="35">
        <v>515</v>
      </c>
      <c r="L545" s="423">
        <f t="shared" si="14"/>
        <v>-2.9126213592232997E-2</v>
      </c>
      <c r="M545" s="456"/>
      <c r="N545" t="str">
        <f>IFERROR(VLOOKUP(B545,Сток!A:B,2,FALSE),"")</f>
        <v/>
      </c>
      <c r="Q545" s="214"/>
      <c r="R545" s="214"/>
      <c r="S545" s="214"/>
    </row>
    <row r="546" spans="1:19" ht="12" customHeight="1" x14ac:dyDescent="0.25">
      <c r="A546" s="18" t="e">
        <f>#REF!</f>
        <v>#REF!</v>
      </c>
      <c r="B546" s="20" t="e">
        <f>#REF!</f>
        <v>#REF!</v>
      </c>
      <c r="C546" s="143" t="e">
        <f>#REF!</f>
        <v>#REF!</v>
      </c>
      <c r="D546" s="22" t="e">
        <f>#REF!</f>
        <v>#REF!</v>
      </c>
      <c r="E546" s="35">
        <v>450</v>
      </c>
      <c r="F546" s="203" t="s">
        <v>84</v>
      </c>
      <c r="G546" s="19" t="e">
        <f>#REF!</f>
        <v>#REF!</v>
      </c>
      <c r="H546" s="19"/>
      <c r="I546" s="19">
        <f>ПЭВН!E483</f>
        <v>0</v>
      </c>
      <c r="J546" s="198"/>
      <c r="K546" s="35">
        <v>638</v>
      </c>
      <c r="L546" s="423">
        <f t="shared" si="14"/>
        <v>-0.29467084639498431</v>
      </c>
      <c r="M546" s="456"/>
      <c r="N546" t="str">
        <f>IFERROR(VLOOKUP(B546,Сток!A:B,2,FALSE),"")</f>
        <v/>
      </c>
      <c r="Q546" s="214"/>
      <c r="R546" s="214"/>
      <c r="S546" s="214"/>
    </row>
    <row r="547" spans="1:19" ht="12" customHeight="1" x14ac:dyDescent="0.25">
      <c r="A547" s="18" t="e">
        <f>#REF!</f>
        <v>#REF!</v>
      </c>
      <c r="B547" s="20" t="e">
        <f>#REF!</f>
        <v>#REF!</v>
      </c>
      <c r="C547" s="143" t="e">
        <f>#REF!</f>
        <v>#REF!</v>
      </c>
      <c r="D547" s="22" t="e">
        <f>#REF!</f>
        <v>#REF!</v>
      </c>
      <c r="E547" s="35">
        <v>310</v>
      </c>
      <c r="F547" s="203" t="s">
        <v>84</v>
      </c>
      <c r="G547" s="19" t="e">
        <f>#REF!</f>
        <v>#REF!</v>
      </c>
      <c r="H547" s="19"/>
      <c r="I547" s="19"/>
      <c r="J547" s="198"/>
      <c r="K547" s="35">
        <v>314</v>
      </c>
      <c r="L547" s="423">
        <f t="shared" si="14"/>
        <v>-1.2738853503184711E-2</v>
      </c>
      <c r="M547" s="456"/>
      <c r="N547" t="str">
        <f>IFERROR(VLOOKUP(B547,Сток!A:B,2,FALSE),"")</f>
        <v/>
      </c>
      <c r="Q547" s="214"/>
      <c r="R547" s="214"/>
      <c r="S547" s="214"/>
    </row>
    <row r="548" spans="1:19" ht="12" customHeight="1" x14ac:dyDescent="0.25">
      <c r="A548" s="18" t="e">
        <f>#REF!</f>
        <v>#REF!</v>
      </c>
      <c r="B548" s="20" t="e">
        <f>#REF!</f>
        <v>#REF!</v>
      </c>
      <c r="C548" s="143" t="e">
        <f>#REF!</f>
        <v>#REF!</v>
      </c>
      <c r="D548" s="22" t="e">
        <f>#REF!</f>
        <v>#REF!</v>
      </c>
      <c r="E548" s="35">
        <v>190</v>
      </c>
      <c r="F548" s="203" t="s">
        <v>84</v>
      </c>
      <c r="G548" s="19" t="e">
        <f>#REF!</f>
        <v>#REF!</v>
      </c>
      <c r="H548" s="19"/>
      <c r="I548" s="19">
        <f>ПЭВН!E484</f>
        <v>0</v>
      </c>
      <c r="J548" s="198"/>
      <c r="K548" s="35">
        <v>134</v>
      </c>
      <c r="L548" s="423">
        <f t="shared" si="14"/>
        <v>0.41791044776119413</v>
      </c>
      <c r="M548" s="456"/>
      <c r="N548" t="str">
        <f>IFERROR(VLOOKUP(B548,Сток!A:B,2,FALSE),"")</f>
        <v/>
      </c>
      <c r="Q548" s="214"/>
      <c r="R548" s="214"/>
      <c r="S548" s="214"/>
    </row>
    <row r="549" spans="1:19" ht="12" customHeight="1" x14ac:dyDescent="0.25">
      <c r="A549" s="18" t="e">
        <f>#REF!</f>
        <v>#REF!</v>
      </c>
      <c r="B549" s="20" t="e">
        <f>#REF!</f>
        <v>#REF!</v>
      </c>
      <c r="C549" s="143" t="e">
        <f>#REF!</f>
        <v>#REF!</v>
      </c>
      <c r="D549" s="22" t="e">
        <f>#REF!</f>
        <v>#REF!</v>
      </c>
      <c r="E549" s="35">
        <v>190</v>
      </c>
      <c r="F549" s="203" t="s">
        <v>84</v>
      </c>
      <c r="G549" s="19" t="e">
        <f>#REF!</f>
        <v>#REF!</v>
      </c>
      <c r="H549" s="19"/>
      <c r="I549" s="19">
        <f>ПЭВН!E485</f>
        <v>0</v>
      </c>
      <c r="J549" s="198"/>
      <c r="K549" s="35">
        <v>134</v>
      </c>
      <c r="L549" s="423">
        <f t="shared" si="14"/>
        <v>0.41791044776119413</v>
      </c>
      <c r="M549" s="456"/>
      <c r="N549" t="str">
        <f>IFERROR(VLOOKUP(B549,Сток!A:B,2,FALSE),"")</f>
        <v/>
      </c>
      <c r="Q549" s="214"/>
      <c r="R549" s="214"/>
      <c r="S549" s="214"/>
    </row>
    <row r="550" spans="1:19" ht="12" customHeight="1" x14ac:dyDescent="0.25">
      <c r="A550" s="18" t="e">
        <f>#REF!</f>
        <v>#REF!</v>
      </c>
      <c r="B550" s="20" t="e">
        <f>#REF!</f>
        <v>#REF!</v>
      </c>
      <c r="C550" s="143" t="e">
        <f>#REF!</f>
        <v>#REF!</v>
      </c>
      <c r="D550" s="22" t="e">
        <f>#REF!</f>
        <v>#REF!</v>
      </c>
      <c r="E550" s="35">
        <v>190</v>
      </c>
      <c r="F550" s="203" t="s">
        <v>84</v>
      </c>
      <c r="G550" s="19" t="e">
        <f>#REF!</f>
        <v>#REF!</v>
      </c>
      <c r="H550" s="19"/>
      <c r="I550" s="19">
        <f>ПЭВН!E486</f>
        <v>0</v>
      </c>
      <c r="J550" s="198"/>
      <c r="K550" s="35">
        <v>840</v>
      </c>
      <c r="L550" s="423">
        <f t="shared" si="14"/>
        <v>-0.77380952380952384</v>
      </c>
      <c r="M550" s="456"/>
      <c r="N550" t="str">
        <f>IFERROR(VLOOKUP(B550,Сток!A:B,2,FALSE),"")</f>
        <v/>
      </c>
      <c r="Q550" s="214"/>
      <c r="R550" s="214"/>
      <c r="S550" s="214"/>
    </row>
    <row r="551" spans="1:19" ht="12" customHeight="1" x14ac:dyDescent="0.25">
      <c r="A551" s="18" t="e">
        <f>#REF!</f>
        <v>#REF!</v>
      </c>
      <c r="B551" s="20" t="e">
        <f>#REF!</f>
        <v>#REF!</v>
      </c>
      <c r="C551" s="143" t="e">
        <f>#REF!</f>
        <v>#REF!</v>
      </c>
      <c r="D551" s="22" t="e">
        <f>#REF!</f>
        <v>#REF!</v>
      </c>
      <c r="E551" s="35">
        <v>190</v>
      </c>
      <c r="F551" s="203" t="s">
        <v>84</v>
      </c>
      <c r="G551" s="19" t="e">
        <f>#REF!</f>
        <v>#REF!</v>
      </c>
      <c r="H551" s="19"/>
      <c r="I551" s="19">
        <f>ПЭВН!E487</f>
        <v>0</v>
      </c>
      <c r="J551" s="198"/>
      <c r="K551" s="35">
        <v>134</v>
      </c>
      <c r="L551" s="423">
        <f t="shared" si="14"/>
        <v>0.41791044776119413</v>
      </c>
      <c r="M551" s="456"/>
      <c r="N551" t="str">
        <f>IFERROR(VLOOKUP(B551,Сток!A:B,2,FALSE),"")</f>
        <v/>
      </c>
      <c r="Q551" s="214"/>
      <c r="R551" s="214"/>
      <c r="S551" s="214"/>
    </row>
    <row r="552" spans="1:19" ht="12" customHeight="1" x14ac:dyDescent="0.25">
      <c r="A552" s="18" t="e">
        <f>#REF!</f>
        <v>#REF!</v>
      </c>
      <c r="B552" s="20" t="e">
        <f>#REF!</f>
        <v>#REF!</v>
      </c>
      <c r="C552" s="143" t="e">
        <f>#REF!</f>
        <v>#REF!</v>
      </c>
      <c r="D552" s="22" t="e">
        <f>#REF!</f>
        <v>#REF!</v>
      </c>
      <c r="E552" s="35">
        <v>190</v>
      </c>
      <c r="F552" s="203" t="s">
        <v>84</v>
      </c>
      <c r="G552" s="19" t="e">
        <f>#REF!</f>
        <v>#REF!</v>
      </c>
      <c r="H552" s="19"/>
      <c r="I552" s="19">
        <f>ПЭВН!E488</f>
        <v>0</v>
      </c>
      <c r="J552" s="198"/>
      <c r="K552" s="35">
        <v>134</v>
      </c>
      <c r="L552" s="423">
        <f t="shared" si="14"/>
        <v>0.41791044776119413</v>
      </c>
      <c r="M552" s="456"/>
      <c r="N552" t="str">
        <f>IFERROR(VLOOKUP(B552,Сток!A:B,2,FALSE),"")</f>
        <v/>
      </c>
      <c r="Q552" s="214"/>
      <c r="R552" s="214"/>
      <c r="S552" s="214"/>
    </row>
    <row r="553" spans="1:19" ht="12" customHeight="1" x14ac:dyDescent="0.25">
      <c r="A553" s="18" t="e">
        <f>#REF!</f>
        <v>#REF!</v>
      </c>
      <c r="B553" s="20" t="e">
        <f>#REF!</f>
        <v>#REF!</v>
      </c>
      <c r="C553" s="143" t="e">
        <f>#REF!</f>
        <v>#REF!</v>
      </c>
      <c r="D553" s="22" t="e">
        <f>#REF!</f>
        <v>#REF!</v>
      </c>
      <c r="E553" s="35">
        <v>190</v>
      </c>
      <c r="F553" s="203" t="s">
        <v>84</v>
      </c>
      <c r="G553" s="19" t="e">
        <f>#REF!</f>
        <v>#REF!</v>
      </c>
      <c r="H553" s="19"/>
      <c r="I553" s="19">
        <f>ПЭВН!E489</f>
        <v>0</v>
      </c>
      <c r="J553" s="198"/>
      <c r="K553" s="35">
        <v>134</v>
      </c>
      <c r="L553" s="423">
        <f t="shared" si="14"/>
        <v>0.41791044776119413</v>
      </c>
      <c r="M553" s="456"/>
      <c r="N553" t="str">
        <f>IFERROR(VLOOKUP(B553,Сток!A:B,2,FALSE),"")</f>
        <v/>
      </c>
      <c r="Q553" s="214"/>
      <c r="R553" s="214"/>
      <c r="S553" s="214"/>
    </row>
    <row r="554" spans="1:19" ht="12" customHeight="1" x14ac:dyDescent="0.25">
      <c r="A554" s="18" t="e">
        <f>#REF!</f>
        <v>#REF!</v>
      </c>
      <c r="B554" s="20" t="e">
        <f>#REF!</f>
        <v>#REF!</v>
      </c>
      <c r="C554" s="143" t="e">
        <f>#REF!</f>
        <v>#REF!</v>
      </c>
      <c r="D554" s="22" t="e">
        <f>#REF!</f>
        <v>#REF!</v>
      </c>
      <c r="E554" s="35">
        <v>330</v>
      </c>
      <c r="F554" s="203" t="s">
        <v>84</v>
      </c>
      <c r="G554" s="19" t="e">
        <f>#REF!</f>
        <v>#REF!</v>
      </c>
      <c r="H554" s="19"/>
      <c r="I554" s="19">
        <f>ПЭВН!E490</f>
        <v>0</v>
      </c>
      <c r="J554" s="198"/>
      <c r="K554" s="35">
        <v>279</v>
      </c>
      <c r="L554" s="423">
        <f t="shared" si="14"/>
        <v>0.18279569892473124</v>
      </c>
      <c r="M554" s="456"/>
      <c r="N554" t="str">
        <f>IFERROR(VLOOKUP(B554,Сток!A:B,2,FALSE),"")</f>
        <v/>
      </c>
      <c r="Q554" s="214"/>
      <c r="R554" s="214"/>
      <c r="S554" s="214"/>
    </row>
    <row r="555" spans="1:19" ht="12" customHeight="1" x14ac:dyDescent="0.25">
      <c r="A555" s="18" t="e">
        <f>#REF!</f>
        <v>#REF!</v>
      </c>
      <c r="B555" s="20" t="e">
        <f>#REF!</f>
        <v>#REF!</v>
      </c>
      <c r="C555" s="143" t="e">
        <f>#REF!</f>
        <v>#REF!</v>
      </c>
      <c r="D555" s="22" t="e">
        <f>#REF!</f>
        <v>#REF!</v>
      </c>
      <c r="E555" s="35">
        <v>250</v>
      </c>
      <c r="F555" s="203" t="s">
        <v>84</v>
      </c>
      <c r="G555" s="19" t="e">
        <f>#REF!</f>
        <v>#REF!</v>
      </c>
      <c r="H555" s="19"/>
      <c r="I555" s="19">
        <f>ПЭВН!E491</f>
        <v>0</v>
      </c>
      <c r="J555" s="198"/>
      <c r="K555" s="35">
        <v>130</v>
      </c>
      <c r="L555" s="423">
        <f t="shared" si="14"/>
        <v>0.92307692307692313</v>
      </c>
      <c r="M555" s="456"/>
      <c r="N555" t="str">
        <f>IFERROR(VLOOKUP(B555,Сток!A:B,2,FALSE),"")</f>
        <v/>
      </c>
      <c r="Q555" s="214"/>
      <c r="R555" s="214"/>
      <c r="S555" s="214"/>
    </row>
    <row r="556" spans="1:19" ht="12" customHeight="1" x14ac:dyDescent="0.25">
      <c r="A556" s="18" t="e">
        <f>#REF!</f>
        <v>#REF!</v>
      </c>
      <c r="B556" s="20" t="e">
        <f>#REF!</f>
        <v>#REF!</v>
      </c>
      <c r="C556" s="143" t="e">
        <f>#REF!</f>
        <v>#REF!</v>
      </c>
      <c r="D556" s="22" t="e">
        <f>#REF!</f>
        <v>#REF!</v>
      </c>
      <c r="E556" s="35">
        <v>250</v>
      </c>
      <c r="F556" s="203" t="s">
        <v>84</v>
      </c>
      <c r="G556" s="19" t="e">
        <f>#REF!</f>
        <v>#REF!</v>
      </c>
      <c r="H556" s="19"/>
      <c r="I556" s="19">
        <f>ПЭВН!E492</f>
        <v>0</v>
      </c>
      <c r="J556" s="198"/>
      <c r="K556" s="35">
        <v>130</v>
      </c>
      <c r="L556" s="423">
        <f t="shared" si="14"/>
        <v>0.92307692307692313</v>
      </c>
      <c r="M556" s="456"/>
      <c r="N556" t="str">
        <f>IFERROR(VLOOKUP(B556,Сток!A:B,2,FALSE),"")</f>
        <v/>
      </c>
      <c r="Q556" s="214"/>
      <c r="R556" s="214"/>
      <c r="S556" s="214"/>
    </row>
    <row r="557" spans="1:19" ht="12" customHeight="1" x14ac:dyDescent="0.25">
      <c r="A557" s="18" t="e">
        <f>#REF!</f>
        <v>#REF!</v>
      </c>
      <c r="B557" s="20" t="e">
        <f>#REF!</f>
        <v>#REF!</v>
      </c>
      <c r="C557" s="143" t="e">
        <f>#REF!</f>
        <v>#REF!</v>
      </c>
      <c r="D557" s="22" t="e">
        <f>#REF!</f>
        <v>#REF!</v>
      </c>
      <c r="E557" s="35">
        <v>250</v>
      </c>
      <c r="F557" s="203" t="s">
        <v>84</v>
      </c>
      <c r="G557" s="19" t="e">
        <f>#REF!</f>
        <v>#REF!</v>
      </c>
      <c r="H557" s="19"/>
      <c r="I557" s="19">
        <f>ПЭВН!E493</f>
        <v>0</v>
      </c>
      <c r="J557" s="198"/>
      <c r="K557" s="35">
        <v>130</v>
      </c>
      <c r="L557" s="423">
        <f t="shared" si="14"/>
        <v>0.92307692307692313</v>
      </c>
      <c r="M557" s="456"/>
      <c r="N557" t="str">
        <f>IFERROR(VLOOKUP(B557,Сток!A:B,2,FALSE),"")</f>
        <v/>
      </c>
      <c r="Q557" s="214"/>
      <c r="R557" s="214"/>
      <c r="S557" s="214"/>
    </row>
    <row r="558" spans="1:19" ht="12" customHeight="1" x14ac:dyDescent="0.25">
      <c r="A558" s="18" t="e">
        <f>#REF!</f>
        <v>#REF!</v>
      </c>
      <c r="B558" s="20" t="e">
        <f>#REF!</f>
        <v>#REF!</v>
      </c>
      <c r="C558" s="143" t="e">
        <f>#REF!</f>
        <v>#REF!</v>
      </c>
      <c r="D558" s="22" t="e">
        <f>#REF!</f>
        <v>#REF!</v>
      </c>
      <c r="E558" s="35">
        <v>250</v>
      </c>
      <c r="F558" s="203" t="s">
        <v>84</v>
      </c>
      <c r="G558" s="19" t="e">
        <f>#REF!</f>
        <v>#REF!</v>
      </c>
      <c r="H558" s="19"/>
      <c r="I558" s="19">
        <f>ПЭВН!E494</f>
        <v>0</v>
      </c>
      <c r="J558" s="198"/>
      <c r="K558" s="35">
        <v>130</v>
      </c>
      <c r="L558" s="423">
        <f t="shared" ref="L558:L621" si="15">E558/K558-1</f>
        <v>0.92307692307692313</v>
      </c>
      <c r="M558" s="456"/>
      <c r="N558" t="str">
        <f>IFERROR(VLOOKUP(B558,Сток!A:B,2,FALSE),"")</f>
        <v/>
      </c>
      <c r="Q558" s="214"/>
      <c r="R558" s="214"/>
      <c r="S558" s="214"/>
    </row>
    <row r="559" spans="1:19" ht="12" customHeight="1" x14ac:dyDescent="0.25">
      <c r="A559" s="18" t="e">
        <f>#REF!</f>
        <v>#REF!</v>
      </c>
      <c r="B559" s="20" t="e">
        <f>#REF!</f>
        <v>#REF!</v>
      </c>
      <c r="C559" s="143" t="e">
        <f>#REF!</f>
        <v>#REF!</v>
      </c>
      <c r="D559" s="22" t="e">
        <f>#REF!</f>
        <v>#REF!</v>
      </c>
      <c r="E559" s="35">
        <v>250</v>
      </c>
      <c r="F559" s="203" t="s">
        <v>84</v>
      </c>
      <c r="G559" s="19" t="e">
        <f>#REF!</f>
        <v>#REF!</v>
      </c>
      <c r="H559" s="19"/>
      <c r="I559" s="19">
        <f>ПЭВН!E495</f>
        <v>0</v>
      </c>
      <c r="J559" s="198"/>
      <c r="K559" s="35">
        <v>130</v>
      </c>
      <c r="L559" s="423">
        <f t="shared" si="15"/>
        <v>0.92307692307692313</v>
      </c>
      <c r="M559" s="456"/>
      <c r="N559" t="str">
        <f>IFERROR(VLOOKUP(B559,Сток!A:B,2,FALSE),"")</f>
        <v/>
      </c>
      <c r="Q559" s="214"/>
      <c r="R559" s="214"/>
      <c r="S559" s="214"/>
    </row>
    <row r="560" spans="1:19" ht="12" customHeight="1" x14ac:dyDescent="0.25">
      <c r="A560" s="18" t="e">
        <f>#REF!</f>
        <v>#REF!</v>
      </c>
      <c r="B560" s="20" t="e">
        <f>#REF!</f>
        <v>#REF!</v>
      </c>
      <c r="C560" s="143" t="e">
        <f>#REF!</f>
        <v>#REF!</v>
      </c>
      <c r="D560" s="22" t="e">
        <f>#REF!</f>
        <v>#REF!</v>
      </c>
      <c r="E560" s="35">
        <v>210</v>
      </c>
      <c r="F560" s="203" t="s">
        <v>84</v>
      </c>
      <c r="G560" s="19" t="e">
        <f>#REF!</f>
        <v>#REF!</v>
      </c>
      <c r="H560" s="19"/>
      <c r="I560" s="19">
        <f>ПЭВН!E496</f>
        <v>0</v>
      </c>
      <c r="J560" s="198"/>
      <c r="K560" s="35">
        <v>168</v>
      </c>
      <c r="L560" s="423">
        <f t="shared" si="15"/>
        <v>0.25</v>
      </c>
      <c r="M560" s="456"/>
      <c r="N560" t="str">
        <f>IFERROR(VLOOKUP(B560,Сток!A:B,2,FALSE),"")</f>
        <v/>
      </c>
      <c r="Q560" s="214"/>
      <c r="R560" s="214"/>
      <c r="S560" s="214"/>
    </row>
    <row r="561" spans="1:19" ht="12" customHeight="1" x14ac:dyDescent="0.25">
      <c r="A561" s="18" t="e">
        <f>#REF!</f>
        <v>#REF!</v>
      </c>
      <c r="B561" s="20" t="e">
        <f>#REF!</f>
        <v>#REF!</v>
      </c>
      <c r="C561" s="143" t="e">
        <f>#REF!</f>
        <v>#REF!</v>
      </c>
      <c r="D561" s="22" t="e">
        <f>#REF!</f>
        <v>#REF!</v>
      </c>
      <c r="E561" s="35">
        <v>240</v>
      </c>
      <c r="F561" s="203" t="s">
        <v>84</v>
      </c>
      <c r="G561" s="19" t="e">
        <f>#REF!</f>
        <v>#REF!</v>
      </c>
      <c r="H561" s="19"/>
      <c r="I561" s="19">
        <f>ПЭВН!E497</f>
        <v>0</v>
      </c>
      <c r="J561" s="198"/>
      <c r="K561" s="35">
        <v>168</v>
      </c>
      <c r="L561" s="423">
        <f t="shared" si="15"/>
        <v>0.4285714285714286</v>
      </c>
      <c r="M561" s="456"/>
      <c r="N561" t="str">
        <f>IFERROR(VLOOKUP(B561,Сток!A:B,2,FALSE),"")</f>
        <v/>
      </c>
      <c r="Q561" s="214"/>
      <c r="R561" s="214"/>
      <c r="S561" s="214"/>
    </row>
    <row r="562" spans="1:19" ht="12" customHeight="1" x14ac:dyDescent="0.25">
      <c r="A562" s="18" t="e">
        <f>#REF!</f>
        <v>#REF!</v>
      </c>
      <c r="B562" s="20" t="e">
        <f>#REF!</f>
        <v>#REF!</v>
      </c>
      <c r="C562" s="143" t="e">
        <f>#REF!</f>
        <v>#REF!</v>
      </c>
      <c r="D562" s="22" t="e">
        <f>#REF!</f>
        <v>#REF!</v>
      </c>
      <c r="E562" s="35">
        <v>160</v>
      </c>
      <c r="F562" s="203" t="s">
        <v>84</v>
      </c>
      <c r="G562" s="19" t="e">
        <f>#REF!</f>
        <v>#REF!</v>
      </c>
      <c r="H562" s="19"/>
      <c r="I562" s="19">
        <f>ПЭВН!E498</f>
        <v>0</v>
      </c>
      <c r="J562" s="198"/>
      <c r="K562" s="35">
        <v>134</v>
      </c>
      <c r="L562" s="423">
        <f t="shared" si="15"/>
        <v>0.19402985074626855</v>
      </c>
      <c r="M562" s="456"/>
      <c r="N562" t="str">
        <f>IFERROR(VLOOKUP(B562,Сток!A:B,2,FALSE),"")</f>
        <v/>
      </c>
      <c r="Q562" s="214"/>
      <c r="R562" s="214"/>
      <c r="S562" s="214"/>
    </row>
    <row r="563" spans="1:19" ht="12" customHeight="1" x14ac:dyDescent="0.25">
      <c r="A563" s="18" t="e">
        <f>#REF!</f>
        <v>#REF!</v>
      </c>
      <c r="B563" s="20" t="e">
        <f>#REF!</f>
        <v>#REF!</v>
      </c>
      <c r="C563" s="143" t="e">
        <f>#REF!</f>
        <v>#REF!</v>
      </c>
      <c r="D563" s="22" t="e">
        <f>#REF!</f>
        <v>#REF!</v>
      </c>
      <c r="E563" s="35">
        <v>150</v>
      </c>
      <c r="F563" s="203" t="s">
        <v>84</v>
      </c>
      <c r="G563" s="19" t="e">
        <f>#REF!</f>
        <v>#REF!</v>
      </c>
      <c r="H563" s="19"/>
      <c r="I563" s="19">
        <f>ПЭВН!E499</f>
        <v>0</v>
      </c>
      <c r="J563" s="198"/>
      <c r="K563" s="35">
        <v>210</v>
      </c>
      <c r="L563" s="423">
        <f t="shared" si="15"/>
        <v>-0.2857142857142857</v>
      </c>
      <c r="M563" s="456"/>
      <c r="N563" t="str">
        <f>IFERROR(VLOOKUP(B563,Сток!A:B,2,FALSE),"")</f>
        <v/>
      </c>
      <c r="Q563" s="214"/>
      <c r="R563" s="214"/>
      <c r="S563" s="214"/>
    </row>
    <row r="564" spans="1:19" ht="12" customHeight="1" x14ac:dyDescent="0.25">
      <c r="A564" s="18" t="e">
        <f>#REF!</f>
        <v>#REF!</v>
      </c>
      <c r="B564" s="20" t="e">
        <f>#REF!</f>
        <v>#REF!</v>
      </c>
      <c r="C564" s="143" t="e">
        <f>#REF!</f>
        <v>#REF!</v>
      </c>
      <c r="D564" s="22" t="e">
        <f>#REF!</f>
        <v>#REF!</v>
      </c>
      <c r="E564" s="35">
        <v>150</v>
      </c>
      <c r="F564" s="203" t="s">
        <v>84</v>
      </c>
      <c r="G564" s="19" t="e">
        <f>#REF!</f>
        <v>#REF!</v>
      </c>
      <c r="H564" s="19"/>
      <c r="I564" s="19">
        <f>ПЭВН!E500</f>
        <v>0</v>
      </c>
      <c r="J564" s="198"/>
      <c r="K564" s="35">
        <v>543</v>
      </c>
      <c r="L564" s="423">
        <f t="shared" si="15"/>
        <v>-0.72375690607734811</v>
      </c>
      <c r="M564" s="456"/>
      <c r="N564" t="str">
        <f>IFERROR(VLOOKUP(B564,Сток!A:B,2,FALSE),"")</f>
        <v/>
      </c>
      <c r="Q564" s="214"/>
      <c r="R564" s="214"/>
      <c r="S564" s="214"/>
    </row>
    <row r="565" spans="1:19" ht="12" customHeight="1" x14ac:dyDescent="0.25">
      <c r="A565" s="18" t="e">
        <f>#REF!</f>
        <v>#REF!</v>
      </c>
      <c r="B565" s="20" t="e">
        <f>#REF!</f>
        <v>#REF!</v>
      </c>
      <c r="C565" s="143" t="e">
        <f>#REF!</f>
        <v>#REF!</v>
      </c>
      <c r="D565" s="22" t="e">
        <f>#REF!</f>
        <v>#REF!</v>
      </c>
      <c r="E565" s="35">
        <v>150</v>
      </c>
      <c r="F565" s="203" t="s">
        <v>84</v>
      </c>
      <c r="G565" s="19" t="e">
        <f>#REF!</f>
        <v>#REF!</v>
      </c>
      <c r="H565" s="19"/>
      <c r="I565" s="19">
        <f>ПЭВН!E501</f>
        <v>0</v>
      </c>
      <c r="J565" s="198"/>
      <c r="K565" s="35">
        <v>334</v>
      </c>
      <c r="L565" s="423">
        <f t="shared" si="15"/>
        <v>-0.55089820359281438</v>
      </c>
      <c r="M565" s="456"/>
      <c r="N565" t="str">
        <f>IFERROR(VLOOKUP(B565,Сток!A:B,2,FALSE),"")</f>
        <v/>
      </c>
      <c r="Q565" s="214"/>
      <c r="R565" s="214"/>
      <c r="S565" s="214"/>
    </row>
    <row r="566" spans="1:19" ht="12" customHeight="1" x14ac:dyDescent="0.25">
      <c r="A566" s="18" t="e">
        <f>#REF!</f>
        <v>#REF!</v>
      </c>
      <c r="B566" s="20" t="e">
        <f>#REF!</f>
        <v>#REF!</v>
      </c>
      <c r="C566" s="143" t="e">
        <f>#REF!</f>
        <v>#REF!</v>
      </c>
      <c r="D566" s="22" t="e">
        <f>#REF!</f>
        <v>#REF!</v>
      </c>
      <c r="E566" s="35">
        <v>150</v>
      </c>
      <c r="F566" s="203" t="s">
        <v>84</v>
      </c>
      <c r="G566" s="19" t="e">
        <f>#REF!</f>
        <v>#REF!</v>
      </c>
      <c r="H566" s="19"/>
      <c r="I566" s="19">
        <f>ПЭВН!E502</f>
        <v>0</v>
      </c>
      <c r="J566" s="198"/>
      <c r="K566" s="35">
        <v>673</v>
      </c>
      <c r="L566" s="423">
        <f t="shared" si="15"/>
        <v>-0.77711738484398218</v>
      </c>
      <c r="M566" s="456"/>
      <c r="N566" t="str">
        <f>IFERROR(VLOOKUP(B566,Сток!A:B,2,FALSE),"")</f>
        <v/>
      </c>
      <c r="Q566" s="214"/>
      <c r="R566" s="214"/>
      <c r="S566" s="214"/>
    </row>
    <row r="567" spans="1:19" ht="12" customHeight="1" x14ac:dyDescent="0.25">
      <c r="A567" s="18" t="e">
        <f>#REF!</f>
        <v>#REF!</v>
      </c>
      <c r="B567" s="20" t="e">
        <f>#REF!</f>
        <v>#REF!</v>
      </c>
      <c r="C567" s="143" t="e">
        <f>#REF!</f>
        <v>#REF!</v>
      </c>
      <c r="D567" s="22" t="e">
        <f>#REF!</f>
        <v>#REF!</v>
      </c>
      <c r="E567" s="35">
        <v>1232</v>
      </c>
      <c r="F567" s="203" t="s">
        <v>84</v>
      </c>
      <c r="G567" s="19" t="e">
        <f>#REF!</f>
        <v>#REF!</v>
      </c>
      <c r="H567" s="19"/>
      <c r="I567" s="19">
        <f>ПЭВН!E503</f>
        <v>0</v>
      </c>
      <c r="J567" s="198"/>
      <c r="K567" s="35">
        <v>1232</v>
      </c>
      <c r="L567" s="423">
        <f t="shared" si="15"/>
        <v>0</v>
      </c>
      <c r="M567" s="456"/>
      <c r="N567" t="str">
        <f>IFERROR(VLOOKUP(B567,Сток!A:B,2,FALSE),"")</f>
        <v/>
      </c>
      <c r="Q567" s="214"/>
      <c r="R567" s="214"/>
      <c r="S567" s="214"/>
    </row>
    <row r="568" spans="1:19" ht="12" customHeight="1" x14ac:dyDescent="0.25">
      <c r="A568" s="18" t="e">
        <f>#REF!</f>
        <v>#REF!</v>
      </c>
      <c r="B568" s="20" t="e">
        <f>#REF!</f>
        <v>#REF!</v>
      </c>
      <c r="C568" s="143" t="e">
        <f>#REF!</f>
        <v>#REF!</v>
      </c>
      <c r="D568" s="22" t="e">
        <f>#REF!</f>
        <v>#REF!</v>
      </c>
      <c r="E568" s="35">
        <v>190</v>
      </c>
      <c r="F568" s="203" t="s">
        <v>84</v>
      </c>
      <c r="G568" s="19" t="e">
        <f>#REF!</f>
        <v>#REF!</v>
      </c>
      <c r="H568" s="19"/>
      <c r="I568" s="19">
        <f>ПЭВН!E504</f>
        <v>0</v>
      </c>
      <c r="J568" s="198"/>
      <c r="K568" s="35">
        <v>162</v>
      </c>
      <c r="L568" s="423">
        <f t="shared" si="15"/>
        <v>0.17283950617283961</v>
      </c>
      <c r="M568" s="456"/>
      <c r="N568" t="str">
        <f>IFERROR(VLOOKUP(B568,Сток!A:B,2,FALSE),"")</f>
        <v/>
      </c>
      <c r="Q568" s="214"/>
      <c r="R568" s="214"/>
      <c r="S568" s="214"/>
    </row>
    <row r="569" spans="1:19" ht="12" customHeight="1" x14ac:dyDescent="0.25">
      <c r="A569" s="18" t="e">
        <f>#REF!</f>
        <v>#REF!</v>
      </c>
      <c r="B569" s="20" t="e">
        <f>#REF!</f>
        <v>#REF!</v>
      </c>
      <c r="C569" s="143" t="e">
        <f>#REF!</f>
        <v>#REF!</v>
      </c>
      <c r="D569" s="22" t="e">
        <f>#REF!</f>
        <v>#REF!</v>
      </c>
      <c r="E569" s="35">
        <v>1188</v>
      </c>
      <c r="F569" s="203" t="s">
        <v>84</v>
      </c>
      <c r="G569" s="19" t="e">
        <f>#REF!</f>
        <v>#REF!</v>
      </c>
      <c r="H569" s="19"/>
      <c r="I569" s="19">
        <f>ПЭВН!E505</f>
        <v>0</v>
      </c>
      <c r="J569" s="198"/>
      <c r="K569" s="35">
        <v>1188</v>
      </c>
      <c r="L569" s="423">
        <f t="shared" si="15"/>
        <v>0</v>
      </c>
      <c r="M569" s="456"/>
      <c r="N569" t="str">
        <f>IFERROR(VLOOKUP(B569,Сток!A:B,2,FALSE),"")</f>
        <v/>
      </c>
      <c r="Q569" s="214"/>
      <c r="R569" s="214"/>
      <c r="S569" s="214"/>
    </row>
    <row r="570" spans="1:19" ht="12" customHeight="1" x14ac:dyDescent="0.25">
      <c r="A570" s="18" t="e">
        <f>#REF!</f>
        <v>#REF!</v>
      </c>
      <c r="B570" s="20" t="e">
        <f>#REF!</f>
        <v>#REF!</v>
      </c>
      <c r="C570" s="143" t="e">
        <f>#REF!</f>
        <v>#REF!</v>
      </c>
      <c r="D570" s="22" t="e">
        <f>#REF!</f>
        <v>#REF!</v>
      </c>
      <c r="E570" s="35">
        <v>190</v>
      </c>
      <c r="F570" s="203" t="s">
        <v>84</v>
      </c>
      <c r="G570" s="19" t="e">
        <f>#REF!</f>
        <v>#REF!</v>
      </c>
      <c r="H570" s="19"/>
      <c r="I570" s="19">
        <f>ПЭВН!E506</f>
        <v>0</v>
      </c>
      <c r="J570" s="198"/>
      <c r="K570" s="35">
        <v>166</v>
      </c>
      <c r="L570" s="423">
        <f t="shared" si="15"/>
        <v>0.14457831325301207</v>
      </c>
      <c r="M570" s="456"/>
      <c r="N570" t="str">
        <f>IFERROR(VLOOKUP(B570,Сток!A:B,2,FALSE),"")</f>
        <v/>
      </c>
      <c r="Q570" s="214"/>
      <c r="R570" s="214"/>
      <c r="S570" s="214"/>
    </row>
    <row r="571" spans="1:19" ht="12" customHeight="1" x14ac:dyDescent="0.25">
      <c r="A571" s="18" t="e">
        <f>#REF!</f>
        <v>#REF!</v>
      </c>
      <c r="B571" s="20" t="e">
        <f>#REF!</f>
        <v>#REF!</v>
      </c>
      <c r="C571" s="143" t="e">
        <f>#REF!</f>
        <v>#REF!</v>
      </c>
      <c r="D571" s="22" t="e">
        <f>#REF!</f>
        <v>#REF!</v>
      </c>
      <c r="E571" s="35">
        <v>450</v>
      </c>
      <c r="F571" s="203" t="s">
        <v>84</v>
      </c>
      <c r="G571" s="19" t="e">
        <f>#REF!</f>
        <v>#REF!</v>
      </c>
      <c r="H571" s="19"/>
      <c r="I571" s="19">
        <f>ПЭВН!E507</f>
        <v>0</v>
      </c>
      <c r="J571" s="198"/>
      <c r="K571" s="35">
        <v>374</v>
      </c>
      <c r="L571" s="423">
        <f t="shared" si="15"/>
        <v>0.20320855614973254</v>
      </c>
      <c r="M571" s="456"/>
      <c r="N571" t="str">
        <f>IFERROR(VLOOKUP(B571,Сток!A:B,2,FALSE),"")</f>
        <v/>
      </c>
      <c r="Q571" s="214"/>
      <c r="R571" s="214"/>
      <c r="S571" s="214"/>
    </row>
    <row r="572" spans="1:19" ht="12" customHeight="1" x14ac:dyDescent="0.25">
      <c r="A572" s="18" t="e">
        <f>#REF!</f>
        <v>#REF!</v>
      </c>
      <c r="B572" s="20" t="e">
        <f>#REF!</f>
        <v>#REF!</v>
      </c>
      <c r="C572" s="143" t="e">
        <f>#REF!</f>
        <v>#REF!</v>
      </c>
      <c r="D572" s="22" t="e">
        <f>#REF!</f>
        <v>#REF!</v>
      </c>
      <c r="E572" s="35">
        <v>150</v>
      </c>
      <c r="F572" s="203" t="s">
        <v>84</v>
      </c>
      <c r="G572" s="19" t="e">
        <f>#REF!</f>
        <v>#REF!</v>
      </c>
      <c r="H572" s="19"/>
      <c r="I572" s="19">
        <f>ПЭВН!E508</f>
        <v>0</v>
      </c>
      <c r="J572" s="198"/>
      <c r="K572" s="35">
        <v>210</v>
      </c>
      <c r="L572" s="423">
        <f t="shared" si="15"/>
        <v>-0.2857142857142857</v>
      </c>
      <c r="M572" s="456"/>
      <c r="N572" t="str">
        <f>IFERROR(VLOOKUP(B572,Сток!A:B,2,FALSE),"")</f>
        <v/>
      </c>
      <c r="Q572" s="214"/>
      <c r="R572" s="214"/>
      <c r="S572" s="214"/>
    </row>
    <row r="573" spans="1:19" ht="12" customHeight="1" x14ac:dyDescent="0.25">
      <c r="A573" s="18" t="e">
        <f>#REF!</f>
        <v>#REF!</v>
      </c>
      <c r="B573" s="20" t="e">
        <f>#REF!</f>
        <v>#REF!</v>
      </c>
      <c r="C573" s="143" t="e">
        <f>#REF!</f>
        <v>#REF!</v>
      </c>
      <c r="D573" s="22" t="e">
        <f>#REF!</f>
        <v>#REF!</v>
      </c>
      <c r="E573" s="35">
        <v>360</v>
      </c>
      <c r="F573" s="203" t="s">
        <v>84</v>
      </c>
      <c r="G573" s="19" t="e">
        <f>#REF!</f>
        <v>#REF!</v>
      </c>
      <c r="H573" s="19"/>
      <c r="I573" s="19">
        <f>ПЭВН!E509</f>
        <v>0</v>
      </c>
      <c r="J573" s="198"/>
      <c r="K573" s="35">
        <v>221</v>
      </c>
      <c r="L573" s="423">
        <f t="shared" si="15"/>
        <v>0.62895927601809953</v>
      </c>
      <c r="M573" s="456"/>
      <c r="N573" t="str">
        <f>IFERROR(VLOOKUP(B573,Сток!A:B,2,FALSE),"")</f>
        <v/>
      </c>
      <c r="Q573" s="214"/>
      <c r="R573" s="214"/>
      <c r="S573" s="214"/>
    </row>
    <row r="574" spans="1:19" ht="12" customHeight="1" x14ac:dyDescent="0.25">
      <c r="A574" s="18" t="e">
        <f>#REF!</f>
        <v>#REF!</v>
      </c>
      <c r="B574" s="20" t="e">
        <f>#REF!</f>
        <v>#REF!</v>
      </c>
      <c r="C574" s="143" t="e">
        <f>#REF!</f>
        <v>#REF!</v>
      </c>
      <c r="D574" s="22" t="e">
        <f>#REF!</f>
        <v>#REF!</v>
      </c>
      <c r="E574" s="35">
        <v>1100</v>
      </c>
      <c r="F574" s="203" t="s">
        <v>84</v>
      </c>
      <c r="G574" s="19" t="e">
        <f>#REF!</f>
        <v>#REF!</v>
      </c>
      <c r="H574" s="19"/>
      <c r="I574" s="19">
        <f>ПЭВН!E510</f>
        <v>0</v>
      </c>
      <c r="J574" s="198"/>
      <c r="K574" s="35">
        <v>662</v>
      </c>
      <c r="L574" s="423">
        <f t="shared" si="15"/>
        <v>0.66163141993957697</v>
      </c>
      <c r="M574" s="456"/>
      <c r="N574" t="str">
        <f>IFERROR(VLOOKUP(B574,Сток!A:B,2,FALSE),"")</f>
        <v/>
      </c>
      <c r="Q574" s="214"/>
      <c r="R574" s="214"/>
      <c r="S574" s="214"/>
    </row>
    <row r="575" spans="1:19" ht="12" customHeight="1" x14ac:dyDescent="0.25">
      <c r="A575" s="18" t="e">
        <f>#REF!</f>
        <v>#REF!</v>
      </c>
      <c r="B575" s="20" t="e">
        <f>#REF!</f>
        <v>#REF!</v>
      </c>
      <c r="C575" s="143" t="e">
        <f>#REF!</f>
        <v>#REF!</v>
      </c>
      <c r="D575" s="22" t="e">
        <f>#REF!</f>
        <v>#REF!</v>
      </c>
      <c r="E575" s="35">
        <v>150</v>
      </c>
      <c r="F575" s="203" t="s">
        <v>84</v>
      </c>
      <c r="G575" s="19" t="e">
        <f>#REF!</f>
        <v>#REF!</v>
      </c>
      <c r="H575" s="19"/>
      <c r="I575" s="19">
        <f>ПЭВН!E511</f>
        <v>0</v>
      </c>
      <c r="J575" s="198"/>
      <c r="K575" s="35">
        <v>97</v>
      </c>
      <c r="L575" s="423">
        <f t="shared" si="15"/>
        <v>0.54639175257731964</v>
      </c>
      <c r="M575" s="456"/>
      <c r="N575" t="str">
        <f>IFERROR(VLOOKUP(B575,Сток!A:B,2,FALSE),"")</f>
        <v/>
      </c>
      <c r="Q575" s="214"/>
      <c r="R575" s="214"/>
      <c r="S575" s="214"/>
    </row>
    <row r="576" spans="1:19" ht="12" customHeight="1" x14ac:dyDescent="0.25">
      <c r="A576" s="18" t="e">
        <f>#REF!</f>
        <v>#REF!</v>
      </c>
      <c r="B576" s="20" t="e">
        <f>#REF!</f>
        <v>#REF!</v>
      </c>
      <c r="C576" s="143" t="e">
        <f>#REF!</f>
        <v>#REF!</v>
      </c>
      <c r="D576" s="22" t="e">
        <f>#REF!</f>
        <v>#REF!</v>
      </c>
      <c r="E576" s="35">
        <v>150</v>
      </c>
      <c r="F576" s="203" t="s">
        <v>84</v>
      </c>
      <c r="G576" s="19" t="e">
        <f>#REF!</f>
        <v>#REF!</v>
      </c>
      <c r="H576" s="19"/>
      <c r="I576" s="19">
        <f>ПЭВН!E512</f>
        <v>0</v>
      </c>
      <c r="J576" s="198"/>
      <c r="K576" s="35">
        <v>168</v>
      </c>
      <c r="L576" s="423">
        <f t="shared" si="15"/>
        <v>-0.1071428571428571</v>
      </c>
      <c r="M576" s="456"/>
      <c r="N576" t="str">
        <f>IFERROR(VLOOKUP(B576,Сток!A:B,2,FALSE),"")</f>
        <v/>
      </c>
      <c r="Q576" s="214"/>
      <c r="R576" s="214"/>
      <c r="S576" s="214"/>
    </row>
    <row r="577" spans="1:19" ht="12" customHeight="1" x14ac:dyDescent="0.25">
      <c r="A577" s="18" t="e">
        <f>#REF!</f>
        <v>#REF!</v>
      </c>
      <c r="B577" s="20" t="e">
        <f>#REF!</f>
        <v>#REF!</v>
      </c>
      <c r="C577" s="143" t="e">
        <f>#REF!</f>
        <v>#REF!</v>
      </c>
      <c r="D577" s="22" t="e">
        <f>#REF!</f>
        <v>#REF!</v>
      </c>
      <c r="E577" s="35">
        <v>350</v>
      </c>
      <c r="F577" s="203" t="s">
        <v>84</v>
      </c>
      <c r="G577" s="19" t="e">
        <f>#REF!</f>
        <v>#REF!</v>
      </c>
      <c r="H577" s="19"/>
      <c r="I577" s="19">
        <f>ПЭВН!E513</f>
        <v>0</v>
      </c>
      <c r="J577" s="198"/>
      <c r="K577" s="35">
        <v>258</v>
      </c>
      <c r="L577" s="423">
        <f t="shared" si="15"/>
        <v>0.35658914728682167</v>
      </c>
      <c r="M577" s="456"/>
      <c r="N577" t="str">
        <f>IFERROR(VLOOKUP(B577,Сток!A:B,2,FALSE),"")</f>
        <v/>
      </c>
      <c r="Q577" s="214"/>
      <c r="R577" s="214"/>
      <c r="S577" s="214"/>
    </row>
    <row r="578" spans="1:19" ht="12" customHeight="1" x14ac:dyDescent="0.25">
      <c r="A578" s="18" t="e">
        <f>#REF!</f>
        <v>#REF!</v>
      </c>
      <c r="B578" s="20" t="e">
        <f>#REF!</f>
        <v>#REF!</v>
      </c>
      <c r="C578" s="143" t="e">
        <f>#REF!</f>
        <v>#REF!</v>
      </c>
      <c r="D578" s="22" t="e">
        <f>#REF!</f>
        <v>#REF!</v>
      </c>
      <c r="E578" s="35">
        <v>350</v>
      </c>
      <c r="F578" s="203" t="s">
        <v>84</v>
      </c>
      <c r="G578" s="19" t="e">
        <f>#REF!</f>
        <v>#REF!</v>
      </c>
      <c r="H578" s="19"/>
      <c r="I578" s="19">
        <f>ПЭВН!E514</f>
        <v>0</v>
      </c>
      <c r="J578" s="198"/>
      <c r="K578" s="35">
        <v>258</v>
      </c>
      <c r="L578" s="423">
        <f t="shared" si="15"/>
        <v>0.35658914728682167</v>
      </c>
      <c r="M578" s="456"/>
      <c r="N578" t="str">
        <f>IFERROR(VLOOKUP(B578,Сток!A:B,2,FALSE),"")</f>
        <v/>
      </c>
      <c r="Q578" s="214"/>
      <c r="R578" s="214"/>
      <c r="S578" s="214"/>
    </row>
    <row r="579" spans="1:19" ht="12" customHeight="1" x14ac:dyDescent="0.25">
      <c r="A579" s="18" t="e">
        <f>#REF!</f>
        <v>#REF!</v>
      </c>
      <c r="B579" s="20" t="e">
        <f>#REF!</f>
        <v>#REF!</v>
      </c>
      <c r="C579" s="143" t="e">
        <f>#REF!</f>
        <v>#REF!</v>
      </c>
      <c r="D579" s="22" t="e">
        <f>#REF!</f>
        <v>#REF!</v>
      </c>
      <c r="E579" s="35">
        <v>350</v>
      </c>
      <c r="F579" s="203" t="s">
        <v>84</v>
      </c>
      <c r="G579" s="19" t="e">
        <f>#REF!</f>
        <v>#REF!</v>
      </c>
      <c r="H579" s="19"/>
      <c r="I579" s="19">
        <f>ПЭВН!E515</f>
        <v>0</v>
      </c>
      <c r="J579" s="198"/>
      <c r="K579" s="35">
        <v>258</v>
      </c>
      <c r="L579" s="423">
        <f t="shared" si="15"/>
        <v>0.35658914728682167</v>
      </c>
      <c r="M579" s="456"/>
      <c r="N579" t="str">
        <f>IFERROR(VLOOKUP(B579,Сток!A:B,2,FALSE),"")</f>
        <v/>
      </c>
      <c r="Q579" s="214"/>
      <c r="R579" s="214"/>
      <c r="S579" s="214"/>
    </row>
    <row r="580" spans="1:19" ht="12" customHeight="1" x14ac:dyDescent="0.25">
      <c r="A580" s="18" t="e">
        <f>#REF!</f>
        <v>#REF!</v>
      </c>
      <c r="B580" s="20" t="e">
        <f>#REF!</f>
        <v>#REF!</v>
      </c>
      <c r="C580" s="143" t="e">
        <f>#REF!</f>
        <v>#REF!</v>
      </c>
      <c r="D580" s="22" t="e">
        <f>#REF!</f>
        <v>#REF!</v>
      </c>
      <c r="E580" s="35">
        <v>350</v>
      </c>
      <c r="F580" s="203" t="s">
        <v>84</v>
      </c>
      <c r="G580" s="19" t="e">
        <f>#REF!</f>
        <v>#REF!</v>
      </c>
      <c r="H580" s="19"/>
      <c r="I580" s="19">
        <f>ПЭВН!E517</f>
        <v>0</v>
      </c>
      <c r="J580" s="198"/>
      <c r="K580" s="35">
        <v>336</v>
      </c>
      <c r="L580" s="423">
        <f t="shared" si="15"/>
        <v>4.1666666666666741E-2</v>
      </c>
      <c r="M580" s="456"/>
      <c r="N580" t="str">
        <f>IFERROR(VLOOKUP(B580,Сток!A:B,2,FALSE),"")</f>
        <v/>
      </c>
      <c r="Q580" s="214"/>
      <c r="R580" s="214"/>
      <c r="S580" s="214"/>
    </row>
    <row r="581" spans="1:19" ht="12" customHeight="1" x14ac:dyDescent="0.25">
      <c r="A581" s="18" t="e">
        <f>#REF!</f>
        <v>#REF!</v>
      </c>
      <c r="B581" s="20" t="e">
        <f>#REF!</f>
        <v>#REF!</v>
      </c>
      <c r="C581" s="143" t="e">
        <f>#REF!</f>
        <v>#REF!</v>
      </c>
      <c r="D581" s="22" t="e">
        <f>#REF!</f>
        <v>#REF!</v>
      </c>
      <c r="E581" s="35">
        <v>450</v>
      </c>
      <c r="F581" s="203" t="s">
        <v>84</v>
      </c>
      <c r="G581" s="19" t="e">
        <f>#REF!</f>
        <v>#REF!</v>
      </c>
      <c r="H581" s="19"/>
      <c r="I581" s="19">
        <f>ПЭВН!E519</f>
        <v>0</v>
      </c>
      <c r="J581" s="198"/>
      <c r="K581" s="35">
        <v>336</v>
      </c>
      <c r="L581" s="423">
        <f t="shared" si="15"/>
        <v>0.33928571428571419</v>
      </c>
      <c r="M581" s="456"/>
      <c r="N581" t="str">
        <f>IFERROR(VLOOKUP(B581,Сток!A:B,2,FALSE),"")</f>
        <v/>
      </c>
      <c r="Q581" s="214"/>
      <c r="R581" s="214"/>
      <c r="S581" s="214"/>
    </row>
    <row r="582" spans="1:19" ht="12" customHeight="1" x14ac:dyDescent="0.25">
      <c r="A582" s="18" t="e">
        <f>#REF!</f>
        <v>#REF!</v>
      </c>
      <c r="B582" s="20" t="e">
        <f>#REF!</f>
        <v>#REF!</v>
      </c>
      <c r="C582" s="143" t="e">
        <f>#REF!</f>
        <v>#REF!</v>
      </c>
      <c r="D582" s="22" t="e">
        <f>#REF!</f>
        <v>#REF!</v>
      </c>
      <c r="E582" s="35">
        <v>900</v>
      </c>
      <c r="F582" s="203" t="s">
        <v>84</v>
      </c>
      <c r="G582" s="19" t="e">
        <f>#REF!</f>
        <v>#REF!</v>
      </c>
      <c r="H582" s="19"/>
      <c r="I582" s="19">
        <f>ПЭВН!E524</f>
        <v>0</v>
      </c>
      <c r="J582" s="198"/>
      <c r="K582" s="35">
        <v>896</v>
      </c>
      <c r="L582" s="423">
        <f t="shared" si="15"/>
        <v>4.4642857142858094E-3</v>
      </c>
      <c r="M582" s="456"/>
      <c r="N582" t="str">
        <f>IFERROR(VLOOKUP(B582,Сток!A:B,2,FALSE),"")</f>
        <v/>
      </c>
      <c r="Q582" s="214"/>
      <c r="R582" s="214"/>
      <c r="S582" s="214"/>
    </row>
    <row r="583" spans="1:19" ht="12" customHeight="1" x14ac:dyDescent="0.25">
      <c r="A583" s="18" t="e">
        <f>#REF!</f>
        <v>#REF!</v>
      </c>
      <c r="B583" s="20" t="e">
        <f>#REF!</f>
        <v>#REF!</v>
      </c>
      <c r="C583" s="143" t="e">
        <f>#REF!</f>
        <v>#REF!</v>
      </c>
      <c r="D583" s="22" t="e">
        <f>#REF!</f>
        <v>#REF!</v>
      </c>
      <c r="E583" s="35">
        <v>60</v>
      </c>
      <c r="F583" s="203" t="s">
        <v>84</v>
      </c>
      <c r="G583" s="19" t="e">
        <f>#REF!</f>
        <v>#REF!</v>
      </c>
      <c r="H583" s="19"/>
      <c r="I583" s="19">
        <f>ПЭВН!E526</f>
        <v>0</v>
      </c>
      <c r="J583" s="198"/>
      <c r="K583" s="35">
        <v>45</v>
      </c>
      <c r="L583" s="423">
        <f t="shared" si="15"/>
        <v>0.33333333333333326</v>
      </c>
      <c r="M583" s="456"/>
      <c r="N583" t="str">
        <f>IFERROR(VLOOKUP(B583,Сток!A:B,2,FALSE),"")</f>
        <v/>
      </c>
      <c r="Q583" s="214"/>
      <c r="R583" s="214"/>
      <c r="S583" s="214"/>
    </row>
    <row r="584" spans="1:19" ht="12" customHeight="1" x14ac:dyDescent="0.25">
      <c r="A584" s="18" t="e">
        <f>#REF!</f>
        <v>#REF!</v>
      </c>
      <c r="B584" s="20" t="e">
        <f>#REF!</f>
        <v>#REF!</v>
      </c>
      <c r="C584" s="143" t="e">
        <f>#REF!</f>
        <v>#REF!</v>
      </c>
      <c r="D584" s="22" t="e">
        <f>#REF!</f>
        <v>#REF!</v>
      </c>
      <c r="E584" s="35">
        <v>18</v>
      </c>
      <c r="F584" s="203" t="s">
        <v>84</v>
      </c>
      <c r="G584" s="19" t="e">
        <f>#REF!</f>
        <v>#REF!</v>
      </c>
      <c r="H584" s="19"/>
      <c r="I584" s="19">
        <f>ПЭВН!E527</f>
        <v>0</v>
      </c>
      <c r="J584" s="198"/>
      <c r="K584" s="35">
        <v>18</v>
      </c>
      <c r="L584" s="423">
        <f t="shared" si="15"/>
        <v>0</v>
      </c>
      <c r="M584" s="456"/>
      <c r="N584" t="str">
        <f>IFERROR(VLOOKUP(B584,Сток!A:B,2,FALSE),"")</f>
        <v/>
      </c>
      <c r="Q584" s="214"/>
      <c r="R584" s="214"/>
      <c r="S584" s="214"/>
    </row>
    <row r="585" spans="1:19" ht="12" customHeight="1" x14ac:dyDescent="0.25">
      <c r="A585" s="18" t="e">
        <f>#REF!</f>
        <v>#REF!</v>
      </c>
      <c r="B585" s="20" t="e">
        <f>#REF!</f>
        <v>#REF!</v>
      </c>
      <c r="C585" s="143" t="e">
        <f>#REF!</f>
        <v>#REF!</v>
      </c>
      <c r="D585" s="22" t="e">
        <f>#REF!</f>
        <v>#REF!</v>
      </c>
      <c r="E585" s="35">
        <v>202</v>
      </c>
      <c r="F585" s="203" t="s">
        <v>84</v>
      </c>
      <c r="G585" s="19" t="e">
        <f>#REF!</f>
        <v>#REF!</v>
      </c>
      <c r="H585" s="19"/>
      <c r="I585" s="19">
        <f>ПЭВН!E528</f>
        <v>0</v>
      </c>
      <c r="J585" s="198"/>
      <c r="K585" s="35">
        <v>202</v>
      </c>
      <c r="L585" s="423">
        <f t="shared" si="15"/>
        <v>0</v>
      </c>
      <c r="M585" s="456"/>
      <c r="N585" t="str">
        <f>IFERROR(VLOOKUP(B585,Сток!A:B,2,FALSE),"")</f>
        <v/>
      </c>
      <c r="Q585" s="214"/>
      <c r="R585" s="214"/>
      <c r="S585" s="214"/>
    </row>
    <row r="586" spans="1:19" ht="12" customHeight="1" x14ac:dyDescent="0.25">
      <c r="A586" s="18" t="e">
        <f>#REF!</f>
        <v>#REF!</v>
      </c>
      <c r="B586" s="20" t="e">
        <f>#REF!</f>
        <v>#REF!</v>
      </c>
      <c r="C586" s="143" t="e">
        <f>#REF!</f>
        <v>#REF!</v>
      </c>
      <c r="D586" s="22" t="e">
        <f>#REF!</f>
        <v>#REF!</v>
      </c>
      <c r="E586" s="35">
        <v>450</v>
      </c>
      <c r="F586" s="203" t="s">
        <v>84</v>
      </c>
      <c r="G586" s="19" t="e">
        <f>#REF!</f>
        <v>#REF!</v>
      </c>
      <c r="H586" s="19"/>
      <c r="I586" s="19">
        <f>ПЭВН!E529</f>
        <v>0</v>
      </c>
      <c r="J586" s="198"/>
      <c r="K586" s="35">
        <v>381</v>
      </c>
      <c r="L586" s="423">
        <f t="shared" si="15"/>
        <v>0.18110236220472431</v>
      </c>
      <c r="M586" s="456"/>
      <c r="N586" t="str">
        <f>IFERROR(VLOOKUP(B586,Сток!A:B,2,FALSE),"")</f>
        <v/>
      </c>
      <c r="Q586" s="214"/>
      <c r="R586" s="214"/>
      <c r="S586" s="214"/>
    </row>
    <row r="587" spans="1:19" ht="12" customHeight="1" x14ac:dyDescent="0.25">
      <c r="A587" s="18" t="e">
        <f>#REF!</f>
        <v>#REF!</v>
      </c>
      <c r="B587" s="20" t="e">
        <f>#REF!</f>
        <v>#REF!</v>
      </c>
      <c r="C587" s="143" t="e">
        <f>#REF!</f>
        <v>#REF!</v>
      </c>
      <c r="D587" s="22" t="e">
        <f>#REF!</f>
        <v>#REF!</v>
      </c>
      <c r="E587" s="35">
        <v>120</v>
      </c>
      <c r="F587" s="203" t="s">
        <v>84</v>
      </c>
      <c r="G587" s="19" t="e">
        <f>#REF!</f>
        <v>#REF!</v>
      </c>
      <c r="H587" s="19"/>
      <c r="I587" s="19">
        <f>ПЭВН!E530</f>
        <v>0</v>
      </c>
      <c r="J587" s="198"/>
      <c r="K587" s="35">
        <v>100</v>
      </c>
      <c r="L587" s="423">
        <f t="shared" si="15"/>
        <v>0.19999999999999996</v>
      </c>
      <c r="M587" s="456"/>
      <c r="N587" t="str">
        <f>IFERROR(VLOOKUP(B587,Сток!A:B,2,FALSE),"")</f>
        <v/>
      </c>
      <c r="Q587" s="214"/>
      <c r="R587" s="214"/>
      <c r="S587" s="214"/>
    </row>
    <row r="588" spans="1:19" ht="12" customHeight="1" x14ac:dyDescent="0.25">
      <c r="A588" s="18" t="e">
        <f>#REF!</f>
        <v>#REF!</v>
      </c>
      <c r="B588" s="20" t="e">
        <f>#REF!</f>
        <v>#REF!</v>
      </c>
      <c r="C588" s="143" t="e">
        <f>#REF!</f>
        <v>#REF!</v>
      </c>
      <c r="D588" s="22" t="e">
        <f>#REF!</f>
        <v>#REF!</v>
      </c>
      <c r="E588" s="35">
        <v>150</v>
      </c>
      <c r="F588" s="203" t="s">
        <v>84</v>
      </c>
      <c r="G588" s="19" t="e">
        <f>#REF!</f>
        <v>#REF!</v>
      </c>
      <c r="H588" s="19"/>
      <c r="I588" s="19">
        <f>ПЭВН!E531</f>
        <v>0</v>
      </c>
      <c r="J588" s="198"/>
      <c r="K588" s="35">
        <v>157</v>
      </c>
      <c r="L588" s="423">
        <f t="shared" si="15"/>
        <v>-4.4585987261146487E-2</v>
      </c>
      <c r="M588" s="456"/>
      <c r="N588" t="str">
        <f>IFERROR(VLOOKUP(B588,Сток!A:B,2,FALSE),"")</f>
        <v/>
      </c>
      <c r="Q588" s="214"/>
      <c r="R588" s="214"/>
      <c r="S588" s="214"/>
    </row>
    <row r="589" spans="1:19" ht="12" customHeight="1" x14ac:dyDescent="0.25">
      <c r="A589" s="18" t="e">
        <f>#REF!</f>
        <v>#REF!</v>
      </c>
      <c r="B589" s="20" t="e">
        <f>#REF!</f>
        <v>#REF!</v>
      </c>
      <c r="C589" s="143" t="e">
        <f>#REF!</f>
        <v>#REF!</v>
      </c>
      <c r="D589" s="22" t="e">
        <f>#REF!</f>
        <v>#REF!</v>
      </c>
      <c r="E589" s="35">
        <v>140</v>
      </c>
      <c r="F589" s="203" t="s">
        <v>84</v>
      </c>
      <c r="G589" s="19" t="e">
        <f>#REF!</f>
        <v>#REF!</v>
      </c>
      <c r="H589" s="19"/>
      <c r="I589" s="19">
        <f>ПЭВН!E532</f>
        <v>0</v>
      </c>
      <c r="J589" s="198"/>
      <c r="K589" s="35">
        <v>168</v>
      </c>
      <c r="L589" s="423">
        <f t="shared" si="15"/>
        <v>-0.16666666666666663</v>
      </c>
      <c r="M589" s="456"/>
      <c r="N589" t="str">
        <f>IFERROR(VLOOKUP(B589,Сток!A:B,2,FALSE),"")</f>
        <v/>
      </c>
      <c r="Q589" s="214"/>
      <c r="R589" s="214"/>
      <c r="S589" s="214"/>
    </row>
    <row r="590" spans="1:19" ht="12" customHeight="1" x14ac:dyDescent="0.25">
      <c r="A590" s="18" t="e">
        <f>#REF!</f>
        <v>#REF!</v>
      </c>
      <c r="B590" s="20" t="e">
        <f>#REF!</f>
        <v>#REF!</v>
      </c>
      <c r="C590" s="143" t="e">
        <f>#REF!</f>
        <v>#REF!</v>
      </c>
      <c r="D590" s="22" t="e">
        <f>#REF!</f>
        <v>#REF!</v>
      </c>
      <c r="E590" s="35">
        <v>336</v>
      </c>
      <c r="F590" s="203" t="s">
        <v>84</v>
      </c>
      <c r="G590" s="19" t="e">
        <f>#REF!</f>
        <v>#REF!</v>
      </c>
      <c r="H590" s="19"/>
      <c r="I590" s="19">
        <f>ПЭВН!E533</f>
        <v>0</v>
      </c>
      <c r="J590" s="198"/>
      <c r="K590" s="35">
        <v>336</v>
      </c>
      <c r="L590" s="423">
        <f t="shared" si="15"/>
        <v>0</v>
      </c>
      <c r="M590" s="456"/>
      <c r="N590" t="str">
        <f>IFERROR(VLOOKUP(B590,Сток!A:B,2,FALSE),"")</f>
        <v/>
      </c>
      <c r="Q590" s="214"/>
      <c r="R590" s="214"/>
      <c r="S590" s="214"/>
    </row>
    <row r="591" spans="1:19" ht="12" customHeight="1" x14ac:dyDescent="0.25">
      <c r="A591" s="18" t="e">
        <f>#REF!</f>
        <v>#REF!</v>
      </c>
      <c r="B591" s="20" t="e">
        <f>#REF!</f>
        <v>#REF!</v>
      </c>
      <c r="C591" s="143" t="e">
        <f>#REF!</f>
        <v>#REF!</v>
      </c>
      <c r="D591" s="22" t="e">
        <f>#REF!</f>
        <v>#REF!</v>
      </c>
      <c r="E591" s="35">
        <v>190</v>
      </c>
      <c r="F591" s="203" t="s">
        <v>84</v>
      </c>
      <c r="G591" s="19" t="e">
        <f>#REF!</f>
        <v>#REF!</v>
      </c>
      <c r="H591" s="19"/>
      <c r="I591" s="19">
        <f>ПЭВН!E534</f>
        <v>0</v>
      </c>
      <c r="J591" s="198"/>
      <c r="K591" s="35">
        <v>437</v>
      </c>
      <c r="L591" s="423">
        <f t="shared" si="15"/>
        <v>-0.56521739130434789</v>
      </c>
      <c r="M591" s="456"/>
      <c r="N591" t="str">
        <f>IFERROR(VLOOKUP(B591,Сток!A:B,2,FALSE),"")</f>
        <v/>
      </c>
      <c r="Q591" s="214"/>
      <c r="R591" s="214"/>
      <c r="S591" s="214"/>
    </row>
    <row r="592" spans="1:19" ht="12" customHeight="1" x14ac:dyDescent="0.25">
      <c r="A592" s="18" t="e">
        <f>#REF!</f>
        <v>#REF!</v>
      </c>
      <c r="B592" s="20" t="e">
        <f>#REF!</f>
        <v>#REF!</v>
      </c>
      <c r="C592" s="143" t="e">
        <f>#REF!</f>
        <v>#REF!</v>
      </c>
      <c r="D592" s="22" t="e">
        <f>#REF!</f>
        <v>#REF!</v>
      </c>
      <c r="E592" s="35">
        <v>2576</v>
      </c>
      <c r="F592" s="203" t="s">
        <v>84</v>
      </c>
      <c r="G592" s="19" t="e">
        <f>#REF!</f>
        <v>#REF!</v>
      </c>
      <c r="H592" s="19"/>
      <c r="I592" s="19">
        <f>ПЭВН!E535</f>
        <v>0</v>
      </c>
      <c r="J592" s="198"/>
      <c r="K592" s="35">
        <v>2576</v>
      </c>
      <c r="L592" s="423">
        <f t="shared" si="15"/>
        <v>0</v>
      </c>
      <c r="M592" s="456"/>
      <c r="N592" t="str">
        <f>IFERROR(VLOOKUP(B592,Сток!A:B,2,FALSE),"")</f>
        <v/>
      </c>
      <c r="Q592" s="214"/>
      <c r="R592" s="214"/>
      <c r="S592" s="214"/>
    </row>
    <row r="593" spans="1:19" ht="12" customHeight="1" x14ac:dyDescent="0.25">
      <c r="A593" s="18" t="e">
        <f>#REF!</f>
        <v>#REF!</v>
      </c>
      <c r="B593" s="20" t="e">
        <f>#REF!</f>
        <v>#REF!</v>
      </c>
      <c r="C593" s="143" t="e">
        <f>#REF!</f>
        <v>#REF!</v>
      </c>
      <c r="D593" s="22" t="e">
        <f>#REF!</f>
        <v>#REF!</v>
      </c>
      <c r="E593" s="35">
        <v>2484</v>
      </c>
      <c r="F593" s="203" t="s">
        <v>84</v>
      </c>
      <c r="G593" s="19" t="e">
        <f>#REF!</f>
        <v>#REF!</v>
      </c>
      <c r="H593" s="19"/>
      <c r="I593" s="19">
        <f>ПЭВН!E536</f>
        <v>0</v>
      </c>
      <c r="J593" s="198"/>
      <c r="K593" s="35">
        <v>2484</v>
      </c>
      <c r="L593" s="423">
        <f t="shared" si="15"/>
        <v>0</v>
      </c>
      <c r="M593" s="456"/>
      <c r="N593" t="str">
        <f>IFERROR(VLOOKUP(B593,Сток!A:B,2,FALSE),"")</f>
        <v/>
      </c>
      <c r="Q593" s="214"/>
      <c r="R593" s="214"/>
      <c r="S593" s="214"/>
    </row>
    <row r="594" spans="1:19" ht="12" customHeight="1" x14ac:dyDescent="0.25">
      <c r="A594" s="18" t="e">
        <f>#REF!</f>
        <v>#REF!</v>
      </c>
      <c r="B594" s="20" t="e">
        <f>#REF!</f>
        <v>#REF!</v>
      </c>
      <c r="C594" s="143" t="e">
        <f>#REF!</f>
        <v>#REF!</v>
      </c>
      <c r="D594" s="22" t="e">
        <f>#REF!</f>
        <v>#REF!</v>
      </c>
      <c r="E594" s="35">
        <v>2268</v>
      </c>
      <c r="F594" s="203" t="s">
        <v>84</v>
      </c>
      <c r="G594" s="19" t="e">
        <f>#REF!</f>
        <v>#REF!</v>
      </c>
      <c r="H594" s="19"/>
      <c r="I594" s="19">
        <f>ПЭВН!E537</f>
        <v>0</v>
      </c>
      <c r="J594" s="198"/>
      <c r="K594" s="35">
        <v>2268</v>
      </c>
      <c r="L594" s="423">
        <f t="shared" si="15"/>
        <v>0</v>
      </c>
      <c r="M594" s="456"/>
      <c r="N594" t="str">
        <f>IFERROR(VLOOKUP(B594,Сток!A:B,2,FALSE),"")</f>
        <v/>
      </c>
      <c r="Q594" s="214"/>
      <c r="R594" s="214"/>
      <c r="S594" s="214"/>
    </row>
    <row r="595" spans="1:19" ht="12" customHeight="1" x14ac:dyDescent="0.25">
      <c r="A595" s="18" t="e">
        <f>#REF!</f>
        <v>#REF!</v>
      </c>
      <c r="B595" s="20" t="e">
        <f>#REF!</f>
        <v>#REF!</v>
      </c>
      <c r="C595" s="143" t="e">
        <f>#REF!</f>
        <v>#REF!</v>
      </c>
      <c r="D595" s="22" t="e">
        <f>#REF!</f>
        <v>#REF!</v>
      </c>
      <c r="E595" s="35">
        <v>2484</v>
      </c>
      <c r="F595" s="203" t="s">
        <v>84</v>
      </c>
      <c r="G595" s="19" t="e">
        <f>#REF!</f>
        <v>#REF!</v>
      </c>
      <c r="H595" s="19"/>
      <c r="I595" s="19">
        <f>ПЭВН!E538</f>
        <v>0</v>
      </c>
      <c r="J595" s="198"/>
      <c r="K595" s="35">
        <v>2484</v>
      </c>
      <c r="L595" s="423">
        <f t="shared" si="15"/>
        <v>0</v>
      </c>
      <c r="M595" s="456"/>
      <c r="N595" t="str">
        <f>IFERROR(VLOOKUP(B595,Сток!A:B,2,FALSE),"")</f>
        <v/>
      </c>
      <c r="Q595" s="214"/>
      <c r="R595" s="214"/>
      <c r="S595" s="214"/>
    </row>
    <row r="596" spans="1:19" ht="12" customHeight="1" x14ac:dyDescent="0.25">
      <c r="A596" s="18" t="e">
        <f>#REF!</f>
        <v>#REF!</v>
      </c>
      <c r="B596" s="20" t="e">
        <f>#REF!</f>
        <v>#REF!</v>
      </c>
      <c r="C596" s="143" t="e">
        <f>#REF!</f>
        <v>#REF!</v>
      </c>
      <c r="D596" s="22" t="e">
        <f>#REF!</f>
        <v>#REF!</v>
      </c>
      <c r="E596" s="35">
        <v>400</v>
      </c>
      <c r="F596" s="203" t="s">
        <v>84</v>
      </c>
      <c r="G596" s="19" t="e">
        <f>#REF!</f>
        <v>#REF!</v>
      </c>
      <c r="H596" s="19"/>
      <c r="I596" s="19">
        <f>ПЭВН!E539</f>
        <v>0</v>
      </c>
      <c r="J596" s="198"/>
      <c r="K596" s="35">
        <v>1296</v>
      </c>
      <c r="L596" s="423">
        <f t="shared" si="15"/>
        <v>-0.69135802469135799</v>
      </c>
      <c r="M596" s="456"/>
      <c r="N596" t="str">
        <f>IFERROR(VLOOKUP(B596,Сток!A:B,2,FALSE),"")</f>
        <v/>
      </c>
      <c r="Q596" s="214"/>
      <c r="R596" s="214"/>
      <c r="S596" s="214"/>
    </row>
    <row r="597" spans="1:19" ht="12" customHeight="1" x14ac:dyDescent="0.25">
      <c r="A597" s="18" t="e">
        <f>#REF!</f>
        <v>#REF!</v>
      </c>
      <c r="B597" s="20" t="e">
        <f>#REF!</f>
        <v>#REF!</v>
      </c>
      <c r="C597" s="143" t="e">
        <f>#REF!</f>
        <v>#REF!</v>
      </c>
      <c r="D597" s="22" t="e">
        <f>#REF!</f>
        <v>#REF!</v>
      </c>
      <c r="E597" s="35">
        <v>750</v>
      </c>
      <c r="F597" s="203" t="s">
        <v>84</v>
      </c>
      <c r="G597" s="19" t="e">
        <f>#REF!</f>
        <v>#REF!</v>
      </c>
      <c r="H597" s="19"/>
      <c r="I597" s="19">
        <f>ПЭВН!E540</f>
        <v>0</v>
      </c>
      <c r="J597" s="198"/>
      <c r="K597" s="35">
        <v>613</v>
      </c>
      <c r="L597" s="423">
        <f t="shared" si="15"/>
        <v>0.22349102773246332</v>
      </c>
      <c r="M597" s="456"/>
      <c r="N597" t="str">
        <f>IFERROR(VLOOKUP(B597,Сток!A:B,2,FALSE),"")</f>
        <v/>
      </c>
      <c r="Q597" s="214"/>
      <c r="R597" s="214"/>
      <c r="S597" s="214"/>
    </row>
    <row r="598" spans="1:19" ht="12" customHeight="1" x14ac:dyDescent="0.25">
      <c r="A598" s="18" t="e">
        <f>#REF!</f>
        <v>#REF!</v>
      </c>
      <c r="B598" s="20" t="e">
        <f>#REF!</f>
        <v>#REF!</v>
      </c>
      <c r="C598" s="143" t="e">
        <f>#REF!</f>
        <v>#REF!</v>
      </c>
      <c r="D598" s="22" t="e">
        <f>#REF!</f>
        <v>#REF!</v>
      </c>
      <c r="E598" s="35">
        <v>50</v>
      </c>
      <c r="F598" s="203" t="s">
        <v>84</v>
      </c>
      <c r="G598" s="19" t="e">
        <f>#REF!</f>
        <v>#REF!</v>
      </c>
      <c r="H598" s="19"/>
      <c r="I598" s="19">
        <f>ПЭВН!E541</f>
        <v>0</v>
      </c>
      <c r="J598" s="198"/>
      <c r="K598" s="35">
        <v>43</v>
      </c>
      <c r="L598" s="423">
        <f t="shared" si="15"/>
        <v>0.16279069767441867</v>
      </c>
      <c r="M598" s="456"/>
      <c r="N598" t="str">
        <f>IFERROR(VLOOKUP(B598,Сток!A:B,2,FALSE),"")</f>
        <v/>
      </c>
      <c r="Q598" s="214"/>
      <c r="R598" s="214"/>
      <c r="S598" s="214"/>
    </row>
    <row r="599" spans="1:19" ht="12" customHeight="1" x14ac:dyDescent="0.25">
      <c r="A599" s="18" t="e">
        <f>#REF!</f>
        <v>#REF!</v>
      </c>
      <c r="B599" s="20" t="e">
        <f>#REF!</f>
        <v>#REF!</v>
      </c>
      <c r="C599" s="143" t="e">
        <f>#REF!</f>
        <v>#REF!</v>
      </c>
      <c r="D599" s="22" t="e">
        <f>#REF!</f>
        <v>#REF!</v>
      </c>
      <c r="E599" s="35">
        <v>50</v>
      </c>
      <c r="F599" s="203" t="s">
        <v>84</v>
      </c>
      <c r="G599" s="19" t="e">
        <f>#REF!</f>
        <v>#REF!</v>
      </c>
      <c r="H599" s="19"/>
      <c r="I599" s="19">
        <f>ПЭВН!E542</f>
        <v>0</v>
      </c>
      <c r="J599" s="198"/>
      <c r="K599" s="35">
        <v>43</v>
      </c>
      <c r="L599" s="423">
        <f t="shared" si="15"/>
        <v>0.16279069767441867</v>
      </c>
      <c r="M599" s="456"/>
      <c r="N599" t="str">
        <f>IFERROR(VLOOKUP(B599,Сток!A:B,2,FALSE),"")</f>
        <v/>
      </c>
      <c r="Q599" s="214"/>
      <c r="R599" s="214"/>
      <c r="S599" s="214"/>
    </row>
    <row r="600" spans="1:19" ht="12" customHeight="1" x14ac:dyDescent="0.25">
      <c r="A600" s="18" t="e">
        <f>#REF!</f>
        <v>#REF!</v>
      </c>
      <c r="B600" s="20" t="e">
        <f>#REF!</f>
        <v>#REF!</v>
      </c>
      <c r="C600" s="143" t="e">
        <f>#REF!</f>
        <v>#REF!</v>
      </c>
      <c r="D600" s="22" t="e">
        <f>#REF!</f>
        <v>#REF!</v>
      </c>
      <c r="E600" s="35">
        <v>50</v>
      </c>
      <c r="F600" s="203" t="s">
        <v>84</v>
      </c>
      <c r="G600" s="19" t="e">
        <f>#REF!</f>
        <v>#REF!</v>
      </c>
      <c r="H600" s="19"/>
      <c r="I600" s="19">
        <f>ПЭВН!E543</f>
        <v>0</v>
      </c>
      <c r="J600" s="198"/>
      <c r="K600" s="35">
        <v>54</v>
      </c>
      <c r="L600" s="423">
        <f t="shared" si="15"/>
        <v>-7.407407407407407E-2</v>
      </c>
      <c r="M600" s="456"/>
      <c r="N600" t="str">
        <f>IFERROR(VLOOKUP(B600,Сток!A:B,2,FALSE),"")</f>
        <v/>
      </c>
      <c r="Q600" s="214"/>
      <c r="R600" s="214"/>
      <c r="S600" s="214"/>
    </row>
    <row r="601" spans="1:19" ht="12" customHeight="1" x14ac:dyDescent="0.25">
      <c r="A601" s="18" t="e">
        <f>#REF!</f>
        <v>#REF!</v>
      </c>
      <c r="B601" s="20" t="e">
        <f>#REF!</f>
        <v>#REF!</v>
      </c>
      <c r="C601" s="143" t="e">
        <f>#REF!</f>
        <v>#REF!</v>
      </c>
      <c r="D601" s="22" t="e">
        <f>#REF!</f>
        <v>#REF!</v>
      </c>
      <c r="E601" s="35">
        <v>50</v>
      </c>
      <c r="F601" s="203" t="s">
        <v>84</v>
      </c>
      <c r="G601" s="19" t="e">
        <f>#REF!</f>
        <v>#REF!</v>
      </c>
      <c r="H601" s="19"/>
      <c r="I601" s="19">
        <f>ПЭВН!E545</f>
        <v>0</v>
      </c>
      <c r="J601" s="198"/>
      <c r="K601" s="35">
        <v>14</v>
      </c>
      <c r="L601" s="423">
        <f t="shared" si="15"/>
        <v>2.5714285714285716</v>
      </c>
      <c r="M601" s="456"/>
      <c r="N601" t="str">
        <f>IFERROR(VLOOKUP(B601,Сток!A:B,2,FALSE),"")</f>
        <v/>
      </c>
      <c r="Q601" s="214"/>
      <c r="R601" s="214"/>
      <c r="S601" s="214"/>
    </row>
    <row r="602" spans="1:19" ht="12" customHeight="1" x14ac:dyDescent="0.25">
      <c r="A602" s="18" t="e">
        <f>#REF!</f>
        <v>#REF!</v>
      </c>
      <c r="B602" s="20" t="e">
        <f>#REF!</f>
        <v>#REF!</v>
      </c>
      <c r="C602" s="143" t="e">
        <f>#REF!</f>
        <v>#REF!</v>
      </c>
      <c r="D602" s="22" t="e">
        <f>#REF!</f>
        <v>#REF!</v>
      </c>
      <c r="E602" s="35">
        <v>50</v>
      </c>
      <c r="F602" s="203" t="s">
        <v>84</v>
      </c>
      <c r="G602" s="19" t="e">
        <f>#REF!</f>
        <v>#REF!</v>
      </c>
      <c r="H602" s="19"/>
      <c r="I602" s="19">
        <f>ПЭВН!E546</f>
        <v>0</v>
      </c>
      <c r="J602" s="198"/>
      <c r="K602" s="35">
        <v>38</v>
      </c>
      <c r="L602" s="423">
        <f t="shared" si="15"/>
        <v>0.31578947368421062</v>
      </c>
      <c r="M602" s="456"/>
      <c r="N602" t="str">
        <f>IFERROR(VLOOKUP(B602,Сток!A:B,2,FALSE),"")</f>
        <v/>
      </c>
      <c r="Q602" s="214"/>
      <c r="R602" s="214"/>
      <c r="S602" s="214"/>
    </row>
    <row r="603" spans="1:19" ht="12" customHeight="1" x14ac:dyDescent="0.25">
      <c r="A603" s="18" t="e">
        <f>#REF!</f>
        <v>#REF!</v>
      </c>
      <c r="B603" s="20" t="e">
        <f>#REF!</f>
        <v>#REF!</v>
      </c>
      <c r="C603" s="143" t="e">
        <f>#REF!</f>
        <v>#REF!</v>
      </c>
      <c r="D603" s="22" t="e">
        <f>#REF!</f>
        <v>#REF!</v>
      </c>
      <c r="E603" s="35">
        <v>50</v>
      </c>
      <c r="F603" s="203" t="s">
        <v>84</v>
      </c>
      <c r="G603" s="19" t="e">
        <f>#REF!</f>
        <v>#REF!</v>
      </c>
      <c r="H603" s="19"/>
      <c r="I603" s="19">
        <f>ПЭВН!E547</f>
        <v>0</v>
      </c>
      <c r="J603" s="198"/>
      <c r="K603" s="35">
        <v>32</v>
      </c>
      <c r="L603" s="423">
        <f t="shared" si="15"/>
        <v>0.5625</v>
      </c>
      <c r="M603" s="456"/>
      <c r="N603" t="str">
        <f>IFERROR(VLOOKUP(B603,Сток!A:B,2,FALSE),"")</f>
        <v/>
      </c>
      <c r="Q603" s="214"/>
      <c r="R603" s="214"/>
      <c r="S603" s="214"/>
    </row>
    <row r="604" spans="1:19" ht="12" customHeight="1" x14ac:dyDescent="0.25">
      <c r="A604" s="18" t="e">
        <f>#REF!</f>
        <v>#REF!</v>
      </c>
      <c r="B604" s="20" t="e">
        <f>#REF!</f>
        <v>#REF!</v>
      </c>
      <c r="C604" s="143" t="e">
        <f>#REF!</f>
        <v>#REF!</v>
      </c>
      <c r="D604" s="22" t="e">
        <f>#REF!</f>
        <v>#REF!</v>
      </c>
      <c r="E604" s="35">
        <v>120</v>
      </c>
      <c r="F604" s="203" t="s">
        <v>84</v>
      </c>
      <c r="G604" s="19" t="e">
        <f>#REF!</f>
        <v>#REF!</v>
      </c>
      <c r="H604" s="19"/>
      <c r="I604" s="19">
        <f>ПЭВН!E548</f>
        <v>0</v>
      </c>
      <c r="J604" s="198"/>
      <c r="K604" s="35">
        <v>108</v>
      </c>
      <c r="L604" s="423">
        <f t="shared" si="15"/>
        <v>0.11111111111111116</v>
      </c>
      <c r="M604" s="456"/>
      <c r="N604" t="str">
        <f>IFERROR(VLOOKUP(B604,Сток!A:B,2,FALSE),"")</f>
        <v/>
      </c>
      <c r="Q604" s="214"/>
      <c r="R604" s="214"/>
      <c r="S604" s="214"/>
    </row>
    <row r="605" spans="1:19" ht="12" customHeight="1" x14ac:dyDescent="0.25">
      <c r="A605" s="18" t="e">
        <f>#REF!</f>
        <v>#REF!</v>
      </c>
      <c r="B605" s="20" t="e">
        <f>#REF!</f>
        <v>#REF!</v>
      </c>
      <c r="C605" s="143" t="e">
        <f>#REF!</f>
        <v>#REF!</v>
      </c>
      <c r="D605" s="22" t="e">
        <f>#REF!</f>
        <v>#REF!</v>
      </c>
      <c r="E605" s="35">
        <v>120</v>
      </c>
      <c r="F605" s="203" t="s">
        <v>84</v>
      </c>
      <c r="G605" s="19" t="e">
        <f>#REF!</f>
        <v>#REF!</v>
      </c>
      <c r="H605" s="19"/>
      <c r="I605" s="19">
        <f>ПЭВН!E549</f>
        <v>0</v>
      </c>
      <c r="J605" s="198"/>
      <c r="K605" s="35">
        <v>28</v>
      </c>
      <c r="L605" s="423">
        <f t="shared" si="15"/>
        <v>3.2857142857142856</v>
      </c>
      <c r="M605" s="456"/>
      <c r="N605" t="str">
        <f>IFERROR(VLOOKUP(B605,Сток!A:B,2,FALSE),"")</f>
        <v/>
      </c>
      <c r="Q605" s="214"/>
      <c r="R605" s="214"/>
      <c r="S605" s="214"/>
    </row>
    <row r="606" spans="1:19" ht="12" customHeight="1" x14ac:dyDescent="0.25">
      <c r="A606" s="18" t="e">
        <f>#REF!</f>
        <v>#REF!</v>
      </c>
      <c r="B606" s="20" t="e">
        <f>#REF!</f>
        <v>#REF!</v>
      </c>
      <c r="C606" s="143" t="e">
        <f>#REF!</f>
        <v>#REF!</v>
      </c>
      <c r="D606" s="22" t="e">
        <f>#REF!</f>
        <v>#REF!</v>
      </c>
      <c r="E606" s="35">
        <v>120</v>
      </c>
      <c r="F606" s="203" t="s">
        <v>84</v>
      </c>
      <c r="G606" s="19" t="e">
        <f>#REF!</f>
        <v>#REF!</v>
      </c>
      <c r="H606" s="19"/>
      <c r="I606" s="19">
        <f>ПЭВН!E550</f>
        <v>0</v>
      </c>
      <c r="J606" s="198"/>
      <c r="K606" s="35">
        <v>12</v>
      </c>
      <c r="L606" s="423">
        <f t="shared" si="15"/>
        <v>9</v>
      </c>
      <c r="M606" s="456"/>
      <c r="N606" t="str">
        <f>IFERROR(VLOOKUP(B606,Сток!A:B,2,FALSE),"")</f>
        <v/>
      </c>
      <c r="Q606" s="214"/>
      <c r="R606" s="214"/>
      <c r="S606" s="214"/>
    </row>
    <row r="607" spans="1:19" ht="12" customHeight="1" x14ac:dyDescent="0.25">
      <c r="A607" s="18" t="e">
        <f>#REF!</f>
        <v>#REF!</v>
      </c>
      <c r="B607" s="20" t="e">
        <f>#REF!</f>
        <v>#REF!</v>
      </c>
      <c r="C607" s="143" t="e">
        <f>#REF!</f>
        <v>#REF!</v>
      </c>
      <c r="D607" s="22" t="e">
        <f>#REF!</f>
        <v>#REF!</v>
      </c>
      <c r="E607" s="35">
        <v>120</v>
      </c>
      <c r="F607" s="203" t="s">
        <v>84</v>
      </c>
      <c r="G607" s="19" t="e">
        <f>#REF!</f>
        <v>#REF!</v>
      </c>
      <c r="H607" s="19"/>
      <c r="I607" s="19">
        <f>ПЭВН!E551</f>
        <v>0</v>
      </c>
      <c r="J607" s="198"/>
      <c r="K607" s="35">
        <v>38</v>
      </c>
      <c r="L607" s="423">
        <f t="shared" si="15"/>
        <v>2.1578947368421053</v>
      </c>
      <c r="M607" s="456"/>
      <c r="N607" t="str">
        <f>IFERROR(VLOOKUP(B607,Сток!A:B,2,FALSE),"")</f>
        <v/>
      </c>
      <c r="Q607" s="214"/>
      <c r="R607" s="214"/>
      <c r="S607" s="214"/>
    </row>
    <row r="608" spans="1:19" ht="12" customHeight="1" x14ac:dyDescent="0.25">
      <c r="A608" s="18" t="e">
        <f>#REF!</f>
        <v>#REF!</v>
      </c>
      <c r="B608" s="20" t="e">
        <f>#REF!</f>
        <v>#REF!</v>
      </c>
      <c r="C608" s="143" t="e">
        <f>#REF!</f>
        <v>#REF!</v>
      </c>
      <c r="D608" s="22" t="e">
        <f>#REF!</f>
        <v>#REF!</v>
      </c>
      <c r="E608" s="35">
        <v>105</v>
      </c>
      <c r="F608" s="203" t="s">
        <v>84</v>
      </c>
      <c r="G608" s="19" t="e">
        <f>#REF!</f>
        <v>#REF!</v>
      </c>
      <c r="H608" s="19"/>
      <c r="I608" s="19">
        <f>ПЭВН!E552</f>
        <v>0</v>
      </c>
      <c r="J608" s="198"/>
      <c r="K608" s="35">
        <v>46</v>
      </c>
      <c r="L608" s="423">
        <f t="shared" si="15"/>
        <v>1.2826086956521738</v>
      </c>
      <c r="M608" s="456"/>
      <c r="N608" t="str">
        <f>IFERROR(VLOOKUP(B608,Сток!A:B,2,FALSE),"")</f>
        <v/>
      </c>
      <c r="Q608" s="214"/>
      <c r="R608" s="214"/>
      <c r="S608" s="214"/>
    </row>
    <row r="609" spans="1:19" ht="12" customHeight="1" x14ac:dyDescent="0.25">
      <c r="A609" s="18" t="e">
        <f>#REF!</f>
        <v>#REF!</v>
      </c>
      <c r="B609" s="20" t="e">
        <f>#REF!</f>
        <v>#REF!</v>
      </c>
      <c r="C609" s="143" t="e">
        <f>#REF!</f>
        <v>#REF!</v>
      </c>
      <c r="D609" s="22" t="e">
        <f>#REF!</f>
        <v>#REF!</v>
      </c>
      <c r="E609" s="35">
        <v>40</v>
      </c>
      <c r="F609" s="203" t="s">
        <v>84</v>
      </c>
      <c r="G609" s="19" t="e">
        <f>#REF!</f>
        <v>#REF!</v>
      </c>
      <c r="H609" s="19"/>
      <c r="I609" s="19">
        <f>ПЭВН!E553</f>
        <v>0</v>
      </c>
      <c r="J609" s="198"/>
      <c r="K609" s="35">
        <v>28</v>
      </c>
      <c r="L609" s="423">
        <f t="shared" si="15"/>
        <v>0.4285714285714286</v>
      </c>
      <c r="M609" s="456"/>
      <c r="N609" t="str">
        <f>IFERROR(VLOOKUP(B609,Сток!A:B,2,FALSE),"")</f>
        <v/>
      </c>
      <c r="Q609" s="214"/>
      <c r="R609" s="214"/>
      <c r="S609" s="214"/>
    </row>
    <row r="610" spans="1:19" ht="12" customHeight="1" x14ac:dyDescent="0.25">
      <c r="A610" s="18" t="e">
        <f>#REF!</f>
        <v>#REF!</v>
      </c>
      <c r="B610" s="20" t="e">
        <f>#REF!</f>
        <v>#REF!</v>
      </c>
      <c r="C610" s="143" t="e">
        <f>#REF!</f>
        <v>#REF!</v>
      </c>
      <c r="D610" s="22" t="e">
        <f>#REF!</f>
        <v>#REF!</v>
      </c>
      <c r="E610" s="35">
        <v>150</v>
      </c>
      <c r="F610" s="203" t="s">
        <v>84</v>
      </c>
      <c r="G610" s="19" t="e">
        <f>#REF!</f>
        <v>#REF!</v>
      </c>
      <c r="H610" s="19"/>
      <c r="I610" s="19">
        <f>ПЭВН!E554</f>
        <v>0</v>
      </c>
      <c r="J610" s="198"/>
      <c r="K610" s="35">
        <v>167</v>
      </c>
      <c r="L610" s="423">
        <f t="shared" si="15"/>
        <v>-0.10179640718562877</v>
      </c>
      <c r="M610" s="456"/>
      <c r="N610" t="str">
        <f>IFERROR(VLOOKUP(B610,Сток!A:B,2,FALSE),"")</f>
        <v/>
      </c>
      <c r="Q610" s="214"/>
      <c r="R610" s="214"/>
      <c r="S610" s="214"/>
    </row>
    <row r="611" spans="1:19" ht="12" customHeight="1" x14ac:dyDescent="0.25">
      <c r="A611" s="18" t="e">
        <f>#REF!</f>
        <v>#REF!</v>
      </c>
      <c r="B611" s="20" t="e">
        <f>#REF!</f>
        <v>#REF!</v>
      </c>
      <c r="C611" s="143" t="e">
        <f>#REF!</f>
        <v>#REF!</v>
      </c>
      <c r="D611" s="22" t="e">
        <f>#REF!</f>
        <v>#REF!</v>
      </c>
      <c r="E611" s="35">
        <v>140</v>
      </c>
      <c r="F611" s="203" t="s">
        <v>84</v>
      </c>
      <c r="G611" s="19" t="e">
        <f>#REF!</f>
        <v>#REF!</v>
      </c>
      <c r="H611" s="19"/>
      <c r="I611" s="19">
        <f>ПЭВН!E555</f>
        <v>0</v>
      </c>
      <c r="J611" s="198"/>
      <c r="K611" s="35">
        <v>251</v>
      </c>
      <c r="L611" s="423">
        <f t="shared" si="15"/>
        <v>-0.44223107569721121</v>
      </c>
      <c r="M611" s="456"/>
      <c r="N611" t="str">
        <f>IFERROR(VLOOKUP(B611,Сток!A:B,2,FALSE),"")</f>
        <v/>
      </c>
      <c r="Q611" s="214"/>
      <c r="R611" s="214"/>
      <c r="S611" s="214"/>
    </row>
    <row r="612" spans="1:19" ht="12" customHeight="1" x14ac:dyDescent="0.25">
      <c r="A612" s="18" t="e">
        <f>#REF!</f>
        <v>#REF!</v>
      </c>
      <c r="B612" s="20" t="e">
        <f>#REF!</f>
        <v>#REF!</v>
      </c>
      <c r="C612" s="143" t="e">
        <f>#REF!</f>
        <v>#REF!</v>
      </c>
      <c r="D612" s="22" t="e">
        <f>#REF!</f>
        <v>#REF!</v>
      </c>
      <c r="E612" s="35">
        <v>70</v>
      </c>
      <c r="F612" s="203" t="s">
        <v>84</v>
      </c>
      <c r="G612" s="19" t="e">
        <f>#REF!</f>
        <v>#REF!</v>
      </c>
      <c r="H612" s="19"/>
      <c r="I612" s="19">
        <f>ПЭВН!E556</f>
        <v>0</v>
      </c>
      <c r="J612" s="198"/>
      <c r="K612" s="35">
        <v>56</v>
      </c>
      <c r="L612" s="423">
        <f t="shared" si="15"/>
        <v>0.25</v>
      </c>
      <c r="M612" s="456"/>
      <c r="N612" t="str">
        <f>IFERROR(VLOOKUP(B612,Сток!A:B,2,FALSE),"")</f>
        <v/>
      </c>
      <c r="Q612" s="214"/>
      <c r="R612" s="214"/>
      <c r="S612" s="214"/>
    </row>
    <row r="613" spans="1:19" ht="12" customHeight="1" x14ac:dyDescent="0.25">
      <c r="A613" s="18" t="e">
        <f>#REF!</f>
        <v>#REF!</v>
      </c>
      <c r="B613" s="20" t="e">
        <f>#REF!</f>
        <v>#REF!</v>
      </c>
      <c r="C613" s="143" t="e">
        <f>#REF!</f>
        <v>#REF!</v>
      </c>
      <c r="D613" s="22" t="e">
        <f>#REF!</f>
        <v>#REF!</v>
      </c>
      <c r="E613" s="35">
        <v>250</v>
      </c>
      <c r="F613" s="203" t="s">
        <v>84</v>
      </c>
      <c r="G613" s="19" t="e">
        <f>#REF!</f>
        <v>#REF!</v>
      </c>
      <c r="H613" s="19"/>
      <c r="I613" s="19">
        <f>ПЭВН!E557</f>
        <v>0</v>
      </c>
      <c r="J613" s="198"/>
      <c r="K613" s="35">
        <v>130</v>
      </c>
      <c r="L613" s="423">
        <f t="shared" si="15"/>
        <v>0.92307692307692313</v>
      </c>
      <c r="M613" s="456"/>
      <c r="N613" t="str">
        <f>IFERROR(VLOOKUP(B613,Сток!A:B,2,FALSE),"")</f>
        <v/>
      </c>
      <c r="Q613" s="214"/>
      <c r="R613" s="214"/>
      <c r="S613" s="214"/>
    </row>
    <row r="614" spans="1:19" ht="12" customHeight="1" x14ac:dyDescent="0.25">
      <c r="A614" s="18" t="e">
        <f>#REF!</f>
        <v>#REF!</v>
      </c>
      <c r="B614" s="20" t="e">
        <f>#REF!</f>
        <v>#REF!</v>
      </c>
      <c r="C614" s="143" t="e">
        <f>#REF!</f>
        <v>#REF!</v>
      </c>
      <c r="D614" s="22" t="e">
        <f>#REF!</f>
        <v>#REF!</v>
      </c>
      <c r="E614" s="35">
        <v>70</v>
      </c>
      <c r="F614" s="203" t="s">
        <v>84</v>
      </c>
      <c r="G614" s="19" t="e">
        <f>#REF!</f>
        <v>#REF!</v>
      </c>
      <c r="H614" s="19"/>
      <c r="I614" s="19">
        <f>ПЭВН!E558</f>
        <v>0</v>
      </c>
      <c r="J614" s="198"/>
      <c r="K614" s="35">
        <v>56</v>
      </c>
      <c r="L614" s="423">
        <f t="shared" si="15"/>
        <v>0.25</v>
      </c>
      <c r="M614" s="456"/>
      <c r="N614" t="str">
        <f>IFERROR(VLOOKUP(B614,Сток!A:B,2,FALSE),"")</f>
        <v/>
      </c>
      <c r="Q614" s="214"/>
      <c r="R614" s="214"/>
      <c r="S614" s="214"/>
    </row>
    <row r="615" spans="1:19" ht="12" customHeight="1" x14ac:dyDescent="0.25">
      <c r="A615" s="18" t="e">
        <f>#REF!</f>
        <v>#REF!</v>
      </c>
      <c r="B615" s="20" t="e">
        <f>#REF!</f>
        <v>#REF!</v>
      </c>
      <c r="C615" s="143" t="e">
        <f>#REF!</f>
        <v>#REF!</v>
      </c>
      <c r="D615" s="22" t="e">
        <f>#REF!</f>
        <v>#REF!</v>
      </c>
      <c r="E615" s="35">
        <v>250</v>
      </c>
      <c r="F615" s="203" t="s">
        <v>84</v>
      </c>
      <c r="G615" s="19" t="e">
        <f>#REF!</f>
        <v>#REF!</v>
      </c>
      <c r="H615" s="19"/>
      <c r="I615" s="19">
        <f>ПЭВН!E559</f>
        <v>0</v>
      </c>
      <c r="J615" s="198"/>
      <c r="K615" s="35">
        <v>91</v>
      </c>
      <c r="L615" s="423">
        <f t="shared" si="15"/>
        <v>1.7472527472527473</v>
      </c>
      <c r="M615" s="456"/>
      <c r="N615" t="str">
        <f>IFERROR(VLOOKUP(B615,Сток!A:B,2,FALSE),"")</f>
        <v/>
      </c>
      <c r="Q615" s="214"/>
      <c r="R615" s="214"/>
      <c r="S615" s="214"/>
    </row>
    <row r="616" spans="1:19" ht="12" customHeight="1" x14ac:dyDescent="0.25">
      <c r="A616" s="18" t="e">
        <f>#REF!</f>
        <v>#REF!</v>
      </c>
      <c r="B616" s="20" t="e">
        <f>#REF!</f>
        <v>#REF!</v>
      </c>
      <c r="C616" s="143" t="e">
        <f>#REF!</f>
        <v>#REF!</v>
      </c>
      <c r="D616" s="22" t="e">
        <f>#REF!</f>
        <v>#REF!</v>
      </c>
      <c r="E616" s="35">
        <v>420</v>
      </c>
      <c r="F616" s="203" t="s">
        <v>84</v>
      </c>
      <c r="G616" s="19" t="e">
        <f>#REF!</f>
        <v>#REF!</v>
      </c>
      <c r="H616" s="19"/>
      <c r="I616" s="19">
        <f>ПЭВН!E560</f>
        <v>0</v>
      </c>
      <c r="J616" s="198"/>
      <c r="K616" s="35">
        <v>499</v>
      </c>
      <c r="L616" s="423">
        <f t="shared" si="15"/>
        <v>-0.15831663326653311</v>
      </c>
      <c r="M616" s="456"/>
      <c r="N616" t="str">
        <f>IFERROR(VLOOKUP(B616,Сток!A:B,2,FALSE),"")</f>
        <v/>
      </c>
      <c r="Q616" s="214"/>
      <c r="R616" s="214"/>
      <c r="S616" s="214"/>
    </row>
    <row r="617" spans="1:19" ht="12" customHeight="1" x14ac:dyDescent="0.25">
      <c r="A617" s="18" t="e">
        <f>#REF!</f>
        <v>#REF!</v>
      </c>
      <c r="B617" s="20" t="e">
        <f>#REF!</f>
        <v>#REF!</v>
      </c>
      <c r="C617" s="143" t="e">
        <f>#REF!</f>
        <v>#REF!</v>
      </c>
      <c r="D617" s="22" t="e">
        <f>#REF!</f>
        <v>#REF!</v>
      </c>
      <c r="E617" s="35">
        <v>150</v>
      </c>
      <c r="F617" s="203" t="s">
        <v>84</v>
      </c>
      <c r="G617" s="19" t="e">
        <f>#REF!</f>
        <v>#REF!</v>
      </c>
      <c r="H617" s="19"/>
      <c r="I617" s="19">
        <f>ПЭВН!E561</f>
        <v>0</v>
      </c>
      <c r="J617" s="198"/>
      <c r="K617" s="35">
        <v>1203</v>
      </c>
      <c r="L617" s="423">
        <f t="shared" si="15"/>
        <v>-0.87531172069825436</v>
      </c>
      <c r="M617" s="456"/>
      <c r="N617" t="str">
        <f>IFERROR(VLOOKUP(B617,Сток!A:B,2,FALSE),"")</f>
        <v/>
      </c>
      <c r="Q617" s="214"/>
      <c r="R617" s="214"/>
      <c r="S617" s="214"/>
    </row>
    <row r="618" spans="1:19" ht="12" customHeight="1" x14ac:dyDescent="0.25">
      <c r="A618" s="18" t="e">
        <f>#REF!</f>
        <v>#REF!</v>
      </c>
      <c r="B618" s="20" t="e">
        <f>#REF!</f>
        <v>#REF!</v>
      </c>
      <c r="C618" s="143" t="e">
        <f>#REF!</f>
        <v>#REF!</v>
      </c>
      <c r="D618" s="22" t="e">
        <f>#REF!</f>
        <v>#REF!</v>
      </c>
      <c r="E618" s="35">
        <v>150</v>
      </c>
      <c r="F618" s="203" t="s">
        <v>84</v>
      </c>
      <c r="G618" s="19" t="e">
        <f>#REF!</f>
        <v>#REF!</v>
      </c>
      <c r="H618" s="19"/>
      <c r="I618" s="19">
        <f>ПЭВН!E562</f>
        <v>0</v>
      </c>
      <c r="J618" s="198"/>
      <c r="K618" s="35">
        <v>1267</v>
      </c>
      <c r="L618" s="423">
        <f t="shared" si="15"/>
        <v>-0.88161010260457773</v>
      </c>
      <c r="M618" s="456"/>
      <c r="N618" t="str">
        <f>IFERROR(VLOOKUP(B618,Сток!A:B,2,FALSE),"")</f>
        <v/>
      </c>
      <c r="Q618" s="214"/>
      <c r="R618" s="214"/>
      <c r="S618" s="214"/>
    </row>
    <row r="619" spans="1:19" ht="12" customHeight="1" x14ac:dyDescent="0.25">
      <c r="A619" s="18" t="e">
        <f>#REF!</f>
        <v>#REF!</v>
      </c>
      <c r="B619" s="20" t="e">
        <f>#REF!</f>
        <v>#REF!</v>
      </c>
      <c r="C619" s="143" t="e">
        <f>#REF!</f>
        <v>#REF!</v>
      </c>
      <c r="D619" s="22" t="e">
        <f>#REF!</f>
        <v>#REF!</v>
      </c>
      <c r="E619" s="35">
        <v>40</v>
      </c>
      <c r="F619" s="203" t="s">
        <v>84</v>
      </c>
      <c r="G619" s="19" t="e">
        <f>#REF!</f>
        <v>#REF!</v>
      </c>
      <c r="H619" s="19"/>
      <c r="I619" s="19">
        <f>ПЭВН!E563</f>
        <v>0</v>
      </c>
      <c r="J619" s="198"/>
      <c r="K619" s="35">
        <v>11</v>
      </c>
      <c r="L619" s="423">
        <f t="shared" si="15"/>
        <v>2.6363636363636362</v>
      </c>
      <c r="M619" s="456"/>
      <c r="N619" t="str">
        <f>IFERROR(VLOOKUP(B619,Сток!A:B,2,FALSE),"")</f>
        <v/>
      </c>
      <c r="Q619" s="214"/>
      <c r="R619" s="214"/>
      <c r="S619" s="214"/>
    </row>
    <row r="620" spans="1:19" ht="12" customHeight="1" x14ac:dyDescent="0.25">
      <c r="A620" s="18" t="e">
        <f>#REF!</f>
        <v>#REF!</v>
      </c>
      <c r="B620" s="20" t="e">
        <f>#REF!</f>
        <v>#REF!</v>
      </c>
      <c r="C620" s="143" t="e">
        <f>#REF!</f>
        <v>#REF!</v>
      </c>
      <c r="D620" s="22" t="e">
        <f>#REF!</f>
        <v>#REF!</v>
      </c>
      <c r="E620" s="35">
        <v>40</v>
      </c>
      <c r="F620" s="203" t="s">
        <v>84</v>
      </c>
      <c r="G620" s="19" t="e">
        <f>#REF!</f>
        <v>#REF!</v>
      </c>
      <c r="H620" s="19"/>
      <c r="I620" s="19">
        <f>ПЭВН!E564</f>
        <v>0</v>
      </c>
      <c r="J620" s="198"/>
      <c r="K620" s="35">
        <v>11</v>
      </c>
      <c r="L620" s="423">
        <f t="shared" si="15"/>
        <v>2.6363636363636362</v>
      </c>
      <c r="M620" s="456"/>
      <c r="N620" t="str">
        <f>IFERROR(VLOOKUP(B620,Сток!A:B,2,FALSE),"")</f>
        <v/>
      </c>
      <c r="Q620" s="214"/>
      <c r="R620" s="214"/>
      <c r="S620" s="214"/>
    </row>
    <row r="621" spans="1:19" ht="12" customHeight="1" x14ac:dyDescent="0.25">
      <c r="A621" s="18" t="e">
        <f>#REF!</f>
        <v>#REF!</v>
      </c>
      <c r="B621" s="20" t="e">
        <f>#REF!</f>
        <v>#REF!</v>
      </c>
      <c r="C621" s="143" t="e">
        <f>#REF!</f>
        <v>#REF!</v>
      </c>
      <c r="D621" s="22" t="e">
        <f>#REF!</f>
        <v>#REF!</v>
      </c>
      <c r="E621" s="35">
        <v>40</v>
      </c>
      <c r="F621" s="203" t="s">
        <v>84</v>
      </c>
      <c r="G621" s="19" t="e">
        <f>#REF!</f>
        <v>#REF!</v>
      </c>
      <c r="H621" s="19"/>
      <c r="I621" s="19">
        <f>ПЭВН!E565</f>
        <v>0</v>
      </c>
      <c r="J621" s="198"/>
      <c r="K621" s="35">
        <v>11</v>
      </c>
      <c r="L621" s="423">
        <f t="shared" si="15"/>
        <v>2.6363636363636362</v>
      </c>
      <c r="M621" s="456"/>
      <c r="N621" t="str">
        <f>IFERROR(VLOOKUP(B621,Сток!A:B,2,FALSE),"")</f>
        <v/>
      </c>
      <c r="Q621" s="214"/>
      <c r="R621" s="214"/>
      <c r="S621" s="214"/>
    </row>
    <row r="622" spans="1:19" ht="12" customHeight="1" x14ac:dyDescent="0.25">
      <c r="A622" s="18" t="e">
        <f>#REF!</f>
        <v>#REF!</v>
      </c>
      <c r="B622" s="20" t="e">
        <f>#REF!</f>
        <v>#REF!</v>
      </c>
      <c r="C622" s="143" t="e">
        <f>#REF!</f>
        <v>#REF!</v>
      </c>
      <c r="D622" s="22" t="e">
        <f>#REF!</f>
        <v>#REF!</v>
      </c>
      <c r="E622" s="35">
        <v>390</v>
      </c>
      <c r="F622" s="203" t="s">
        <v>84</v>
      </c>
      <c r="G622" s="19" t="e">
        <f>#REF!</f>
        <v>#REF!</v>
      </c>
      <c r="H622" s="19"/>
      <c r="I622" s="19">
        <f>ПЭВН!E566</f>
        <v>0</v>
      </c>
      <c r="J622" s="198"/>
      <c r="K622" s="35">
        <v>384</v>
      </c>
      <c r="L622" s="423">
        <f t="shared" ref="L622:L685" si="16">E622/K622-1</f>
        <v>1.5625E-2</v>
      </c>
      <c r="M622" s="456"/>
      <c r="N622" t="str">
        <f>IFERROR(VLOOKUP(B622,Сток!A:B,2,FALSE),"")</f>
        <v/>
      </c>
      <c r="Q622" s="214"/>
      <c r="R622" s="214"/>
      <c r="S622" s="214"/>
    </row>
    <row r="623" spans="1:19" ht="12" customHeight="1" x14ac:dyDescent="0.25">
      <c r="A623" s="18" t="e">
        <f>#REF!</f>
        <v>#REF!</v>
      </c>
      <c r="B623" s="20" t="e">
        <f>#REF!</f>
        <v>#REF!</v>
      </c>
      <c r="C623" s="143" t="e">
        <f>#REF!</f>
        <v>#REF!</v>
      </c>
      <c r="D623" s="22" t="e">
        <f>#REF!</f>
        <v>#REF!</v>
      </c>
      <c r="E623" s="35">
        <v>390</v>
      </c>
      <c r="F623" s="203" t="s">
        <v>84</v>
      </c>
      <c r="G623" s="19" t="e">
        <f>#REF!</f>
        <v>#REF!</v>
      </c>
      <c r="H623" s="19"/>
      <c r="I623" s="19">
        <f>ПЭВН!E567</f>
        <v>0</v>
      </c>
      <c r="J623" s="198"/>
      <c r="K623" s="35">
        <v>384</v>
      </c>
      <c r="L623" s="423">
        <f t="shared" si="16"/>
        <v>1.5625E-2</v>
      </c>
      <c r="M623" s="456"/>
      <c r="N623" t="str">
        <f>IFERROR(VLOOKUP(B623,Сток!A:B,2,FALSE),"")</f>
        <v/>
      </c>
      <c r="Q623" s="214"/>
      <c r="R623" s="214"/>
      <c r="S623" s="214"/>
    </row>
    <row r="624" spans="1:19" ht="12" customHeight="1" x14ac:dyDescent="0.25">
      <c r="A624" s="18" t="e">
        <f>#REF!</f>
        <v>#REF!</v>
      </c>
      <c r="B624" s="20" t="e">
        <f>#REF!</f>
        <v>#REF!</v>
      </c>
      <c r="C624" s="143" t="e">
        <f>#REF!</f>
        <v>#REF!</v>
      </c>
      <c r="D624" s="22" t="e">
        <f>#REF!</f>
        <v>#REF!</v>
      </c>
      <c r="E624" s="35">
        <v>200</v>
      </c>
      <c r="F624" s="203" t="s">
        <v>84</v>
      </c>
      <c r="G624" s="19" t="e">
        <f>#REF!</f>
        <v>#REF!</v>
      </c>
      <c r="H624" s="19"/>
      <c r="I624" s="19">
        <f>ПЭВН!E568</f>
        <v>0</v>
      </c>
      <c r="J624" s="198"/>
      <c r="K624" s="35">
        <v>218</v>
      </c>
      <c r="L624" s="423">
        <f t="shared" si="16"/>
        <v>-8.256880733944949E-2</v>
      </c>
      <c r="M624" s="456"/>
      <c r="N624" t="str">
        <f>IFERROR(VLOOKUP(B624,Сток!A:B,2,FALSE),"")</f>
        <v/>
      </c>
      <c r="Q624" s="214"/>
      <c r="R624" s="214"/>
      <c r="S624" s="214"/>
    </row>
    <row r="625" spans="1:19" ht="12" customHeight="1" x14ac:dyDescent="0.25">
      <c r="A625" s="18" t="e">
        <f>#REF!</f>
        <v>#REF!</v>
      </c>
      <c r="B625" s="20" t="e">
        <f>#REF!</f>
        <v>#REF!</v>
      </c>
      <c r="C625" s="143" t="e">
        <f>#REF!</f>
        <v>#REF!</v>
      </c>
      <c r="D625" s="22" t="e">
        <f>#REF!</f>
        <v>#REF!</v>
      </c>
      <c r="E625" s="35">
        <v>256</v>
      </c>
      <c r="F625" s="203" t="s">
        <v>84</v>
      </c>
      <c r="G625" s="19" t="e">
        <f>#REF!</f>
        <v>#REF!</v>
      </c>
      <c r="H625" s="19"/>
      <c r="I625" s="19">
        <f>ПЭВН!E569</f>
        <v>0</v>
      </c>
      <c r="J625" s="198"/>
      <c r="K625" s="35">
        <v>256</v>
      </c>
      <c r="L625" s="423">
        <f t="shared" si="16"/>
        <v>0</v>
      </c>
      <c r="M625" s="456"/>
      <c r="N625" t="str">
        <f>IFERROR(VLOOKUP(B625,Сток!A:B,2,FALSE),"")</f>
        <v/>
      </c>
      <c r="Q625" s="214"/>
      <c r="R625" s="214"/>
      <c r="S625" s="214"/>
    </row>
    <row r="626" spans="1:19" ht="12" customHeight="1" x14ac:dyDescent="0.25">
      <c r="A626" s="18" t="e">
        <f>#REF!</f>
        <v>#REF!</v>
      </c>
      <c r="B626" s="20" t="e">
        <f>#REF!</f>
        <v>#REF!</v>
      </c>
      <c r="C626" s="143" t="e">
        <f>#REF!</f>
        <v>#REF!</v>
      </c>
      <c r="D626" s="22" t="e">
        <f>#REF!</f>
        <v>#REF!</v>
      </c>
      <c r="E626" s="35">
        <v>768</v>
      </c>
      <c r="F626" s="203" t="s">
        <v>84</v>
      </c>
      <c r="G626" s="19" t="e">
        <f>#REF!</f>
        <v>#REF!</v>
      </c>
      <c r="H626" s="19"/>
      <c r="I626" s="19">
        <f>ПЭВН!E570</f>
        <v>0</v>
      </c>
      <c r="J626" s="198"/>
      <c r="K626" s="35">
        <v>768</v>
      </c>
      <c r="L626" s="423">
        <f t="shared" si="16"/>
        <v>0</v>
      </c>
      <c r="M626" s="456"/>
      <c r="N626" t="str">
        <f>IFERROR(VLOOKUP(B626,Сток!A:B,2,FALSE),"")</f>
        <v/>
      </c>
      <c r="Q626" s="214"/>
      <c r="R626" s="214"/>
      <c r="S626" s="214"/>
    </row>
    <row r="627" spans="1:19" ht="12" customHeight="1" x14ac:dyDescent="0.25">
      <c r="A627" s="18" t="e">
        <f>#REF!</f>
        <v>#REF!</v>
      </c>
      <c r="B627" s="20" t="e">
        <f>#REF!</f>
        <v>#REF!</v>
      </c>
      <c r="C627" s="143" t="e">
        <f>#REF!</f>
        <v>#REF!</v>
      </c>
      <c r="D627" s="22" t="e">
        <f>#REF!</f>
        <v>#REF!</v>
      </c>
      <c r="E627" s="35">
        <v>250</v>
      </c>
      <c r="F627" s="203" t="s">
        <v>84</v>
      </c>
      <c r="G627" s="19" t="e">
        <f>#REF!</f>
        <v>#REF!</v>
      </c>
      <c r="H627" s="19"/>
      <c r="I627" s="19">
        <f>ПЭВН!E571</f>
        <v>0</v>
      </c>
      <c r="J627" s="198"/>
      <c r="K627" s="35">
        <v>120</v>
      </c>
      <c r="L627" s="423">
        <f t="shared" si="16"/>
        <v>1.0833333333333335</v>
      </c>
      <c r="M627" s="456"/>
      <c r="N627" t="str">
        <f>IFERROR(VLOOKUP(B627,Сток!A:B,2,FALSE),"")</f>
        <v/>
      </c>
      <c r="Q627" s="214"/>
      <c r="R627" s="214"/>
      <c r="S627" s="214"/>
    </row>
    <row r="628" spans="1:19" ht="12" customHeight="1" x14ac:dyDescent="0.25">
      <c r="A628" s="18" t="e">
        <f>#REF!</f>
        <v>#REF!</v>
      </c>
      <c r="B628" s="20" t="e">
        <f>#REF!</f>
        <v>#REF!</v>
      </c>
      <c r="C628" s="143" t="e">
        <f>#REF!</f>
        <v>#REF!</v>
      </c>
      <c r="D628" s="22" t="e">
        <f>#REF!</f>
        <v>#REF!</v>
      </c>
      <c r="E628" s="35">
        <v>256</v>
      </c>
      <c r="F628" s="203" t="s">
        <v>84</v>
      </c>
      <c r="G628" s="19" t="e">
        <f>#REF!</f>
        <v>#REF!</v>
      </c>
      <c r="H628" s="19"/>
      <c r="I628" s="19">
        <f>ПЭВН!E572</f>
        <v>0</v>
      </c>
      <c r="J628" s="198"/>
      <c r="K628" s="35">
        <v>256</v>
      </c>
      <c r="L628" s="423">
        <f t="shared" si="16"/>
        <v>0</v>
      </c>
      <c r="M628" s="456"/>
      <c r="N628" t="str">
        <f>IFERROR(VLOOKUP(B628,Сток!A:B,2,FALSE),"")</f>
        <v/>
      </c>
      <c r="Q628" s="214"/>
      <c r="R628" s="214"/>
      <c r="S628" s="214"/>
    </row>
    <row r="629" spans="1:19" ht="12" customHeight="1" x14ac:dyDescent="0.25">
      <c r="A629" s="18" t="e">
        <f>#REF!</f>
        <v>#REF!</v>
      </c>
      <c r="B629" s="20" t="e">
        <f>#REF!</f>
        <v>#REF!</v>
      </c>
      <c r="C629" s="143" t="e">
        <f>#REF!</f>
        <v>#REF!</v>
      </c>
      <c r="D629" s="22" t="e">
        <f>#REF!</f>
        <v>#REF!</v>
      </c>
      <c r="E629" s="35">
        <v>380</v>
      </c>
      <c r="F629" s="203" t="s">
        <v>84</v>
      </c>
      <c r="G629" s="19" t="e">
        <f>#REF!</f>
        <v>#REF!</v>
      </c>
      <c r="H629" s="19"/>
      <c r="I629" s="19">
        <f>ПЭВН!E573</f>
        <v>0</v>
      </c>
      <c r="J629" s="198"/>
      <c r="K629" s="35">
        <v>240</v>
      </c>
      <c r="L629" s="423">
        <f t="shared" si="16"/>
        <v>0.58333333333333326</v>
      </c>
      <c r="M629" s="456"/>
      <c r="Q629" s="214"/>
      <c r="R629" s="214"/>
      <c r="S629" s="214"/>
    </row>
    <row r="630" spans="1:19" ht="12" customHeight="1" x14ac:dyDescent="0.25">
      <c r="A630" s="18" t="e">
        <f>#REF!</f>
        <v>#REF!</v>
      </c>
      <c r="B630" s="20" t="e">
        <f>#REF!</f>
        <v>#REF!</v>
      </c>
      <c r="C630" s="143" t="e">
        <f>#REF!</f>
        <v>#REF!</v>
      </c>
      <c r="D630" s="22" t="e">
        <f>#REF!</f>
        <v>#REF!</v>
      </c>
      <c r="E630" s="35">
        <v>380</v>
      </c>
      <c r="F630" s="203" t="s">
        <v>84</v>
      </c>
      <c r="G630" s="19" t="e">
        <f>#REF!</f>
        <v>#REF!</v>
      </c>
      <c r="H630" s="19"/>
      <c r="I630" s="19">
        <f>ПЭВН!E574</f>
        <v>0</v>
      </c>
      <c r="J630" s="198"/>
      <c r="K630" s="35">
        <v>240</v>
      </c>
      <c r="L630" s="423">
        <f t="shared" si="16"/>
        <v>0.58333333333333326</v>
      </c>
      <c r="M630" s="456"/>
      <c r="Q630" s="214"/>
      <c r="R630" s="214"/>
      <c r="S630" s="214"/>
    </row>
    <row r="631" spans="1:19" ht="12" customHeight="1" x14ac:dyDescent="0.25">
      <c r="A631" s="18" t="e">
        <f>#REF!</f>
        <v>#REF!</v>
      </c>
      <c r="B631" s="20" t="e">
        <f>#REF!</f>
        <v>#REF!</v>
      </c>
      <c r="C631" s="143" t="e">
        <f>#REF!</f>
        <v>#REF!</v>
      </c>
      <c r="D631" s="22" t="e">
        <f>#REF!</f>
        <v>#REF!</v>
      </c>
      <c r="E631" s="35">
        <v>380</v>
      </c>
      <c r="F631" s="203" t="s">
        <v>84</v>
      </c>
      <c r="G631" s="19" t="e">
        <f>#REF!</f>
        <v>#REF!</v>
      </c>
      <c r="H631" s="19"/>
      <c r="I631" s="19">
        <f>ПЭВН!E573</f>
        <v>0</v>
      </c>
      <c r="J631" s="198"/>
      <c r="K631" s="35">
        <v>240</v>
      </c>
      <c r="L631" s="423">
        <f t="shared" si="16"/>
        <v>0.58333333333333326</v>
      </c>
      <c r="M631" s="456"/>
      <c r="N631" t="str">
        <f>IFERROR(VLOOKUP(B631,Сток!A:B,2,FALSE),"")</f>
        <v/>
      </c>
      <c r="Q631" s="214"/>
      <c r="R631" s="214"/>
      <c r="S631" s="214"/>
    </row>
    <row r="632" spans="1:19" ht="12" customHeight="1" x14ac:dyDescent="0.25">
      <c r="A632" s="18" t="e">
        <f>#REF!</f>
        <v>#REF!</v>
      </c>
      <c r="B632" s="20" t="e">
        <f>#REF!</f>
        <v>#REF!</v>
      </c>
      <c r="C632" s="143" t="e">
        <f>#REF!</f>
        <v>#REF!</v>
      </c>
      <c r="D632" s="22" t="e">
        <f>#REF!</f>
        <v>#REF!</v>
      </c>
      <c r="E632" s="35">
        <v>420</v>
      </c>
      <c r="F632" s="203" t="s">
        <v>84</v>
      </c>
      <c r="G632" s="19" t="e">
        <f>#REF!</f>
        <v>#REF!</v>
      </c>
      <c r="H632" s="19"/>
      <c r="I632" s="19">
        <f>ПЭВН!E574</f>
        <v>0</v>
      </c>
      <c r="J632" s="198"/>
      <c r="K632" s="35">
        <v>240</v>
      </c>
      <c r="L632" s="423">
        <f t="shared" si="16"/>
        <v>0.75</v>
      </c>
      <c r="M632" s="456"/>
      <c r="N632" t="str">
        <f>IFERROR(VLOOKUP(B632,Сток!A:B,2,FALSE),"")</f>
        <v/>
      </c>
      <c r="Q632" s="214"/>
      <c r="R632" s="214"/>
      <c r="S632" s="214"/>
    </row>
    <row r="633" spans="1:19" ht="12" customHeight="1" x14ac:dyDescent="0.25">
      <c r="A633" s="18" t="e">
        <f>#REF!</f>
        <v>#REF!</v>
      </c>
      <c r="B633" s="20" t="e">
        <f>#REF!</f>
        <v>#REF!</v>
      </c>
      <c r="C633" s="143" t="e">
        <f>#REF!</f>
        <v>#REF!</v>
      </c>
      <c r="D633" s="22" t="e">
        <f>#REF!</f>
        <v>#REF!</v>
      </c>
      <c r="E633" s="35">
        <v>256</v>
      </c>
      <c r="F633" s="203" t="s">
        <v>84</v>
      </c>
      <c r="G633" s="19" t="e">
        <f>#REF!</f>
        <v>#REF!</v>
      </c>
      <c r="H633" s="19"/>
      <c r="I633" s="19">
        <f>ПЭВН!E575</f>
        <v>0</v>
      </c>
      <c r="J633" s="198"/>
      <c r="K633" s="35">
        <v>256</v>
      </c>
      <c r="L633" s="423">
        <f t="shared" si="16"/>
        <v>0</v>
      </c>
      <c r="M633" s="456"/>
      <c r="N633" t="str">
        <f>IFERROR(VLOOKUP(B633,Сток!A:B,2,FALSE),"")</f>
        <v/>
      </c>
      <c r="Q633" s="214"/>
      <c r="R633" s="214"/>
      <c r="S633" s="214"/>
    </row>
    <row r="634" spans="1:19" ht="12" customHeight="1" x14ac:dyDescent="0.25">
      <c r="A634" s="18" t="e">
        <f>#REF!</f>
        <v>#REF!</v>
      </c>
      <c r="B634" s="20" t="e">
        <f>#REF!</f>
        <v>#REF!</v>
      </c>
      <c r="C634" s="143" t="e">
        <f>#REF!</f>
        <v>#REF!</v>
      </c>
      <c r="D634" s="22" t="e">
        <f>#REF!</f>
        <v>#REF!</v>
      </c>
      <c r="E634" s="35">
        <v>371</v>
      </c>
      <c r="F634" s="203" t="s">
        <v>84</v>
      </c>
      <c r="G634" s="19" t="e">
        <f>#REF!</f>
        <v>#REF!</v>
      </c>
      <c r="H634" s="19"/>
      <c r="I634" s="19">
        <f>ПЭВН!E576</f>
        <v>0</v>
      </c>
      <c r="J634" s="198"/>
      <c r="K634" s="35">
        <v>371</v>
      </c>
      <c r="L634" s="423">
        <f t="shared" si="16"/>
        <v>0</v>
      </c>
      <c r="M634" s="456"/>
      <c r="N634" t="str">
        <f>IFERROR(VLOOKUP(B634,Сток!A:B,2,FALSE),"")</f>
        <v/>
      </c>
      <c r="Q634" s="214"/>
      <c r="R634" s="214"/>
      <c r="S634" s="214"/>
    </row>
    <row r="635" spans="1:19" ht="12" customHeight="1" x14ac:dyDescent="0.25">
      <c r="A635" s="18" t="e">
        <f>#REF!</f>
        <v>#REF!</v>
      </c>
      <c r="B635" s="20" t="e">
        <f>#REF!</f>
        <v>#REF!</v>
      </c>
      <c r="C635" s="143" t="e">
        <f>#REF!</f>
        <v>#REF!</v>
      </c>
      <c r="D635" s="22" t="e">
        <f>#REF!</f>
        <v>#REF!</v>
      </c>
      <c r="E635" s="35">
        <v>371</v>
      </c>
      <c r="F635" s="203" t="s">
        <v>84</v>
      </c>
      <c r="G635" s="19" t="e">
        <f>#REF!</f>
        <v>#REF!</v>
      </c>
      <c r="H635" s="19"/>
      <c r="I635" s="19">
        <f>ПЭВН!E577</f>
        <v>0</v>
      </c>
      <c r="J635" s="198"/>
      <c r="K635" s="35">
        <v>371</v>
      </c>
      <c r="L635" s="423">
        <f t="shared" si="16"/>
        <v>0</v>
      </c>
      <c r="M635" s="456"/>
      <c r="N635" t="str">
        <f>IFERROR(VLOOKUP(B635,Сток!A:B,2,FALSE),"")</f>
        <v/>
      </c>
      <c r="Q635" s="214"/>
      <c r="R635" s="214"/>
      <c r="S635" s="214"/>
    </row>
    <row r="636" spans="1:19" ht="12" customHeight="1" x14ac:dyDescent="0.25">
      <c r="A636" s="18" t="e">
        <f>#REF!</f>
        <v>#REF!</v>
      </c>
      <c r="B636" s="20" t="e">
        <f>#REF!</f>
        <v>#REF!</v>
      </c>
      <c r="C636" s="143" t="e">
        <f>#REF!</f>
        <v>#REF!</v>
      </c>
      <c r="D636" s="22" t="e">
        <f>#REF!</f>
        <v>#REF!</v>
      </c>
      <c r="E636" s="35">
        <v>397</v>
      </c>
      <c r="F636" s="203" t="s">
        <v>84</v>
      </c>
      <c r="G636" s="19" t="e">
        <f>#REF!</f>
        <v>#REF!</v>
      </c>
      <c r="H636" s="19"/>
      <c r="I636" s="19">
        <f>ПЭВН!E578</f>
        <v>0</v>
      </c>
      <c r="J636" s="198"/>
      <c r="K636" s="35">
        <v>397</v>
      </c>
      <c r="L636" s="423">
        <f t="shared" si="16"/>
        <v>0</v>
      </c>
      <c r="M636" s="456"/>
      <c r="N636" t="str">
        <f>IFERROR(VLOOKUP(B636,Сток!A:B,2,FALSE),"")</f>
        <v/>
      </c>
      <c r="Q636" s="214"/>
      <c r="R636" s="214"/>
      <c r="S636" s="214"/>
    </row>
    <row r="637" spans="1:19" ht="12" customHeight="1" x14ac:dyDescent="0.25">
      <c r="A637" s="18" t="e">
        <f>#REF!</f>
        <v>#REF!</v>
      </c>
      <c r="B637" s="20" t="e">
        <f>#REF!</f>
        <v>#REF!</v>
      </c>
      <c r="C637" s="143" t="e">
        <f>#REF!</f>
        <v>#REF!</v>
      </c>
      <c r="D637" s="22" t="e">
        <f>#REF!</f>
        <v>#REF!</v>
      </c>
      <c r="E637" s="35">
        <v>396</v>
      </c>
      <c r="F637" s="203" t="s">
        <v>84</v>
      </c>
      <c r="G637" s="19" t="e">
        <f>#REF!</f>
        <v>#REF!</v>
      </c>
      <c r="H637" s="19"/>
      <c r="I637" s="19">
        <f>ПЭВН!E580</f>
        <v>0</v>
      </c>
      <c r="J637" s="198"/>
      <c r="K637" s="35">
        <v>396</v>
      </c>
      <c r="L637" s="423">
        <f t="shared" si="16"/>
        <v>0</v>
      </c>
      <c r="M637" s="456"/>
      <c r="N637" t="str">
        <f>IFERROR(VLOOKUP(B637,Сток!A:B,2,FALSE),"")</f>
        <v/>
      </c>
      <c r="Q637" s="214"/>
      <c r="R637" s="214"/>
      <c r="S637" s="214"/>
    </row>
    <row r="638" spans="1:19" ht="12" customHeight="1" x14ac:dyDescent="0.25">
      <c r="A638" s="18" t="e">
        <f>#REF!</f>
        <v>#REF!</v>
      </c>
      <c r="B638" s="20" t="e">
        <f>#REF!</f>
        <v>#REF!</v>
      </c>
      <c r="C638" s="143" t="e">
        <f>#REF!</f>
        <v>#REF!</v>
      </c>
      <c r="D638" s="22" t="e">
        <f>#REF!</f>
        <v>#REF!</v>
      </c>
      <c r="E638" s="35">
        <v>550</v>
      </c>
      <c r="F638" s="203" t="s">
        <v>84</v>
      </c>
      <c r="G638" s="19" t="e">
        <f>#REF!</f>
        <v>#REF!</v>
      </c>
      <c r="H638" s="19"/>
      <c r="I638" s="19">
        <f>ПЭВН!E581</f>
        <v>0</v>
      </c>
      <c r="J638" s="198"/>
      <c r="K638" s="35">
        <v>550</v>
      </c>
      <c r="L638" s="423">
        <f t="shared" si="16"/>
        <v>0</v>
      </c>
      <c r="M638" s="456"/>
      <c r="N638" t="str">
        <f>IFERROR(VLOOKUP(B638,Сток!A:B,2,FALSE),"")</f>
        <v/>
      </c>
      <c r="Q638" s="214"/>
      <c r="R638" s="214"/>
      <c r="S638" s="214"/>
    </row>
    <row r="639" spans="1:19" ht="12" customHeight="1" x14ac:dyDescent="0.25">
      <c r="A639" s="18" t="e">
        <f>#REF!</f>
        <v>#REF!</v>
      </c>
      <c r="B639" s="20" t="e">
        <f>#REF!</f>
        <v>#REF!</v>
      </c>
      <c r="C639" s="143" t="e">
        <f>#REF!</f>
        <v>#REF!</v>
      </c>
      <c r="D639" s="22" t="e">
        <f>#REF!</f>
        <v>#REF!</v>
      </c>
      <c r="E639" s="35">
        <v>400</v>
      </c>
      <c r="F639" s="203" t="s">
        <v>84</v>
      </c>
      <c r="G639" s="19" t="e">
        <f>#REF!</f>
        <v>#REF!</v>
      </c>
      <c r="H639" s="19"/>
      <c r="I639" s="19">
        <f>ПЭВН!E582</f>
        <v>0</v>
      </c>
      <c r="J639" s="198"/>
      <c r="K639" s="35">
        <v>330</v>
      </c>
      <c r="L639" s="423">
        <f t="shared" si="16"/>
        <v>0.21212121212121215</v>
      </c>
      <c r="M639" s="456"/>
      <c r="N639" t="str">
        <f>IFERROR(VLOOKUP(B639,Сток!A:B,2,FALSE),"")</f>
        <v/>
      </c>
      <c r="Q639" s="214"/>
      <c r="R639" s="214"/>
      <c r="S639" s="214"/>
    </row>
    <row r="640" spans="1:19" ht="12" customHeight="1" x14ac:dyDescent="0.25">
      <c r="A640" s="18" t="e">
        <f>#REF!</f>
        <v>#REF!</v>
      </c>
      <c r="B640" s="20" t="e">
        <f>#REF!</f>
        <v>#REF!</v>
      </c>
      <c r="C640" s="143" t="e">
        <f>#REF!</f>
        <v>#REF!</v>
      </c>
      <c r="D640" s="22" t="e">
        <f>#REF!</f>
        <v>#REF!</v>
      </c>
      <c r="E640" s="35">
        <v>400</v>
      </c>
      <c r="F640" s="203" t="s">
        <v>84</v>
      </c>
      <c r="G640" s="19" t="e">
        <f>#REF!</f>
        <v>#REF!</v>
      </c>
      <c r="H640" s="19"/>
      <c r="I640" s="19">
        <f>ПЭВН!E583</f>
        <v>0</v>
      </c>
      <c r="J640" s="198"/>
      <c r="K640" s="35">
        <v>330</v>
      </c>
      <c r="L640" s="423">
        <f t="shared" si="16"/>
        <v>0.21212121212121215</v>
      </c>
      <c r="M640" s="456"/>
      <c r="N640" t="str">
        <f>IFERROR(VLOOKUP(B640,Сток!A:B,2,FALSE),"")</f>
        <v/>
      </c>
      <c r="Q640" s="214"/>
      <c r="R640" s="214"/>
      <c r="S640" s="214"/>
    </row>
    <row r="641" spans="1:19" ht="12" customHeight="1" x14ac:dyDescent="0.25">
      <c r="A641" s="18" t="e">
        <f>#REF!</f>
        <v>#REF!</v>
      </c>
      <c r="B641" s="20" t="e">
        <f>#REF!</f>
        <v>#REF!</v>
      </c>
      <c r="C641" s="143" t="e">
        <f>#REF!</f>
        <v>#REF!</v>
      </c>
      <c r="D641" s="22" t="e">
        <f>#REF!</f>
        <v>#REF!</v>
      </c>
      <c r="E641" s="35">
        <v>400</v>
      </c>
      <c r="F641" s="203" t="s">
        <v>84</v>
      </c>
      <c r="G641" s="19" t="e">
        <f>#REF!</f>
        <v>#REF!</v>
      </c>
      <c r="H641" s="19"/>
      <c r="I641" s="19">
        <f>ПЭВН!E584</f>
        <v>0</v>
      </c>
      <c r="J641" s="198"/>
      <c r="K641" s="35">
        <v>330</v>
      </c>
      <c r="L641" s="423">
        <f t="shared" si="16"/>
        <v>0.21212121212121215</v>
      </c>
      <c r="M641" s="456"/>
      <c r="N641" t="str">
        <f>IFERROR(VLOOKUP(B641,Сток!A:B,2,FALSE),"")</f>
        <v/>
      </c>
      <c r="Q641" s="214"/>
      <c r="R641" s="214"/>
      <c r="S641" s="214"/>
    </row>
    <row r="642" spans="1:19" ht="12" customHeight="1" x14ac:dyDescent="0.25">
      <c r="A642" s="18" t="e">
        <f>#REF!</f>
        <v>#REF!</v>
      </c>
      <c r="B642" s="20" t="e">
        <f>#REF!</f>
        <v>#REF!</v>
      </c>
      <c r="C642" s="143" t="e">
        <f>#REF!</f>
        <v>#REF!</v>
      </c>
      <c r="D642" s="22" t="e">
        <f>#REF!</f>
        <v>#REF!</v>
      </c>
      <c r="E642" s="35">
        <v>2432</v>
      </c>
      <c r="F642" s="203" t="s">
        <v>84</v>
      </c>
      <c r="G642" s="19" t="e">
        <f>#REF!</f>
        <v>#REF!</v>
      </c>
      <c r="H642" s="19"/>
      <c r="I642" s="19">
        <f>ПЭВН!E585</f>
        <v>0</v>
      </c>
      <c r="J642" s="198"/>
      <c r="K642" s="35">
        <v>2432</v>
      </c>
      <c r="L642" s="423">
        <f t="shared" si="16"/>
        <v>0</v>
      </c>
      <c r="M642" s="456"/>
      <c r="N642" t="str">
        <f>IFERROR(VLOOKUP(B642,Сток!A:B,2,FALSE),"")</f>
        <v/>
      </c>
      <c r="Q642" s="214"/>
      <c r="R642" s="214"/>
      <c r="S642" s="214"/>
    </row>
    <row r="643" spans="1:19" ht="12" customHeight="1" x14ac:dyDescent="0.25">
      <c r="A643" s="18" t="e">
        <f>#REF!</f>
        <v>#REF!</v>
      </c>
      <c r="B643" s="20" t="e">
        <f>#REF!</f>
        <v>#REF!</v>
      </c>
      <c r="C643" s="143" t="e">
        <f>#REF!</f>
        <v>#REF!</v>
      </c>
      <c r="D643" s="22" t="e">
        <f>#REF!</f>
        <v>#REF!</v>
      </c>
      <c r="E643" s="35">
        <v>397</v>
      </c>
      <c r="F643" s="203" t="s">
        <v>84</v>
      </c>
      <c r="G643" s="19" t="e">
        <f>#REF!</f>
        <v>#REF!</v>
      </c>
      <c r="H643" s="19"/>
      <c r="I643" s="19">
        <f>ПЭВН!E586</f>
        <v>0</v>
      </c>
      <c r="J643" s="198"/>
      <c r="K643" s="35">
        <v>397</v>
      </c>
      <c r="L643" s="423">
        <f t="shared" si="16"/>
        <v>0</v>
      </c>
      <c r="M643" s="456"/>
      <c r="N643" t="str">
        <f>IFERROR(VLOOKUP(B643,Сток!A:B,2,FALSE),"")</f>
        <v/>
      </c>
      <c r="Q643" s="214"/>
      <c r="R643" s="214"/>
      <c r="S643" s="214"/>
    </row>
    <row r="644" spans="1:19" ht="12" customHeight="1" x14ac:dyDescent="0.25">
      <c r="A644" s="18" t="e">
        <f>#REF!</f>
        <v>#REF!</v>
      </c>
      <c r="B644" s="20" t="e">
        <f>#REF!</f>
        <v>#REF!</v>
      </c>
      <c r="C644" s="143" t="e">
        <f>#REF!</f>
        <v>#REF!</v>
      </c>
      <c r="D644" s="22" t="e">
        <f>#REF!</f>
        <v>#REF!</v>
      </c>
      <c r="E644" s="35">
        <v>397</v>
      </c>
      <c r="F644" s="203" t="s">
        <v>84</v>
      </c>
      <c r="G644" s="19" t="e">
        <f>#REF!</f>
        <v>#REF!</v>
      </c>
      <c r="H644" s="19"/>
      <c r="I644" s="19">
        <f>ПЭВН!E587</f>
        <v>0</v>
      </c>
      <c r="J644" s="198"/>
      <c r="K644" s="35">
        <v>397</v>
      </c>
      <c r="L644" s="423">
        <f t="shared" si="16"/>
        <v>0</v>
      </c>
      <c r="M644" s="456"/>
      <c r="N644" t="str">
        <f>IFERROR(VLOOKUP(B644,Сток!A:B,2,FALSE),"")</f>
        <v/>
      </c>
      <c r="Q644" s="214"/>
      <c r="R644" s="214"/>
      <c r="S644" s="214"/>
    </row>
    <row r="645" spans="1:19" ht="12" customHeight="1" x14ac:dyDescent="0.25">
      <c r="A645" s="18" t="e">
        <f>#REF!</f>
        <v>#REF!</v>
      </c>
      <c r="B645" s="20" t="e">
        <f>#REF!</f>
        <v>#REF!</v>
      </c>
      <c r="C645" s="143" t="e">
        <f>#REF!</f>
        <v>#REF!</v>
      </c>
      <c r="D645" s="22" t="e">
        <f>#REF!</f>
        <v>#REF!</v>
      </c>
      <c r="E645" s="35">
        <v>490</v>
      </c>
      <c r="F645" s="203" t="s">
        <v>84</v>
      </c>
      <c r="G645" s="19" t="e">
        <f>#REF!</f>
        <v>#REF!</v>
      </c>
      <c r="H645" s="19"/>
      <c r="I645" s="19">
        <f>ПЭВН!E588</f>
        <v>0</v>
      </c>
      <c r="J645" s="198"/>
      <c r="K645" s="35">
        <v>275</v>
      </c>
      <c r="L645" s="423">
        <f t="shared" si="16"/>
        <v>0.78181818181818175</v>
      </c>
      <c r="M645" s="456"/>
      <c r="N645" t="str">
        <f>IFERROR(VLOOKUP(B645,Сток!A:B,2,FALSE),"")</f>
        <v/>
      </c>
      <c r="Q645" s="214"/>
      <c r="R645" s="214"/>
      <c r="S645" s="214"/>
    </row>
    <row r="646" spans="1:19" ht="12" customHeight="1" x14ac:dyDescent="0.25">
      <c r="A646" s="18" t="e">
        <f>#REF!</f>
        <v>#REF!</v>
      </c>
      <c r="B646" s="20" t="e">
        <f>#REF!</f>
        <v>#REF!</v>
      </c>
      <c r="C646" s="143" t="e">
        <f>#REF!</f>
        <v>#REF!</v>
      </c>
      <c r="D646" s="22" t="e">
        <f>#REF!</f>
        <v>#REF!</v>
      </c>
      <c r="E646" s="35">
        <v>384</v>
      </c>
      <c r="F646" s="203" t="s">
        <v>84</v>
      </c>
      <c r="G646" s="19" t="e">
        <f>#REF!</f>
        <v>#REF!</v>
      </c>
      <c r="H646" s="19"/>
      <c r="I646" s="19">
        <f>ПЭВН!E589</f>
        <v>0</v>
      </c>
      <c r="J646" s="198"/>
      <c r="K646" s="35">
        <v>384</v>
      </c>
      <c r="L646" s="423">
        <f t="shared" si="16"/>
        <v>0</v>
      </c>
      <c r="M646" s="456"/>
      <c r="N646" t="str">
        <f>IFERROR(VLOOKUP(B646,Сток!A:B,2,FALSE),"")</f>
        <v/>
      </c>
      <c r="Q646" s="214"/>
      <c r="R646" s="214"/>
      <c r="S646" s="214"/>
    </row>
    <row r="647" spans="1:19" ht="12" customHeight="1" x14ac:dyDescent="0.25">
      <c r="A647" s="18" t="e">
        <f>#REF!</f>
        <v>#REF!</v>
      </c>
      <c r="B647" s="20" t="e">
        <f>#REF!</f>
        <v>#REF!</v>
      </c>
      <c r="C647" s="143" t="e">
        <f>#REF!</f>
        <v>#REF!</v>
      </c>
      <c r="D647" s="22" t="e">
        <f>#REF!</f>
        <v>#REF!</v>
      </c>
      <c r="E647" s="35">
        <v>371</v>
      </c>
      <c r="F647" s="203" t="s">
        <v>84</v>
      </c>
      <c r="G647" s="19" t="e">
        <f>#REF!</f>
        <v>#REF!</v>
      </c>
      <c r="H647" s="19"/>
      <c r="I647" s="19">
        <f>ПЭВН!E590</f>
        <v>0</v>
      </c>
      <c r="J647" s="198"/>
      <c r="K647" s="35">
        <v>371</v>
      </c>
      <c r="L647" s="423">
        <f t="shared" si="16"/>
        <v>0</v>
      </c>
      <c r="M647" s="456"/>
      <c r="N647" t="str">
        <f>IFERROR(VLOOKUP(B647,Сток!A:B,2,FALSE),"")</f>
        <v/>
      </c>
      <c r="Q647" s="214"/>
      <c r="R647" s="214"/>
      <c r="S647" s="214"/>
    </row>
    <row r="648" spans="1:19" ht="12" customHeight="1" x14ac:dyDescent="0.25">
      <c r="A648" s="18" t="e">
        <f>#REF!</f>
        <v>#REF!</v>
      </c>
      <c r="B648" s="20" t="e">
        <f>#REF!</f>
        <v>#REF!</v>
      </c>
      <c r="C648" s="143" t="e">
        <f>#REF!</f>
        <v>#REF!</v>
      </c>
      <c r="D648" s="22" t="e">
        <f>#REF!</f>
        <v>#REF!</v>
      </c>
      <c r="E648" s="35">
        <v>371</v>
      </c>
      <c r="F648" s="203" t="s">
        <v>84</v>
      </c>
      <c r="G648" s="19" t="e">
        <f>#REF!</f>
        <v>#REF!</v>
      </c>
      <c r="H648" s="19"/>
      <c r="I648" s="19">
        <f>ПЭВН!E591</f>
        <v>0</v>
      </c>
      <c r="J648" s="198"/>
      <c r="K648" s="35">
        <v>371</v>
      </c>
      <c r="L648" s="423">
        <f t="shared" si="16"/>
        <v>0</v>
      </c>
      <c r="M648" s="456"/>
      <c r="N648" t="str">
        <f>IFERROR(VLOOKUP(B648,Сток!A:B,2,FALSE),"")</f>
        <v/>
      </c>
      <c r="Q648" s="214"/>
      <c r="R648" s="214"/>
      <c r="S648" s="214"/>
    </row>
    <row r="649" spans="1:19" ht="12" customHeight="1" x14ac:dyDescent="0.25">
      <c r="A649" s="18" t="e">
        <f>#REF!</f>
        <v>#REF!</v>
      </c>
      <c r="B649" s="20" t="e">
        <f>#REF!</f>
        <v>#REF!</v>
      </c>
      <c r="C649" s="143" t="e">
        <f>#REF!</f>
        <v>#REF!</v>
      </c>
      <c r="D649" s="22" t="e">
        <f>#REF!</f>
        <v>#REF!</v>
      </c>
      <c r="E649" s="35">
        <v>371</v>
      </c>
      <c r="F649" s="203" t="s">
        <v>84</v>
      </c>
      <c r="G649" s="19" t="e">
        <f>#REF!</f>
        <v>#REF!</v>
      </c>
      <c r="H649" s="19"/>
      <c r="I649" s="19">
        <f>ПЭВН!E592</f>
        <v>0</v>
      </c>
      <c r="J649" s="198"/>
      <c r="K649" s="35">
        <v>371</v>
      </c>
      <c r="L649" s="423">
        <f t="shared" si="16"/>
        <v>0</v>
      </c>
      <c r="M649" s="456"/>
      <c r="N649" t="str">
        <f>IFERROR(VLOOKUP(B649,Сток!A:B,2,FALSE),"")</f>
        <v/>
      </c>
      <c r="Q649" s="214"/>
      <c r="R649" s="214"/>
      <c r="S649" s="214"/>
    </row>
    <row r="650" spans="1:19" ht="12" customHeight="1" x14ac:dyDescent="0.25">
      <c r="A650" s="18" t="e">
        <f>#REF!</f>
        <v>#REF!</v>
      </c>
      <c r="B650" s="20" t="e">
        <f>#REF!</f>
        <v>#REF!</v>
      </c>
      <c r="C650" s="143" t="e">
        <f>#REF!</f>
        <v>#REF!</v>
      </c>
      <c r="D650" s="22" t="e">
        <f>#REF!</f>
        <v>#REF!</v>
      </c>
      <c r="E650" s="35">
        <v>410</v>
      </c>
      <c r="F650" s="203" t="s">
        <v>84</v>
      </c>
      <c r="G650" s="19" t="e">
        <f>#REF!</f>
        <v>#REF!</v>
      </c>
      <c r="H650" s="19"/>
      <c r="I650" s="19">
        <f>ПЭВН!E593</f>
        <v>0</v>
      </c>
      <c r="J650" s="198"/>
      <c r="K650" s="35">
        <v>410</v>
      </c>
      <c r="L650" s="423">
        <f t="shared" si="16"/>
        <v>0</v>
      </c>
      <c r="M650" s="456"/>
      <c r="N650" t="str">
        <f>IFERROR(VLOOKUP(B650,Сток!A:B,2,FALSE),"")</f>
        <v/>
      </c>
      <c r="Q650" s="214"/>
      <c r="R650" s="214"/>
      <c r="S650" s="214"/>
    </row>
    <row r="651" spans="1:19" ht="12" customHeight="1" x14ac:dyDescent="0.25">
      <c r="A651" s="18" t="e">
        <f>#REF!</f>
        <v>#REF!</v>
      </c>
      <c r="B651" s="20" t="e">
        <f>#REF!</f>
        <v>#REF!</v>
      </c>
      <c r="C651" s="143" t="e">
        <f>#REF!</f>
        <v>#REF!</v>
      </c>
      <c r="D651" s="22" t="e">
        <f>#REF!</f>
        <v>#REF!</v>
      </c>
      <c r="E651" s="35">
        <v>410</v>
      </c>
      <c r="F651" s="203" t="s">
        <v>84</v>
      </c>
      <c r="G651" s="19" t="e">
        <f>#REF!</f>
        <v>#REF!</v>
      </c>
      <c r="H651" s="19"/>
      <c r="I651" s="19">
        <f>ПЭВН!E594</f>
        <v>0</v>
      </c>
      <c r="J651" s="198"/>
      <c r="K651" s="35">
        <v>410</v>
      </c>
      <c r="L651" s="423">
        <f t="shared" si="16"/>
        <v>0</v>
      </c>
      <c r="M651" s="456"/>
      <c r="N651" t="str">
        <f>IFERROR(VLOOKUP(B651,Сток!A:B,2,FALSE),"")</f>
        <v/>
      </c>
      <c r="Q651" s="214"/>
      <c r="R651" s="214"/>
      <c r="S651" s="214"/>
    </row>
    <row r="652" spans="1:19" ht="12" customHeight="1" x14ac:dyDescent="0.25">
      <c r="A652" s="18" t="e">
        <f>#REF!</f>
        <v>#REF!</v>
      </c>
      <c r="B652" s="20" t="e">
        <f>#REF!</f>
        <v>#REF!</v>
      </c>
      <c r="C652" s="143" t="e">
        <f>#REF!</f>
        <v>#REF!</v>
      </c>
      <c r="D652" s="22" t="e">
        <f>#REF!</f>
        <v>#REF!</v>
      </c>
      <c r="E652" s="35">
        <v>410</v>
      </c>
      <c r="F652" s="203" t="s">
        <v>84</v>
      </c>
      <c r="G652" s="19" t="e">
        <f>#REF!</f>
        <v>#REF!</v>
      </c>
      <c r="H652" s="19"/>
      <c r="I652" s="19">
        <f>ПЭВН!E595</f>
        <v>0</v>
      </c>
      <c r="J652" s="198"/>
      <c r="K652" s="35">
        <v>410</v>
      </c>
      <c r="L652" s="423">
        <f t="shared" si="16"/>
        <v>0</v>
      </c>
      <c r="M652" s="456"/>
      <c r="N652" t="str">
        <f>IFERROR(VLOOKUP(B652,Сток!A:B,2,FALSE),"")</f>
        <v/>
      </c>
      <c r="Q652" s="214"/>
      <c r="R652" s="214"/>
      <c r="S652" s="214"/>
    </row>
    <row r="653" spans="1:19" ht="12" customHeight="1" x14ac:dyDescent="0.25">
      <c r="A653" s="18" t="e">
        <f>#REF!</f>
        <v>#REF!</v>
      </c>
      <c r="B653" s="20" t="e">
        <f>#REF!</f>
        <v>#REF!</v>
      </c>
      <c r="C653" s="143" t="e">
        <f>#REF!</f>
        <v>#REF!</v>
      </c>
      <c r="D653" s="22" t="e">
        <f>#REF!</f>
        <v>#REF!</v>
      </c>
      <c r="E653" s="35">
        <v>371</v>
      </c>
      <c r="F653" s="203" t="s">
        <v>84</v>
      </c>
      <c r="G653" s="19" t="e">
        <f>#REF!</f>
        <v>#REF!</v>
      </c>
      <c r="H653" s="19"/>
      <c r="I653" s="19">
        <f>ПЭВН!E596</f>
        <v>0</v>
      </c>
      <c r="J653" s="198"/>
      <c r="K653" s="35">
        <v>371</v>
      </c>
      <c r="L653" s="423">
        <f t="shared" si="16"/>
        <v>0</v>
      </c>
      <c r="M653" s="456"/>
      <c r="N653" t="str">
        <f>IFERROR(VLOOKUP(B653,Сток!A:B,2,FALSE),"")</f>
        <v/>
      </c>
      <c r="Q653" s="214"/>
      <c r="R653" s="214"/>
      <c r="S653" s="214"/>
    </row>
    <row r="654" spans="1:19" ht="12" customHeight="1" x14ac:dyDescent="0.25">
      <c r="A654" s="18" t="e">
        <f>#REF!</f>
        <v>#REF!</v>
      </c>
      <c r="B654" s="20" t="e">
        <f>#REF!</f>
        <v>#REF!</v>
      </c>
      <c r="C654" s="143" t="e">
        <f>#REF!</f>
        <v>#REF!</v>
      </c>
      <c r="D654" s="22" t="e">
        <f>#REF!</f>
        <v>#REF!</v>
      </c>
      <c r="E654" s="35">
        <v>371</v>
      </c>
      <c r="F654" s="203" t="s">
        <v>84</v>
      </c>
      <c r="G654" s="19" t="e">
        <f>#REF!</f>
        <v>#REF!</v>
      </c>
      <c r="H654" s="19"/>
      <c r="I654" s="19">
        <f>ПЭВН!E597</f>
        <v>0</v>
      </c>
      <c r="J654" s="198"/>
      <c r="K654" s="35">
        <v>371</v>
      </c>
      <c r="L654" s="423">
        <f t="shared" si="16"/>
        <v>0</v>
      </c>
      <c r="M654" s="456"/>
      <c r="N654" t="str">
        <f>IFERROR(VLOOKUP(B654,Сток!A:B,2,FALSE),"")</f>
        <v/>
      </c>
      <c r="Q654" s="214"/>
      <c r="R654" s="214"/>
      <c r="S654" s="214"/>
    </row>
    <row r="655" spans="1:19" ht="12" customHeight="1" x14ac:dyDescent="0.25">
      <c r="A655" s="18" t="e">
        <f>#REF!</f>
        <v>#REF!</v>
      </c>
      <c r="B655" s="20" t="e">
        <f>#REF!</f>
        <v>#REF!</v>
      </c>
      <c r="C655" s="143" t="e">
        <f>#REF!</f>
        <v>#REF!</v>
      </c>
      <c r="D655" s="22" t="e">
        <f>#REF!</f>
        <v>#REF!</v>
      </c>
      <c r="E655" s="35">
        <v>371</v>
      </c>
      <c r="F655" s="203" t="s">
        <v>84</v>
      </c>
      <c r="G655" s="19" t="e">
        <f>#REF!</f>
        <v>#REF!</v>
      </c>
      <c r="H655" s="19"/>
      <c r="I655" s="19">
        <f>ПЭВН!E598</f>
        <v>0</v>
      </c>
      <c r="J655" s="198"/>
      <c r="K655" s="35">
        <v>371</v>
      </c>
      <c r="L655" s="423">
        <f t="shared" si="16"/>
        <v>0</v>
      </c>
      <c r="M655" s="456"/>
      <c r="N655" t="str">
        <f>IFERROR(VLOOKUP(B655,Сток!A:B,2,FALSE),"")</f>
        <v/>
      </c>
      <c r="Q655" s="214"/>
      <c r="R655" s="214"/>
      <c r="S655" s="214"/>
    </row>
    <row r="656" spans="1:19" ht="12" customHeight="1" x14ac:dyDescent="0.25">
      <c r="A656" s="18" t="e">
        <f>#REF!</f>
        <v>#REF!</v>
      </c>
      <c r="B656" s="20" t="e">
        <f>#REF!</f>
        <v>#REF!</v>
      </c>
      <c r="C656" s="143" t="e">
        <f>#REF!</f>
        <v>#REF!</v>
      </c>
      <c r="D656" s="22" t="e">
        <f>#REF!</f>
        <v>#REF!</v>
      </c>
      <c r="E656" s="35">
        <v>380</v>
      </c>
      <c r="F656" s="203" t="s">
        <v>84</v>
      </c>
      <c r="G656" s="19" t="e">
        <f>#REF!</f>
        <v>#REF!</v>
      </c>
      <c r="H656" s="19"/>
      <c r="I656" s="19">
        <f>ПЭВН!E599</f>
        <v>0</v>
      </c>
      <c r="J656" s="198"/>
      <c r="K656" s="35">
        <v>240</v>
      </c>
      <c r="L656" s="423">
        <f t="shared" si="16"/>
        <v>0.58333333333333326</v>
      </c>
      <c r="M656" s="456"/>
      <c r="N656" t="str">
        <f>IFERROR(VLOOKUP(B656,Сток!A:B,2,FALSE),"")</f>
        <v/>
      </c>
      <c r="Q656" s="214"/>
      <c r="R656" s="214"/>
      <c r="S656" s="214"/>
    </row>
    <row r="657" spans="1:19" ht="12" customHeight="1" x14ac:dyDescent="0.25">
      <c r="A657" s="18" t="e">
        <f>#REF!</f>
        <v>#REF!</v>
      </c>
      <c r="B657" s="20" t="e">
        <f>#REF!</f>
        <v>#REF!</v>
      </c>
      <c r="C657" s="143" t="e">
        <f>#REF!</f>
        <v>#REF!</v>
      </c>
      <c r="D657" s="22" t="e">
        <f>#REF!</f>
        <v>#REF!</v>
      </c>
      <c r="E657" s="35">
        <v>380</v>
      </c>
      <c r="F657" s="203" t="s">
        <v>84</v>
      </c>
      <c r="G657" s="19" t="e">
        <f>#REF!</f>
        <v>#REF!</v>
      </c>
      <c r="H657" s="19"/>
      <c r="I657" s="19">
        <f>ПЭВН!E601</f>
        <v>0</v>
      </c>
      <c r="J657" s="198"/>
      <c r="K657" s="35">
        <v>240</v>
      </c>
      <c r="L657" s="423">
        <f t="shared" si="16"/>
        <v>0.58333333333333326</v>
      </c>
      <c r="M657" s="456"/>
      <c r="N657" t="str">
        <f>IFERROR(VLOOKUP(B657,Сток!A:B,2,FALSE),"")</f>
        <v/>
      </c>
      <c r="Q657" s="214"/>
      <c r="R657" s="214"/>
      <c r="S657" s="214"/>
    </row>
    <row r="658" spans="1:19" ht="12" customHeight="1" x14ac:dyDescent="0.25">
      <c r="A658" s="18" t="e">
        <f>#REF!</f>
        <v>#REF!</v>
      </c>
      <c r="B658" s="20" t="e">
        <f>#REF!</f>
        <v>#REF!</v>
      </c>
      <c r="C658" s="143" t="e">
        <f>#REF!</f>
        <v>#REF!</v>
      </c>
      <c r="D658" s="22" t="e">
        <f>#REF!</f>
        <v>#REF!</v>
      </c>
      <c r="E658" s="35">
        <v>400</v>
      </c>
      <c r="F658" s="203" t="s">
        <v>84</v>
      </c>
      <c r="G658" s="19" t="e">
        <f>#REF!</f>
        <v>#REF!</v>
      </c>
      <c r="H658" s="19"/>
      <c r="I658" s="19">
        <f>ПЭВН!E602</f>
        <v>0</v>
      </c>
      <c r="J658" s="198"/>
      <c r="K658" s="35">
        <v>240</v>
      </c>
      <c r="L658" s="423">
        <f t="shared" si="16"/>
        <v>0.66666666666666674</v>
      </c>
      <c r="M658" s="456"/>
      <c r="N658" t="str">
        <f>IFERROR(VLOOKUP(B658,Сток!A:B,2,FALSE),"")</f>
        <v/>
      </c>
      <c r="Q658" s="214"/>
      <c r="R658" s="214"/>
      <c r="S658" s="214"/>
    </row>
    <row r="659" spans="1:19" ht="12" customHeight="1" x14ac:dyDescent="0.25">
      <c r="A659" s="18" t="e">
        <f>#REF!</f>
        <v>#REF!</v>
      </c>
      <c r="B659" s="20" t="e">
        <f>#REF!</f>
        <v>#REF!</v>
      </c>
      <c r="C659" s="143" t="e">
        <f>#REF!</f>
        <v>#REF!</v>
      </c>
      <c r="D659" s="22" t="e">
        <f>#REF!</f>
        <v>#REF!</v>
      </c>
      <c r="E659" s="35">
        <v>371</v>
      </c>
      <c r="F659" s="203" t="s">
        <v>84</v>
      </c>
      <c r="G659" s="19" t="e">
        <f>#REF!</f>
        <v>#REF!</v>
      </c>
      <c r="H659" s="19"/>
      <c r="I659" s="19">
        <f>ПЭВН!E603</f>
        <v>0</v>
      </c>
      <c r="J659" s="198"/>
      <c r="K659" s="35">
        <v>371</v>
      </c>
      <c r="L659" s="423">
        <f t="shared" si="16"/>
        <v>0</v>
      </c>
      <c r="M659" s="456"/>
      <c r="N659" t="str">
        <f>IFERROR(VLOOKUP(B659,Сток!A:B,2,FALSE),"")</f>
        <v/>
      </c>
      <c r="Q659" s="214"/>
      <c r="R659" s="214"/>
      <c r="S659" s="214"/>
    </row>
    <row r="660" spans="1:19" ht="12" customHeight="1" x14ac:dyDescent="0.25">
      <c r="A660" s="18" t="e">
        <f>#REF!</f>
        <v>#REF!</v>
      </c>
      <c r="B660" s="20" t="e">
        <f>#REF!</f>
        <v>#REF!</v>
      </c>
      <c r="C660" s="143" t="e">
        <f>#REF!</f>
        <v>#REF!</v>
      </c>
      <c r="D660" s="22" t="e">
        <f>#REF!</f>
        <v>#REF!</v>
      </c>
      <c r="E660" s="35">
        <v>202</v>
      </c>
      <c r="F660" s="203" t="s">
        <v>84</v>
      </c>
      <c r="G660" s="19" t="e">
        <f>#REF!</f>
        <v>#REF!</v>
      </c>
      <c r="H660" s="19"/>
      <c r="I660" s="19">
        <f>ПЭВН!E604</f>
        <v>0</v>
      </c>
      <c r="J660" s="198"/>
      <c r="K660" s="35">
        <v>202</v>
      </c>
      <c r="L660" s="423">
        <f t="shared" si="16"/>
        <v>0</v>
      </c>
      <c r="M660" s="456"/>
      <c r="N660" t="str">
        <f>IFERROR(VLOOKUP(B660,Сток!A:B,2,FALSE),"")</f>
        <v/>
      </c>
      <c r="Q660" s="214"/>
      <c r="R660" s="214"/>
      <c r="S660" s="214"/>
    </row>
    <row r="661" spans="1:19" ht="12" customHeight="1" x14ac:dyDescent="0.25">
      <c r="A661" s="18" t="e">
        <f>#REF!</f>
        <v>#REF!</v>
      </c>
      <c r="B661" s="20" t="e">
        <f>#REF!</f>
        <v>#REF!</v>
      </c>
      <c r="C661" s="143" t="e">
        <f>#REF!</f>
        <v>#REF!</v>
      </c>
      <c r="D661" s="22" t="e">
        <f>#REF!</f>
        <v>#REF!</v>
      </c>
      <c r="E661" s="35">
        <v>152</v>
      </c>
      <c r="F661" s="203" t="s">
        <v>84</v>
      </c>
      <c r="G661" s="19" t="e">
        <f>#REF!</f>
        <v>#REF!</v>
      </c>
      <c r="H661" s="19"/>
      <c r="I661" s="19">
        <f>ПЭВН!E605</f>
        <v>0</v>
      </c>
      <c r="J661" s="198"/>
      <c r="K661" s="35">
        <v>152</v>
      </c>
      <c r="L661" s="423">
        <f t="shared" si="16"/>
        <v>0</v>
      </c>
      <c r="M661" s="456"/>
      <c r="N661" t="str">
        <f>IFERROR(VLOOKUP(B661,Сток!A:B,2,FALSE),"")</f>
        <v/>
      </c>
      <c r="Q661" s="214"/>
      <c r="R661" s="214"/>
      <c r="S661" s="214"/>
    </row>
    <row r="662" spans="1:19" ht="12" customHeight="1" x14ac:dyDescent="0.25">
      <c r="A662" s="18" t="e">
        <f>#REF!</f>
        <v>#REF!</v>
      </c>
      <c r="B662" s="20" t="e">
        <f>#REF!</f>
        <v>#REF!</v>
      </c>
      <c r="C662" s="143" t="e">
        <f>#REF!</f>
        <v>#REF!</v>
      </c>
      <c r="D662" s="22" t="e">
        <f>#REF!</f>
        <v>#REF!</v>
      </c>
      <c r="E662" s="35">
        <v>285</v>
      </c>
      <c r="F662" s="203" t="s">
        <v>84</v>
      </c>
      <c r="G662" s="19" t="e">
        <f>#REF!</f>
        <v>#REF!</v>
      </c>
      <c r="H662" s="19"/>
      <c r="I662" s="19">
        <f>ПЭВН!E606</f>
        <v>0</v>
      </c>
      <c r="J662" s="198"/>
      <c r="K662" s="35">
        <v>285</v>
      </c>
      <c r="L662" s="423">
        <f t="shared" si="16"/>
        <v>0</v>
      </c>
      <c r="M662" s="456"/>
      <c r="N662" t="str">
        <f>IFERROR(VLOOKUP(B662,Сток!A:B,2,FALSE),"")</f>
        <v/>
      </c>
      <c r="Q662" s="214"/>
      <c r="R662" s="214"/>
      <c r="S662" s="214"/>
    </row>
    <row r="663" spans="1:19" ht="12" customHeight="1" x14ac:dyDescent="0.25">
      <c r="A663" s="18" t="e">
        <f>#REF!</f>
        <v>#REF!</v>
      </c>
      <c r="B663" s="20" t="e">
        <f>#REF!</f>
        <v>#REF!</v>
      </c>
      <c r="C663" s="143" t="e">
        <f>#REF!</f>
        <v>#REF!</v>
      </c>
      <c r="D663" s="22" t="e">
        <f>#REF!</f>
        <v>#REF!</v>
      </c>
      <c r="E663" s="35">
        <v>285</v>
      </c>
      <c r="F663" s="203" t="s">
        <v>84</v>
      </c>
      <c r="G663" s="19" t="e">
        <f>#REF!</f>
        <v>#REF!</v>
      </c>
      <c r="H663" s="19"/>
      <c r="I663" s="19">
        <f>ПЭВН!E607</f>
        <v>0</v>
      </c>
      <c r="J663" s="198"/>
      <c r="K663" s="35">
        <v>285</v>
      </c>
      <c r="L663" s="423">
        <f t="shared" si="16"/>
        <v>0</v>
      </c>
      <c r="M663" s="456"/>
      <c r="N663" t="str">
        <f>IFERROR(VLOOKUP(B663,Сток!A:B,2,FALSE),"")</f>
        <v/>
      </c>
      <c r="Q663" s="214"/>
      <c r="R663" s="214"/>
      <c r="S663" s="214"/>
    </row>
    <row r="664" spans="1:19" ht="12" customHeight="1" x14ac:dyDescent="0.25">
      <c r="A664" s="18" t="e">
        <f>#REF!</f>
        <v>#REF!</v>
      </c>
      <c r="B664" s="20" t="e">
        <f>#REF!</f>
        <v>#REF!</v>
      </c>
      <c r="C664" s="143" t="e">
        <f>#REF!</f>
        <v>#REF!</v>
      </c>
      <c r="D664" s="22" t="e">
        <f>#REF!</f>
        <v>#REF!</v>
      </c>
      <c r="E664" s="35">
        <v>500</v>
      </c>
      <c r="F664" s="203" t="s">
        <v>84</v>
      </c>
      <c r="G664" s="19" t="e">
        <f>#REF!</f>
        <v>#REF!</v>
      </c>
      <c r="H664" s="19"/>
      <c r="I664" s="19">
        <f>ПЭВН!E608</f>
        <v>0</v>
      </c>
      <c r="J664" s="198"/>
      <c r="K664" s="35">
        <v>325</v>
      </c>
      <c r="L664" s="423">
        <f t="shared" si="16"/>
        <v>0.53846153846153855</v>
      </c>
      <c r="M664" s="456"/>
      <c r="N664" t="str">
        <f>IFERROR(VLOOKUP(B664,Сток!A:B,2,FALSE),"")</f>
        <v/>
      </c>
      <c r="Q664" s="214"/>
      <c r="R664" s="214"/>
      <c r="S664" s="214"/>
    </row>
    <row r="665" spans="1:19" ht="12" customHeight="1" x14ac:dyDescent="0.25">
      <c r="A665" s="18" t="e">
        <f>#REF!</f>
        <v>#REF!</v>
      </c>
      <c r="B665" s="20" t="e">
        <f>#REF!</f>
        <v>#REF!</v>
      </c>
      <c r="C665" s="143" t="e">
        <f>#REF!</f>
        <v>#REF!</v>
      </c>
      <c r="D665" s="22" t="e">
        <f>#REF!</f>
        <v>#REF!</v>
      </c>
      <c r="E665" s="35">
        <v>580</v>
      </c>
      <c r="F665" s="203" t="s">
        <v>84</v>
      </c>
      <c r="G665" s="19" t="e">
        <f>#REF!</f>
        <v>#REF!</v>
      </c>
      <c r="H665" s="19"/>
      <c r="I665" s="19">
        <f>ПЭВН!E609</f>
        <v>0</v>
      </c>
      <c r="J665" s="198"/>
      <c r="K665" s="35">
        <v>453</v>
      </c>
      <c r="L665" s="423">
        <f t="shared" si="16"/>
        <v>0.28035320088300231</v>
      </c>
      <c r="M665" s="456"/>
      <c r="N665" t="str">
        <f>IFERROR(VLOOKUP(B665,Сток!A:B,2,FALSE),"")</f>
        <v/>
      </c>
      <c r="Q665" s="214"/>
      <c r="R665" s="214"/>
      <c r="S665" s="214"/>
    </row>
    <row r="666" spans="1:19" ht="12" customHeight="1" x14ac:dyDescent="0.25">
      <c r="A666" s="18" t="e">
        <f>#REF!</f>
        <v>#REF!</v>
      </c>
      <c r="B666" s="20" t="e">
        <f>#REF!</f>
        <v>#REF!</v>
      </c>
      <c r="C666" s="143" t="e">
        <f>#REF!</f>
        <v>#REF!</v>
      </c>
      <c r="D666" s="22" t="e">
        <f>#REF!</f>
        <v>#REF!</v>
      </c>
      <c r="E666" s="35">
        <v>280</v>
      </c>
      <c r="F666" s="203" t="s">
        <v>84</v>
      </c>
      <c r="G666" s="19" t="e">
        <f>#REF!</f>
        <v>#REF!</v>
      </c>
      <c r="H666" s="19"/>
      <c r="I666" s="19">
        <f>ПЭВН!E610</f>
        <v>0</v>
      </c>
      <c r="J666" s="198"/>
      <c r="K666" s="35">
        <v>595</v>
      </c>
      <c r="L666" s="423">
        <f t="shared" si="16"/>
        <v>-0.52941176470588236</v>
      </c>
      <c r="M666" s="456"/>
      <c r="N666" t="str">
        <f>IFERROR(VLOOKUP(B666,Сток!A:B,2,FALSE),"")</f>
        <v/>
      </c>
      <c r="Q666" s="214"/>
      <c r="R666" s="214"/>
      <c r="S666" s="214"/>
    </row>
    <row r="667" spans="1:19" ht="12" customHeight="1" x14ac:dyDescent="0.25">
      <c r="A667" s="18" t="e">
        <f>#REF!</f>
        <v>#REF!</v>
      </c>
      <c r="B667" s="20" t="e">
        <f>#REF!</f>
        <v>#REF!</v>
      </c>
      <c r="C667" s="143" t="e">
        <f>#REF!</f>
        <v>#REF!</v>
      </c>
      <c r="D667" s="22" t="e">
        <f>#REF!</f>
        <v>#REF!</v>
      </c>
      <c r="E667" s="35">
        <v>250</v>
      </c>
      <c r="F667" s="203" t="s">
        <v>84</v>
      </c>
      <c r="G667" s="19" t="e">
        <f>#REF!</f>
        <v>#REF!</v>
      </c>
      <c r="H667" s="19"/>
      <c r="I667" s="19">
        <f>ПЭВН!E611</f>
        <v>0</v>
      </c>
      <c r="J667" s="198"/>
      <c r="K667" s="35">
        <v>298</v>
      </c>
      <c r="L667" s="423">
        <f t="shared" si="16"/>
        <v>-0.16107382550335569</v>
      </c>
      <c r="M667" s="456"/>
      <c r="N667" t="str">
        <f>IFERROR(VLOOKUP(B667,Сток!A:B,2,FALSE),"")</f>
        <v/>
      </c>
      <c r="Q667" s="214"/>
      <c r="R667" s="214"/>
      <c r="S667" s="214"/>
    </row>
    <row r="668" spans="1:19" ht="12" customHeight="1" x14ac:dyDescent="0.25">
      <c r="A668" s="18" t="e">
        <f>#REF!</f>
        <v>#REF!</v>
      </c>
      <c r="B668" s="20" t="e">
        <f>#REF!</f>
        <v>#REF!</v>
      </c>
      <c r="C668" s="143" t="e">
        <f>#REF!</f>
        <v>#REF!</v>
      </c>
      <c r="D668" s="22" t="e">
        <f>#REF!</f>
        <v>#REF!</v>
      </c>
      <c r="E668" s="35">
        <v>400</v>
      </c>
      <c r="F668" s="203" t="s">
        <v>84</v>
      </c>
      <c r="G668" s="19" t="e">
        <f>#REF!</f>
        <v>#REF!</v>
      </c>
      <c r="H668" s="19"/>
      <c r="I668" s="19">
        <f>ПЭВН!E612</f>
        <v>0</v>
      </c>
      <c r="J668" s="198"/>
      <c r="K668" s="35">
        <v>288</v>
      </c>
      <c r="L668" s="423">
        <f t="shared" si="16"/>
        <v>0.38888888888888884</v>
      </c>
      <c r="M668" s="456"/>
      <c r="N668" t="str">
        <f>IFERROR(VLOOKUP(B668,Сток!A:B,2,FALSE),"")</f>
        <v/>
      </c>
      <c r="Q668" s="214"/>
      <c r="R668" s="214"/>
      <c r="S668" s="214"/>
    </row>
    <row r="669" spans="1:19" ht="12" customHeight="1" x14ac:dyDescent="0.25">
      <c r="A669" s="18" t="e">
        <f>#REF!</f>
        <v>#REF!</v>
      </c>
      <c r="B669" s="20" t="e">
        <f>#REF!</f>
        <v>#REF!</v>
      </c>
      <c r="C669" s="143" t="e">
        <f>#REF!</f>
        <v>#REF!</v>
      </c>
      <c r="D669" s="22" t="e">
        <f>#REF!</f>
        <v>#REF!</v>
      </c>
      <c r="E669" s="35">
        <v>400</v>
      </c>
      <c r="F669" s="203" t="s">
        <v>84</v>
      </c>
      <c r="G669" s="19" t="e">
        <f>#REF!</f>
        <v>#REF!</v>
      </c>
      <c r="H669" s="19"/>
      <c r="I669" s="19">
        <f>ПЭВН!E613</f>
        <v>0</v>
      </c>
      <c r="J669" s="198"/>
      <c r="K669" s="35">
        <v>288</v>
      </c>
      <c r="L669" s="423">
        <f t="shared" si="16"/>
        <v>0.38888888888888884</v>
      </c>
      <c r="M669" s="456"/>
      <c r="N669" t="str">
        <f>IFERROR(VLOOKUP(B669,Сток!A:B,2,FALSE),"")</f>
        <v/>
      </c>
      <c r="Q669" s="214"/>
      <c r="R669" s="214"/>
      <c r="S669" s="214"/>
    </row>
    <row r="670" spans="1:19" ht="12" customHeight="1" x14ac:dyDescent="0.25">
      <c r="A670" s="18" t="e">
        <f>#REF!</f>
        <v>#REF!</v>
      </c>
      <c r="B670" s="20" t="e">
        <f>#REF!</f>
        <v>#REF!</v>
      </c>
      <c r="C670" s="143" t="e">
        <f>#REF!</f>
        <v>#REF!</v>
      </c>
      <c r="D670" s="22" t="e">
        <f>#REF!</f>
        <v>#REF!</v>
      </c>
      <c r="E670" s="35">
        <v>400</v>
      </c>
      <c r="F670" s="203" t="s">
        <v>84</v>
      </c>
      <c r="G670" s="19" t="e">
        <f>#REF!</f>
        <v>#REF!</v>
      </c>
      <c r="H670" s="19"/>
      <c r="I670" s="19">
        <f>ПЭВН!E614</f>
        <v>0</v>
      </c>
      <c r="J670" s="198"/>
      <c r="K670" s="35">
        <v>308</v>
      </c>
      <c r="L670" s="423">
        <f t="shared" si="16"/>
        <v>0.29870129870129869</v>
      </c>
      <c r="M670" s="456"/>
      <c r="N670" t="str">
        <f>IFERROR(VLOOKUP(B670,Сток!A:B,2,FALSE),"")</f>
        <v/>
      </c>
      <c r="Q670" s="214"/>
      <c r="R670" s="214"/>
      <c r="S670" s="214"/>
    </row>
    <row r="671" spans="1:19" ht="12" customHeight="1" x14ac:dyDescent="0.25">
      <c r="A671" s="18" t="e">
        <f>#REF!</f>
        <v>#REF!</v>
      </c>
      <c r="B671" s="20" t="e">
        <f>#REF!</f>
        <v>#REF!</v>
      </c>
      <c r="C671" s="143" t="e">
        <f>#REF!</f>
        <v>#REF!</v>
      </c>
      <c r="D671" s="22" t="e">
        <f>#REF!</f>
        <v>#REF!</v>
      </c>
      <c r="E671" s="35">
        <v>400</v>
      </c>
      <c r="F671" s="203" t="s">
        <v>84</v>
      </c>
      <c r="G671" s="19" t="e">
        <f>#REF!</f>
        <v>#REF!</v>
      </c>
      <c r="H671" s="19"/>
      <c r="I671" s="19">
        <f>ПЭВН!E615</f>
        <v>0</v>
      </c>
      <c r="J671" s="198"/>
      <c r="K671" s="35">
        <v>308</v>
      </c>
      <c r="L671" s="423">
        <f t="shared" si="16"/>
        <v>0.29870129870129869</v>
      </c>
      <c r="M671" s="456"/>
      <c r="N671" t="str">
        <f>IFERROR(VLOOKUP(B671,Сток!A:B,2,FALSE),"")</f>
        <v/>
      </c>
      <c r="Q671" s="214"/>
      <c r="R671" s="214"/>
      <c r="S671" s="214"/>
    </row>
    <row r="672" spans="1:19" ht="12" customHeight="1" x14ac:dyDescent="0.25">
      <c r="A672" s="18" t="e">
        <f>#REF!</f>
        <v>#REF!</v>
      </c>
      <c r="B672" s="20" t="e">
        <f>#REF!</f>
        <v>#REF!</v>
      </c>
      <c r="C672" s="143" t="e">
        <f>#REF!</f>
        <v>#REF!</v>
      </c>
      <c r="D672" s="22" t="e">
        <f>#REF!</f>
        <v>#REF!</v>
      </c>
      <c r="E672" s="35">
        <v>400</v>
      </c>
      <c r="F672" s="203" t="s">
        <v>84</v>
      </c>
      <c r="G672" s="19" t="e">
        <f>#REF!</f>
        <v>#REF!</v>
      </c>
      <c r="H672" s="19"/>
      <c r="I672" s="19">
        <f>ПЭВН!E616</f>
        <v>0</v>
      </c>
      <c r="J672" s="198"/>
      <c r="K672" s="35">
        <v>288</v>
      </c>
      <c r="L672" s="423">
        <f t="shared" si="16"/>
        <v>0.38888888888888884</v>
      </c>
      <c r="M672" s="456"/>
      <c r="N672" t="str">
        <f>IFERROR(VLOOKUP(B672,Сток!A:B,2,FALSE),"")</f>
        <v/>
      </c>
      <c r="Q672" s="214"/>
      <c r="R672" s="214"/>
      <c r="S672" s="214"/>
    </row>
    <row r="673" spans="1:19" ht="12" customHeight="1" x14ac:dyDescent="0.25">
      <c r="A673" s="18" t="e">
        <f>#REF!</f>
        <v>#REF!</v>
      </c>
      <c r="B673" s="20" t="e">
        <f>#REF!</f>
        <v>#REF!</v>
      </c>
      <c r="C673" s="143" t="e">
        <f>#REF!</f>
        <v>#REF!</v>
      </c>
      <c r="D673" s="22" t="e">
        <f>#REF!</f>
        <v>#REF!</v>
      </c>
      <c r="E673" s="35">
        <v>1100</v>
      </c>
      <c r="F673" s="203" t="s">
        <v>84</v>
      </c>
      <c r="G673" s="19" t="e">
        <f>#REF!</f>
        <v>#REF!</v>
      </c>
      <c r="H673" s="19"/>
      <c r="I673" s="19">
        <f>ПЭВН!E617</f>
        <v>0</v>
      </c>
      <c r="J673" s="198"/>
      <c r="K673" s="35">
        <v>1091</v>
      </c>
      <c r="L673" s="423">
        <f t="shared" si="16"/>
        <v>8.2493125572868919E-3</v>
      </c>
      <c r="M673" s="456"/>
      <c r="N673" t="str">
        <f>IFERROR(VLOOKUP(B673,Сток!A:B,2,FALSE),"")</f>
        <v/>
      </c>
      <c r="Q673" s="214"/>
      <c r="R673" s="214"/>
      <c r="S673" s="214"/>
    </row>
    <row r="674" spans="1:19" ht="12" customHeight="1" x14ac:dyDescent="0.25">
      <c r="A674" s="18" t="e">
        <f>#REF!</f>
        <v>#REF!</v>
      </c>
      <c r="B674" s="20" t="e">
        <f>#REF!</f>
        <v>#REF!</v>
      </c>
      <c r="C674" s="143" t="e">
        <f>#REF!</f>
        <v>#REF!</v>
      </c>
      <c r="D674" s="22" t="e">
        <f>#REF!</f>
        <v>#REF!</v>
      </c>
      <c r="E674" s="35">
        <v>400</v>
      </c>
      <c r="F674" s="203" t="s">
        <v>84</v>
      </c>
      <c r="G674" s="19" t="e">
        <f>#REF!</f>
        <v>#REF!</v>
      </c>
      <c r="H674" s="19"/>
      <c r="I674" s="19">
        <f>ПЭВН!E618</f>
        <v>0</v>
      </c>
      <c r="J674" s="198"/>
      <c r="K674" s="35">
        <v>288</v>
      </c>
      <c r="L674" s="423">
        <f t="shared" si="16"/>
        <v>0.38888888888888884</v>
      </c>
      <c r="M674" s="456"/>
      <c r="N674" t="str">
        <f>IFERROR(VLOOKUP(B674,Сток!A:B,2,FALSE),"")</f>
        <v/>
      </c>
      <c r="Q674" s="214"/>
      <c r="R674" s="214"/>
      <c r="S674" s="214"/>
    </row>
    <row r="675" spans="1:19" ht="12" customHeight="1" x14ac:dyDescent="0.25">
      <c r="A675" s="18" t="e">
        <f>#REF!</f>
        <v>#REF!</v>
      </c>
      <c r="B675" s="20" t="e">
        <f>#REF!</f>
        <v>#REF!</v>
      </c>
      <c r="C675" s="143" t="e">
        <f>#REF!</f>
        <v>#REF!</v>
      </c>
      <c r="D675" s="22" t="e">
        <f>#REF!</f>
        <v>#REF!</v>
      </c>
      <c r="E675" s="35">
        <v>400</v>
      </c>
      <c r="F675" s="203" t="s">
        <v>84</v>
      </c>
      <c r="G675" s="19" t="e">
        <f>#REF!</f>
        <v>#REF!</v>
      </c>
      <c r="H675" s="19"/>
      <c r="I675" s="19">
        <f>ПЭВН!E619</f>
        <v>0</v>
      </c>
      <c r="J675" s="198"/>
      <c r="K675" s="35">
        <v>288</v>
      </c>
      <c r="L675" s="423">
        <f t="shared" si="16"/>
        <v>0.38888888888888884</v>
      </c>
      <c r="M675" s="456"/>
      <c r="N675" t="str">
        <f>IFERROR(VLOOKUP(B675,Сток!A:B,2,FALSE),"")</f>
        <v/>
      </c>
      <c r="Q675" s="214"/>
      <c r="R675" s="214"/>
      <c r="S675" s="214"/>
    </row>
    <row r="676" spans="1:19" ht="12" customHeight="1" x14ac:dyDescent="0.25">
      <c r="A676" s="18" t="e">
        <f>#REF!</f>
        <v>#REF!</v>
      </c>
      <c r="B676" s="20" t="e">
        <f>#REF!</f>
        <v>#REF!</v>
      </c>
      <c r="C676" s="143" t="e">
        <f>#REF!</f>
        <v>#REF!</v>
      </c>
      <c r="D676" s="22" t="e">
        <f>#REF!</f>
        <v>#REF!</v>
      </c>
      <c r="E676" s="35">
        <v>400</v>
      </c>
      <c r="F676" s="203" t="s">
        <v>84</v>
      </c>
      <c r="G676" s="19" t="e">
        <f>#REF!</f>
        <v>#REF!</v>
      </c>
      <c r="H676" s="19"/>
      <c r="I676" s="19">
        <f>ПЭВН!E620</f>
        <v>0</v>
      </c>
      <c r="J676" s="198"/>
      <c r="K676" s="35">
        <v>288</v>
      </c>
      <c r="L676" s="423">
        <f t="shared" si="16"/>
        <v>0.38888888888888884</v>
      </c>
      <c r="M676" s="456"/>
      <c r="N676" t="str">
        <f>IFERROR(VLOOKUP(B676,Сток!A:B,2,FALSE),"")</f>
        <v/>
      </c>
      <c r="Q676" s="214"/>
      <c r="R676" s="214"/>
      <c r="S676" s="214"/>
    </row>
    <row r="677" spans="1:19" ht="12" customHeight="1" x14ac:dyDescent="0.25">
      <c r="A677" s="18" t="e">
        <f>#REF!</f>
        <v>#REF!</v>
      </c>
      <c r="B677" s="20" t="e">
        <f>#REF!</f>
        <v>#REF!</v>
      </c>
      <c r="C677" s="143" t="e">
        <f>#REF!</f>
        <v>#REF!</v>
      </c>
      <c r="D677" s="22" t="e">
        <f>#REF!</f>
        <v>#REF!</v>
      </c>
      <c r="E677" s="35">
        <v>400</v>
      </c>
      <c r="F677" s="203" t="s">
        <v>84</v>
      </c>
      <c r="G677" s="19" t="e">
        <f>#REF!</f>
        <v>#REF!</v>
      </c>
      <c r="H677" s="19"/>
      <c r="I677" s="19">
        <f>ПЭВН!E621</f>
        <v>0</v>
      </c>
      <c r="J677" s="198"/>
      <c r="K677" s="35">
        <v>288</v>
      </c>
      <c r="L677" s="423">
        <f t="shared" si="16"/>
        <v>0.38888888888888884</v>
      </c>
      <c r="M677" s="456"/>
      <c r="N677" t="str">
        <f>IFERROR(VLOOKUP(B677,Сток!A:B,2,FALSE),"")</f>
        <v/>
      </c>
      <c r="Q677" s="214"/>
      <c r="R677" s="214"/>
      <c r="S677" s="214"/>
    </row>
    <row r="678" spans="1:19" ht="12" customHeight="1" x14ac:dyDescent="0.25">
      <c r="A678" s="18" t="e">
        <f>#REF!</f>
        <v>#REF!</v>
      </c>
      <c r="B678" s="20" t="e">
        <f>#REF!</f>
        <v>#REF!</v>
      </c>
      <c r="C678" s="143" t="e">
        <f>#REF!</f>
        <v>#REF!</v>
      </c>
      <c r="D678" s="22" t="e">
        <f>#REF!</f>
        <v>#REF!</v>
      </c>
      <c r="E678" s="35">
        <v>400</v>
      </c>
      <c r="F678" s="203" t="s">
        <v>84</v>
      </c>
      <c r="G678" s="19" t="e">
        <f>#REF!</f>
        <v>#REF!</v>
      </c>
      <c r="H678" s="19"/>
      <c r="I678" s="19">
        <f>ПЭВН!E622</f>
        <v>0</v>
      </c>
      <c r="J678" s="198"/>
      <c r="K678" s="35">
        <v>298</v>
      </c>
      <c r="L678" s="423">
        <f t="shared" si="16"/>
        <v>0.34228187919463093</v>
      </c>
      <c r="M678" s="456"/>
      <c r="N678" t="str">
        <f>IFERROR(VLOOKUP(B678,Сток!A:B,2,FALSE),"")</f>
        <v/>
      </c>
      <c r="Q678" s="214"/>
      <c r="R678" s="214"/>
      <c r="S678" s="214"/>
    </row>
    <row r="679" spans="1:19" ht="12" customHeight="1" x14ac:dyDescent="0.25">
      <c r="A679" s="18" t="e">
        <f>#REF!</f>
        <v>#REF!</v>
      </c>
      <c r="B679" s="20" t="e">
        <f>#REF!</f>
        <v>#REF!</v>
      </c>
      <c r="C679" s="143" t="e">
        <f>#REF!</f>
        <v>#REF!</v>
      </c>
      <c r="D679" s="22" t="e">
        <f>#REF!</f>
        <v>#REF!</v>
      </c>
      <c r="E679" s="35">
        <v>400</v>
      </c>
      <c r="F679" s="203" t="s">
        <v>84</v>
      </c>
      <c r="G679" s="19" t="e">
        <f>#REF!</f>
        <v>#REF!</v>
      </c>
      <c r="H679" s="19"/>
      <c r="I679" s="19">
        <f>ПЭВН!E623</f>
        <v>0</v>
      </c>
      <c r="J679" s="198"/>
      <c r="K679" s="35">
        <v>317</v>
      </c>
      <c r="L679" s="423">
        <f t="shared" si="16"/>
        <v>0.26182965299684535</v>
      </c>
      <c r="M679" s="456"/>
      <c r="N679" t="str">
        <f>IFERROR(VLOOKUP(B679,Сток!A:B,2,FALSE),"")</f>
        <v/>
      </c>
      <c r="Q679" s="214"/>
      <c r="R679" s="214"/>
      <c r="S679" s="214"/>
    </row>
    <row r="680" spans="1:19" ht="12" customHeight="1" x14ac:dyDescent="0.25">
      <c r="A680" s="18" t="e">
        <f>#REF!</f>
        <v>#REF!</v>
      </c>
      <c r="B680" s="20" t="e">
        <f>#REF!</f>
        <v>#REF!</v>
      </c>
      <c r="C680" s="143" t="e">
        <f>#REF!</f>
        <v>#REF!</v>
      </c>
      <c r="D680" s="22" t="e">
        <f>#REF!</f>
        <v>#REF!</v>
      </c>
      <c r="E680" s="35">
        <v>400</v>
      </c>
      <c r="F680" s="203" t="s">
        <v>84</v>
      </c>
      <c r="G680" s="19" t="e">
        <f>#REF!</f>
        <v>#REF!</v>
      </c>
      <c r="H680" s="19"/>
      <c r="I680" s="19">
        <f>ПЭВН!E624</f>
        <v>0</v>
      </c>
      <c r="J680" s="198"/>
      <c r="K680" s="35">
        <v>317</v>
      </c>
      <c r="L680" s="423">
        <f t="shared" si="16"/>
        <v>0.26182965299684535</v>
      </c>
      <c r="M680" s="456"/>
      <c r="N680" t="str">
        <f>IFERROR(VLOOKUP(B680,Сток!A:B,2,FALSE),"")</f>
        <v/>
      </c>
      <c r="Q680" s="214"/>
      <c r="R680" s="214"/>
      <c r="S680" s="214"/>
    </row>
    <row r="681" spans="1:19" ht="12" customHeight="1" x14ac:dyDescent="0.25">
      <c r="A681" s="18" t="e">
        <f>#REF!</f>
        <v>#REF!</v>
      </c>
      <c r="B681" s="20" t="e">
        <f>#REF!</f>
        <v>#REF!</v>
      </c>
      <c r="C681" s="143" t="e">
        <f>#REF!</f>
        <v>#REF!</v>
      </c>
      <c r="D681" s="22" t="e">
        <f>#REF!</f>
        <v>#REF!</v>
      </c>
      <c r="E681" s="35">
        <v>400</v>
      </c>
      <c r="F681" s="203" t="s">
        <v>84</v>
      </c>
      <c r="G681" s="19" t="e">
        <f>#REF!</f>
        <v>#REF!</v>
      </c>
      <c r="H681" s="19"/>
      <c r="I681" s="19">
        <f>ПЭВН!E625</f>
        <v>0</v>
      </c>
      <c r="J681" s="198"/>
      <c r="K681" s="35">
        <v>317</v>
      </c>
      <c r="L681" s="423">
        <f t="shared" si="16"/>
        <v>0.26182965299684535</v>
      </c>
      <c r="M681" s="456"/>
      <c r="N681" t="str">
        <f>IFERROR(VLOOKUP(B681,Сток!A:B,2,FALSE),"")</f>
        <v/>
      </c>
      <c r="Q681" s="214"/>
      <c r="R681" s="214"/>
      <c r="S681" s="214"/>
    </row>
    <row r="682" spans="1:19" ht="12" customHeight="1" x14ac:dyDescent="0.25">
      <c r="A682" s="18" t="e">
        <f>#REF!</f>
        <v>#REF!</v>
      </c>
      <c r="B682" s="20" t="e">
        <f>#REF!</f>
        <v>#REF!</v>
      </c>
      <c r="C682" s="143" t="e">
        <f>#REF!</f>
        <v>#REF!</v>
      </c>
      <c r="D682" s="22" t="e">
        <f>#REF!</f>
        <v>#REF!</v>
      </c>
      <c r="E682" s="35">
        <v>490</v>
      </c>
      <c r="F682" s="203" t="s">
        <v>84</v>
      </c>
      <c r="G682" s="19" t="e">
        <f>#REF!</f>
        <v>#REF!</v>
      </c>
      <c r="H682" s="19"/>
      <c r="I682" s="19">
        <f>ПЭВН!E626</f>
        <v>0</v>
      </c>
      <c r="J682" s="198"/>
      <c r="K682" s="35">
        <v>308</v>
      </c>
      <c r="L682" s="423">
        <f t="shared" si="16"/>
        <v>0.59090909090909083</v>
      </c>
      <c r="M682" s="456"/>
      <c r="N682" t="str">
        <f>IFERROR(VLOOKUP(B682,Сток!A:B,2,FALSE),"")</f>
        <v/>
      </c>
      <c r="Q682" s="214"/>
      <c r="R682" s="214"/>
      <c r="S682" s="214"/>
    </row>
    <row r="683" spans="1:19" ht="12" customHeight="1" x14ac:dyDescent="0.25">
      <c r="A683" s="18" t="e">
        <f>#REF!</f>
        <v>#REF!</v>
      </c>
      <c r="B683" s="20" t="e">
        <f>#REF!</f>
        <v>#REF!</v>
      </c>
      <c r="C683" s="143" t="e">
        <f>#REF!</f>
        <v>#REF!</v>
      </c>
      <c r="D683" s="22" t="e">
        <f>#REF!</f>
        <v>#REF!</v>
      </c>
      <c r="E683" s="35">
        <v>550</v>
      </c>
      <c r="F683" s="203" t="s">
        <v>84</v>
      </c>
      <c r="G683" s="19" t="e">
        <f>#REF!</f>
        <v>#REF!</v>
      </c>
      <c r="H683" s="19"/>
      <c r="I683" s="19">
        <f>ПЭВН!E627</f>
        <v>0</v>
      </c>
      <c r="J683" s="198"/>
      <c r="K683" s="35">
        <v>308</v>
      </c>
      <c r="L683" s="423">
        <f t="shared" si="16"/>
        <v>0.78571428571428581</v>
      </c>
      <c r="M683" s="456"/>
      <c r="N683" t="str">
        <f>IFERROR(VLOOKUP(B683,Сток!A:B,2,FALSE),"")</f>
        <v/>
      </c>
      <c r="Q683" s="214"/>
      <c r="R683" s="214"/>
      <c r="S683" s="214"/>
    </row>
    <row r="684" spans="1:19" ht="12" customHeight="1" x14ac:dyDescent="0.25">
      <c r="A684" s="18" t="e">
        <f>#REF!</f>
        <v>#REF!</v>
      </c>
      <c r="B684" s="20" t="e">
        <f>#REF!</f>
        <v>#REF!</v>
      </c>
      <c r="C684" s="143" t="e">
        <f>#REF!</f>
        <v>#REF!</v>
      </c>
      <c r="D684" s="22" t="e">
        <f>#REF!</f>
        <v>#REF!</v>
      </c>
      <c r="E684" s="35">
        <v>1950</v>
      </c>
      <c r="F684" s="203" t="s">
        <v>84</v>
      </c>
      <c r="G684" s="19" t="e">
        <f>#REF!</f>
        <v>#REF!</v>
      </c>
      <c r="H684" s="19"/>
      <c r="I684" s="19">
        <f>ПЭВН!E628</f>
        <v>0</v>
      </c>
      <c r="J684" s="198"/>
      <c r="K684" s="35">
        <v>1885</v>
      </c>
      <c r="L684" s="423">
        <f t="shared" si="16"/>
        <v>3.4482758620689724E-2</v>
      </c>
      <c r="M684" s="456"/>
      <c r="N684" t="str">
        <f>IFERROR(VLOOKUP(B684,Сток!A:B,2,FALSE),"")</f>
        <v/>
      </c>
      <c r="Q684" s="214"/>
      <c r="R684" s="214"/>
      <c r="S684" s="214"/>
    </row>
    <row r="685" spans="1:19" ht="12" customHeight="1" x14ac:dyDescent="0.25">
      <c r="A685" s="18" t="e">
        <f>#REF!</f>
        <v>#REF!</v>
      </c>
      <c r="B685" s="20" t="e">
        <f>#REF!</f>
        <v>#REF!</v>
      </c>
      <c r="C685" s="143" t="e">
        <f>#REF!</f>
        <v>#REF!</v>
      </c>
      <c r="D685" s="22" t="e">
        <f>#REF!</f>
        <v>#REF!</v>
      </c>
      <c r="E685" s="35">
        <v>30</v>
      </c>
      <c r="F685" s="203" t="s">
        <v>84</v>
      </c>
      <c r="G685" s="19" t="e">
        <f>#REF!</f>
        <v>#REF!</v>
      </c>
      <c r="H685" s="19"/>
      <c r="I685" s="19">
        <f>ПЭВН!E629</f>
        <v>0</v>
      </c>
      <c r="J685" s="198"/>
      <c r="K685" s="35">
        <v>29</v>
      </c>
      <c r="L685" s="423">
        <f t="shared" si="16"/>
        <v>3.4482758620689724E-2</v>
      </c>
      <c r="M685" s="456"/>
      <c r="N685" t="str">
        <f>IFERROR(VLOOKUP(B685,Сток!A:B,2,FALSE),"")</f>
        <v/>
      </c>
      <c r="Q685" s="214"/>
      <c r="R685" s="214"/>
      <c r="S685" s="214"/>
    </row>
    <row r="686" spans="1:19" ht="12" customHeight="1" x14ac:dyDescent="0.25">
      <c r="A686" s="18" t="e">
        <f>#REF!</f>
        <v>#REF!</v>
      </c>
      <c r="B686" s="20" t="e">
        <f>#REF!</f>
        <v>#REF!</v>
      </c>
      <c r="C686" s="143" t="e">
        <f>#REF!</f>
        <v>#REF!</v>
      </c>
      <c r="D686" s="22" t="e">
        <f>#REF!</f>
        <v>#REF!</v>
      </c>
      <c r="E686" s="35">
        <v>60</v>
      </c>
      <c r="F686" s="203" t="s">
        <v>84</v>
      </c>
      <c r="G686" s="19" t="e">
        <f>#REF!</f>
        <v>#REF!</v>
      </c>
      <c r="H686" s="19"/>
      <c r="I686" s="19">
        <f>ПЭВН!E630</f>
        <v>0</v>
      </c>
      <c r="J686" s="198"/>
      <c r="K686" s="35">
        <v>59</v>
      </c>
      <c r="L686" s="423">
        <f t="shared" ref="L686:L749" si="17">E686/K686-1</f>
        <v>1.6949152542372836E-2</v>
      </c>
      <c r="M686" s="456"/>
      <c r="N686" t="str">
        <f>IFERROR(VLOOKUP(B686,Сток!A:B,2,FALSE),"")</f>
        <v/>
      </c>
      <c r="Q686" s="214"/>
      <c r="R686" s="214"/>
      <c r="S686" s="214"/>
    </row>
    <row r="687" spans="1:19" ht="12" customHeight="1" x14ac:dyDescent="0.25">
      <c r="A687" s="18" t="e">
        <f>#REF!</f>
        <v>#REF!</v>
      </c>
      <c r="B687" s="20" t="e">
        <f>#REF!</f>
        <v>#REF!</v>
      </c>
      <c r="C687" s="143" t="e">
        <f>#REF!</f>
        <v>#REF!</v>
      </c>
      <c r="D687" s="22" t="e">
        <f>#REF!</f>
        <v>#REF!</v>
      </c>
      <c r="E687" s="35">
        <v>85</v>
      </c>
      <c r="F687" s="203" t="s">
        <v>84</v>
      </c>
      <c r="G687" s="19" t="e">
        <f>#REF!</f>
        <v>#REF!</v>
      </c>
      <c r="H687" s="19"/>
      <c r="I687" s="19">
        <f>ПЭВН!E631</f>
        <v>0</v>
      </c>
      <c r="J687" s="198"/>
      <c r="K687" s="35">
        <v>98</v>
      </c>
      <c r="L687" s="423">
        <f t="shared" si="17"/>
        <v>-0.13265306122448983</v>
      </c>
      <c r="M687" s="456"/>
      <c r="N687" t="str">
        <f>IFERROR(VLOOKUP(B687,Сток!A:B,2,FALSE),"")</f>
        <v/>
      </c>
      <c r="Q687" s="214"/>
      <c r="R687" s="214"/>
      <c r="S687" s="214"/>
    </row>
    <row r="688" spans="1:19" ht="12" customHeight="1" x14ac:dyDescent="0.25">
      <c r="A688" s="18" t="e">
        <f>#REF!</f>
        <v>#REF!</v>
      </c>
      <c r="B688" s="20" t="e">
        <f>#REF!</f>
        <v>#REF!</v>
      </c>
      <c r="C688" s="143" t="e">
        <f>#REF!</f>
        <v>#REF!</v>
      </c>
      <c r="D688" s="22" t="e">
        <f>#REF!</f>
        <v>#REF!</v>
      </c>
      <c r="E688" s="35">
        <v>70</v>
      </c>
      <c r="F688" s="203" t="s">
        <v>84</v>
      </c>
      <c r="G688" s="19" t="e">
        <f>#REF!</f>
        <v>#REF!</v>
      </c>
      <c r="H688" s="19"/>
      <c r="I688" s="19">
        <f>ПЭВН!E632</f>
        <v>0</v>
      </c>
      <c r="J688" s="198"/>
      <c r="K688" s="35">
        <v>49</v>
      </c>
      <c r="L688" s="423">
        <f t="shared" si="17"/>
        <v>0.4285714285714286</v>
      </c>
      <c r="M688" s="456"/>
      <c r="N688" t="str">
        <f>IFERROR(VLOOKUP(B688,Сток!A:B,2,FALSE),"")</f>
        <v/>
      </c>
      <c r="Q688" s="214"/>
      <c r="R688" s="214"/>
      <c r="S688" s="214"/>
    </row>
    <row r="689" spans="1:19" ht="12" customHeight="1" x14ac:dyDescent="0.25">
      <c r="A689" s="18" t="e">
        <f>#REF!</f>
        <v>#REF!</v>
      </c>
      <c r="B689" s="20" t="e">
        <f>#REF!</f>
        <v>#REF!</v>
      </c>
      <c r="C689" s="143" t="e">
        <f>#REF!</f>
        <v>#REF!</v>
      </c>
      <c r="D689" s="22" t="e">
        <f>#REF!</f>
        <v>#REF!</v>
      </c>
      <c r="E689" s="35">
        <v>70</v>
      </c>
      <c r="F689" s="203" t="s">
        <v>84</v>
      </c>
      <c r="G689" s="19" t="e">
        <f>#REF!</f>
        <v>#REF!</v>
      </c>
      <c r="H689" s="19"/>
      <c r="I689" s="19">
        <f>ПЭВН!E633</f>
        <v>0</v>
      </c>
      <c r="J689" s="198"/>
      <c r="K689" s="35">
        <v>59</v>
      </c>
      <c r="L689" s="423">
        <f t="shared" si="17"/>
        <v>0.18644067796610164</v>
      </c>
      <c r="M689" s="456"/>
      <c r="N689" t="str">
        <f>IFERROR(VLOOKUP(B689,Сток!A:B,2,FALSE),"")</f>
        <v/>
      </c>
      <c r="Q689" s="214"/>
      <c r="R689" s="214"/>
      <c r="S689" s="214"/>
    </row>
    <row r="690" spans="1:19" ht="12" customHeight="1" x14ac:dyDescent="0.25">
      <c r="A690" s="18" t="e">
        <f>#REF!</f>
        <v>#REF!</v>
      </c>
      <c r="B690" s="20" t="e">
        <f>#REF!</f>
        <v>#REF!</v>
      </c>
      <c r="C690" s="143" t="e">
        <f>#REF!</f>
        <v>#REF!</v>
      </c>
      <c r="D690" s="22" t="e">
        <f>#REF!</f>
        <v>#REF!</v>
      </c>
      <c r="E690" s="35">
        <v>470</v>
      </c>
      <c r="F690" s="203" t="s">
        <v>84</v>
      </c>
      <c r="G690" s="19" t="e">
        <f>#REF!</f>
        <v>#REF!</v>
      </c>
      <c r="H690" s="19"/>
      <c r="I690" s="19">
        <f>ПЭВН!E634</f>
        <v>0</v>
      </c>
      <c r="J690" s="198"/>
      <c r="K690" s="35">
        <v>225</v>
      </c>
      <c r="L690" s="423">
        <f t="shared" si="17"/>
        <v>1.088888888888889</v>
      </c>
      <c r="M690" s="456"/>
      <c r="N690" t="str">
        <f>IFERROR(VLOOKUP(B690,Сток!A:B,2,FALSE),"")</f>
        <v/>
      </c>
      <c r="Q690" s="214"/>
      <c r="R690" s="214"/>
      <c r="S690" s="214"/>
    </row>
    <row r="691" spans="1:19" ht="12" customHeight="1" x14ac:dyDescent="0.25">
      <c r="A691" s="18" t="e">
        <f>#REF!</f>
        <v>#REF!</v>
      </c>
      <c r="B691" s="20" t="e">
        <f>#REF!</f>
        <v>#REF!</v>
      </c>
      <c r="C691" s="143" t="e">
        <f>#REF!</f>
        <v>#REF!</v>
      </c>
      <c r="D691" s="22" t="e">
        <f>#REF!</f>
        <v>#REF!</v>
      </c>
      <c r="E691" s="35">
        <v>150</v>
      </c>
      <c r="F691" s="203" t="s">
        <v>84</v>
      </c>
      <c r="G691" s="19" t="e">
        <f>#REF!</f>
        <v>#REF!</v>
      </c>
      <c r="H691" s="19"/>
      <c r="I691" s="19">
        <f>ПЭВН!E635</f>
        <v>0</v>
      </c>
      <c r="J691" s="198"/>
      <c r="K691" s="35">
        <v>83</v>
      </c>
      <c r="L691" s="423">
        <f t="shared" si="17"/>
        <v>0.80722891566265065</v>
      </c>
      <c r="M691" s="456"/>
      <c r="N691" t="str">
        <f>IFERROR(VLOOKUP(B691,Сток!A:B,2,FALSE),"")</f>
        <v/>
      </c>
      <c r="Q691" s="214"/>
      <c r="R691" s="214"/>
      <c r="S691" s="214"/>
    </row>
    <row r="692" spans="1:19" ht="12" customHeight="1" x14ac:dyDescent="0.25">
      <c r="A692" s="18" t="e">
        <f>#REF!</f>
        <v>#REF!</v>
      </c>
      <c r="B692" s="20" t="e">
        <f>#REF!</f>
        <v>#REF!</v>
      </c>
      <c r="C692" s="143" t="e">
        <f>#REF!</f>
        <v>#REF!</v>
      </c>
      <c r="D692" s="22" t="e">
        <f>#REF!</f>
        <v>#REF!</v>
      </c>
      <c r="E692" s="35">
        <v>110</v>
      </c>
      <c r="F692" s="203" t="s">
        <v>84</v>
      </c>
      <c r="G692" s="19" t="e">
        <f>#REF!</f>
        <v>#REF!</v>
      </c>
      <c r="H692" s="19"/>
      <c r="I692" s="19">
        <f>ПЭВН!E636</f>
        <v>0</v>
      </c>
      <c r="J692" s="198"/>
      <c r="K692" s="35">
        <v>110</v>
      </c>
      <c r="L692" s="423">
        <f t="shared" si="17"/>
        <v>0</v>
      </c>
      <c r="M692" s="456"/>
      <c r="N692" t="str">
        <f>IFERROR(VLOOKUP(B692,Сток!A:B,2,FALSE),"")</f>
        <v/>
      </c>
      <c r="Q692" s="214"/>
      <c r="R692" s="214"/>
      <c r="S692" s="214"/>
    </row>
    <row r="693" spans="1:19" ht="12" customHeight="1" x14ac:dyDescent="0.25">
      <c r="A693" s="18" t="e">
        <f>#REF!</f>
        <v>#REF!</v>
      </c>
      <c r="B693" s="20" t="e">
        <f>#REF!</f>
        <v>#REF!</v>
      </c>
      <c r="C693" s="143" t="e">
        <f>#REF!</f>
        <v>#REF!</v>
      </c>
      <c r="D693" s="22" t="e">
        <f>#REF!</f>
        <v>#REF!</v>
      </c>
      <c r="E693" s="35">
        <v>50</v>
      </c>
      <c r="F693" s="203" t="s">
        <v>84</v>
      </c>
      <c r="G693" s="19" t="e">
        <f>#REF!</f>
        <v>#REF!</v>
      </c>
      <c r="H693" s="19"/>
      <c r="I693" s="19">
        <f>ПЭВН!E637</f>
        <v>0</v>
      </c>
      <c r="J693" s="198"/>
      <c r="K693" s="35">
        <v>46</v>
      </c>
      <c r="L693" s="423">
        <f t="shared" si="17"/>
        <v>8.6956521739130377E-2</v>
      </c>
      <c r="M693" s="456"/>
      <c r="N693" t="str">
        <f>IFERROR(VLOOKUP(B693,Сток!A:B,2,FALSE),"")</f>
        <v/>
      </c>
      <c r="Q693" s="214"/>
      <c r="R693" s="214"/>
      <c r="S693" s="214"/>
    </row>
    <row r="694" spans="1:19" ht="12" customHeight="1" x14ac:dyDescent="0.25">
      <c r="A694" s="18" t="e">
        <f>#REF!</f>
        <v>#REF!</v>
      </c>
      <c r="B694" s="20" t="e">
        <f>#REF!</f>
        <v>#REF!</v>
      </c>
      <c r="C694" s="143" t="e">
        <f>#REF!</f>
        <v>#REF!</v>
      </c>
      <c r="D694" s="22" t="e">
        <f>#REF!</f>
        <v>#REF!</v>
      </c>
      <c r="E694" s="35">
        <v>140</v>
      </c>
      <c r="F694" s="203" t="s">
        <v>84</v>
      </c>
      <c r="G694" s="19" t="e">
        <f>#REF!</f>
        <v>#REF!</v>
      </c>
      <c r="H694" s="19"/>
      <c r="I694" s="19">
        <f>ПЭВН!E638</f>
        <v>0</v>
      </c>
      <c r="J694" s="198"/>
      <c r="K694" s="35">
        <v>180</v>
      </c>
      <c r="L694" s="423">
        <f t="shared" si="17"/>
        <v>-0.22222222222222221</v>
      </c>
      <c r="M694" s="456"/>
      <c r="N694" t="str">
        <f>IFERROR(VLOOKUP(B694,Сток!A:B,2,FALSE),"")</f>
        <v/>
      </c>
      <c r="Q694" s="214"/>
      <c r="R694" s="214"/>
      <c r="S694" s="214"/>
    </row>
    <row r="695" spans="1:19" ht="12" customHeight="1" x14ac:dyDescent="0.25">
      <c r="A695" s="18" t="e">
        <f>#REF!</f>
        <v>#REF!</v>
      </c>
      <c r="B695" s="20" t="e">
        <f>#REF!</f>
        <v>#REF!</v>
      </c>
      <c r="C695" s="143" t="e">
        <f>#REF!</f>
        <v>#REF!</v>
      </c>
      <c r="D695" s="22" t="e">
        <f>#REF!</f>
        <v>#REF!</v>
      </c>
      <c r="E695" s="35">
        <v>80</v>
      </c>
      <c r="F695" s="203" t="s">
        <v>84</v>
      </c>
      <c r="G695" s="19" t="e">
        <f>#REF!</f>
        <v>#REF!</v>
      </c>
      <c r="H695" s="19"/>
      <c r="I695" s="19">
        <f>ПЭВН!E639</f>
        <v>0</v>
      </c>
      <c r="J695" s="198"/>
      <c r="K695" s="35">
        <v>37</v>
      </c>
      <c r="L695" s="423">
        <f t="shared" si="17"/>
        <v>1.1621621621621623</v>
      </c>
      <c r="M695" s="456"/>
      <c r="N695" t="str">
        <f>IFERROR(VLOOKUP(B695,Сток!A:B,2,FALSE),"")</f>
        <v/>
      </c>
      <c r="Q695" s="214"/>
      <c r="R695" s="214"/>
      <c r="S695" s="214"/>
    </row>
    <row r="696" spans="1:19" ht="12" customHeight="1" x14ac:dyDescent="0.25">
      <c r="A696" s="18" t="e">
        <f>#REF!</f>
        <v>#REF!</v>
      </c>
      <c r="B696" s="20" t="e">
        <f>#REF!</f>
        <v>#REF!</v>
      </c>
      <c r="C696" s="143" t="e">
        <f>#REF!</f>
        <v>#REF!</v>
      </c>
      <c r="D696" s="22" t="e">
        <f>#REF!</f>
        <v>#REF!</v>
      </c>
      <c r="E696" s="35">
        <v>80</v>
      </c>
      <c r="F696" s="203" t="s">
        <v>84</v>
      </c>
      <c r="G696" s="19" t="e">
        <f>#REF!</f>
        <v>#REF!</v>
      </c>
      <c r="H696" s="19"/>
      <c r="I696" s="19">
        <f>ПЭВН!E640</f>
        <v>0</v>
      </c>
      <c r="J696" s="198"/>
      <c r="K696" s="35">
        <v>37</v>
      </c>
      <c r="L696" s="423">
        <f t="shared" si="17"/>
        <v>1.1621621621621623</v>
      </c>
      <c r="M696" s="456"/>
      <c r="N696" t="str">
        <f>IFERROR(VLOOKUP(B696,Сток!A:B,2,FALSE),"")</f>
        <v/>
      </c>
      <c r="Q696" s="214"/>
      <c r="R696" s="214"/>
      <c r="S696" s="214"/>
    </row>
    <row r="697" spans="1:19" ht="12" customHeight="1" x14ac:dyDescent="0.25">
      <c r="A697" s="18" t="e">
        <f>#REF!</f>
        <v>#REF!</v>
      </c>
      <c r="B697" s="20" t="e">
        <f>#REF!</f>
        <v>#REF!</v>
      </c>
      <c r="C697" s="143" t="e">
        <f>#REF!</f>
        <v>#REF!</v>
      </c>
      <c r="D697" s="22" t="e">
        <f>#REF!</f>
        <v>#REF!</v>
      </c>
      <c r="E697" s="35">
        <v>100</v>
      </c>
      <c r="F697" s="203" t="s">
        <v>84</v>
      </c>
      <c r="G697" s="19" t="e">
        <f>#REF!</f>
        <v>#REF!</v>
      </c>
      <c r="H697" s="19"/>
      <c r="I697" s="19">
        <f>ПЭВН!E641</f>
        <v>0</v>
      </c>
      <c r="J697" s="198"/>
      <c r="K697" s="35">
        <v>27</v>
      </c>
      <c r="L697" s="423">
        <f t="shared" si="17"/>
        <v>2.7037037037037037</v>
      </c>
      <c r="M697" s="456"/>
      <c r="N697" t="str">
        <f>IFERROR(VLOOKUP(B697,Сток!A:B,2,FALSE),"")</f>
        <v/>
      </c>
      <c r="Q697" s="214"/>
      <c r="R697" s="214"/>
      <c r="S697" s="214"/>
    </row>
    <row r="698" spans="1:19" ht="12" customHeight="1" x14ac:dyDescent="0.25">
      <c r="A698" s="18" t="e">
        <f>#REF!</f>
        <v>#REF!</v>
      </c>
      <c r="B698" s="20" t="e">
        <f>#REF!</f>
        <v>#REF!</v>
      </c>
      <c r="C698" s="143" t="e">
        <f>#REF!</f>
        <v>#REF!</v>
      </c>
      <c r="D698" s="22" t="e">
        <f>#REF!</f>
        <v>#REF!</v>
      </c>
      <c r="E698" s="35">
        <v>2100</v>
      </c>
      <c r="F698" s="203" t="s">
        <v>84</v>
      </c>
      <c r="G698" s="19" t="e">
        <f>#REF!</f>
        <v>#REF!</v>
      </c>
      <c r="H698" s="19"/>
      <c r="I698" s="19">
        <f>ПЭВН!E642</f>
        <v>0</v>
      </c>
      <c r="J698" s="198"/>
      <c r="K698" s="35">
        <v>2042</v>
      </c>
      <c r="L698" s="423">
        <f t="shared" si="17"/>
        <v>2.8403525954946218E-2</v>
      </c>
      <c r="M698" s="456"/>
      <c r="N698" t="str">
        <f>IFERROR(VLOOKUP(B698,Сток!A:B,2,FALSE),"")</f>
        <v/>
      </c>
      <c r="Q698" s="214"/>
      <c r="R698" s="214"/>
      <c r="S698" s="214"/>
    </row>
    <row r="699" spans="1:19" ht="12" customHeight="1" x14ac:dyDescent="0.25">
      <c r="A699" s="18" t="e">
        <f>#REF!</f>
        <v>#REF!</v>
      </c>
      <c r="B699" s="20" t="e">
        <f>#REF!</f>
        <v>#REF!</v>
      </c>
      <c r="C699" s="143" t="e">
        <f>#REF!</f>
        <v>#REF!</v>
      </c>
      <c r="D699" s="22" t="e">
        <f>#REF!</f>
        <v>#REF!</v>
      </c>
      <c r="E699" s="35">
        <v>2350</v>
      </c>
      <c r="F699" s="203" t="s">
        <v>84</v>
      </c>
      <c r="G699" s="19" t="e">
        <f>#REF!</f>
        <v>#REF!</v>
      </c>
      <c r="H699" s="19"/>
      <c r="I699" s="19">
        <f>ПЭВН!E643</f>
        <v>0</v>
      </c>
      <c r="J699" s="198"/>
      <c r="K699" s="35">
        <v>2383</v>
      </c>
      <c r="L699" s="423">
        <f t="shared" si="17"/>
        <v>-1.3848090642047839E-2</v>
      </c>
      <c r="M699" s="456"/>
      <c r="N699" t="str">
        <f>IFERROR(VLOOKUP(B699,Сток!A:B,2,FALSE),"")</f>
        <v/>
      </c>
      <c r="Q699" s="214"/>
      <c r="R699" s="214"/>
      <c r="S699" s="214"/>
    </row>
    <row r="700" spans="1:19" ht="12" customHeight="1" x14ac:dyDescent="0.25">
      <c r="A700" s="18" t="e">
        <f>#REF!</f>
        <v>#REF!</v>
      </c>
      <c r="B700" s="20" t="e">
        <f>#REF!</f>
        <v>#REF!</v>
      </c>
      <c r="C700" s="143" t="e">
        <f>#REF!</f>
        <v>#REF!</v>
      </c>
      <c r="D700" s="22" t="e">
        <f>#REF!</f>
        <v>#REF!</v>
      </c>
      <c r="E700" s="35">
        <v>850</v>
      </c>
      <c r="F700" s="203" t="s">
        <v>84</v>
      </c>
      <c r="G700" s="19" t="e">
        <f>#REF!</f>
        <v>#REF!</v>
      </c>
      <c r="H700" s="19"/>
      <c r="I700" s="19">
        <f>ПЭВН!E644</f>
        <v>0</v>
      </c>
      <c r="J700" s="198"/>
      <c r="K700" s="35">
        <v>1051</v>
      </c>
      <c r="L700" s="423">
        <f t="shared" si="17"/>
        <v>-0.19124643196955282</v>
      </c>
      <c r="M700" s="456"/>
      <c r="N700" t="str">
        <f>IFERROR(VLOOKUP(B700,Сток!A:B,2,FALSE),"")</f>
        <v/>
      </c>
      <c r="Q700" s="214"/>
      <c r="R700" s="214"/>
      <c r="S700" s="214"/>
    </row>
    <row r="701" spans="1:19" ht="12" customHeight="1" x14ac:dyDescent="0.25">
      <c r="A701" s="18" t="e">
        <f>#REF!</f>
        <v>#REF!</v>
      </c>
      <c r="B701" s="20" t="e">
        <f>#REF!</f>
        <v>#REF!</v>
      </c>
      <c r="C701" s="143" t="e">
        <f>#REF!</f>
        <v>#REF!</v>
      </c>
      <c r="D701" s="22" t="e">
        <f>#REF!</f>
        <v>#REF!</v>
      </c>
      <c r="E701" s="35">
        <v>1050</v>
      </c>
      <c r="F701" s="203" t="s">
        <v>84</v>
      </c>
      <c r="G701" s="19" t="e">
        <f>#REF!</f>
        <v>#REF!</v>
      </c>
      <c r="H701" s="19"/>
      <c r="I701" s="19">
        <f>ПЭВН!E645</f>
        <v>0</v>
      </c>
      <c r="J701" s="198"/>
      <c r="K701" s="35">
        <v>705</v>
      </c>
      <c r="L701" s="423">
        <f t="shared" si="17"/>
        <v>0.4893617021276595</v>
      </c>
      <c r="M701" s="456"/>
      <c r="N701" t="str">
        <f>IFERROR(VLOOKUP(B701,Сток!A:B,2,FALSE),"")</f>
        <v/>
      </c>
      <c r="Q701" s="214"/>
      <c r="R701" s="214"/>
      <c r="S701" s="214"/>
    </row>
    <row r="702" spans="1:19" ht="12" customHeight="1" x14ac:dyDescent="0.25">
      <c r="A702" s="18" t="e">
        <f>#REF!</f>
        <v>#REF!</v>
      </c>
      <c r="B702" s="20" t="e">
        <f>#REF!</f>
        <v>#REF!</v>
      </c>
      <c r="C702" s="143" t="e">
        <f>#REF!</f>
        <v>#REF!</v>
      </c>
      <c r="D702" s="22" t="e">
        <f>#REF!</f>
        <v>#REF!</v>
      </c>
      <c r="E702" s="35">
        <v>1600</v>
      </c>
      <c r="F702" s="203" t="s">
        <v>84</v>
      </c>
      <c r="G702" s="19" t="e">
        <f>#REF!</f>
        <v>#REF!</v>
      </c>
      <c r="H702" s="19"/>
      <c r="I702" s="19">
        <f>ПЭВН!E646</f>
        <v>0</v>
      </c>
      <c r="J702" s="198"/>
      <c r="K702" s="35">
        <v>1951</v>
      </c>
      <c r="L702" s="423">
        <f t="shared" si="17"/>
        <v>-0.17990773962070727</v>
      </c>
      <c r="M702" s="456"/>
      <c r="N702" t="str">
        <f>IFERROR(VLOOKUP(B702,Сток!A:B,2,FALSE),"")</f>
        <v/>
      </c>
      <c r="Q702" s="214"/>
      <c r="R702" s="214"/>
      <c r="S702" s="214"/>
    </row>
    <row r="703" spans="1:19" ht="12" customHeight="1" x14ac:dyDescent="0.25">
      <c r="A703" s="18" t="e">
        <f>#REF!</f>
        <v>#REF!</v>
      </c>
      <c r="B703" s="20" t="e">
        <f>#REF!</f>
        <v>#REF!</v>
      </c>
      <c r="C703" s="143" t="e">
        <f>#REF!</f>
        <v>#REF!</v>
      </c>
      <c r="D703" s="22" t="e">
        <f>#REF!</f>
        <v>#REF!</v>
      </c>
      <c r="E703" s="35">
        <v>1700</v>
      </c>
      <c r="F703" s="203" t="s">
        <v>84</v>
      </c>
      <c r="G703" s="19" t="e">
        <f>#REF!</f>
        <v>#REF!</v>
      </c>
      <c r="H703" s="19"/>
      <c r="I703" s="19">
        <f>ПЭВН!E647</f>
        <v>0</v>
      </c>
      <c r="J703" s="198"/>
      <c r="K703" s="35">
        <v>1994</v>
      </c>
      <c r="L703" s="423">
        <f t="shared" si="17"/>
        <v>-0.14744232698094284</v>
      </c>
      <c r="M703" s="456"/>
      <c r="N703" t="str">
        <f>IFERROR(VLOOKUP(B703,Сток!A:B,2,FALSE),"")</f>
        <v/>
      </c>
      <c r="Q703" s="214"/>
      <c r="R703" s="214"/>
      <c r="S703" s="214"/>
    </row>
    <row r="704" spans="1:19" ht="12" customHeight="1" x14ac:dyDescent="0.25">
      <c r="A704" s="18" t="e">
        <f>#REF!</f>
        <v>#REF!</v>
      </c>
      <c r="B704" s="20" t="e">
        <f>#REF!</f>
        <v>#REF!</v>
      </c>
      <c r="C704" s="143" t="e">
        <f>#REF!</f>
        <v>#REF!</v>
      </c>
      <c r="D704" s="22" t="e">
        <f>#REF!</f>
        <v>#REF!</v>
      </c>
      <c r="E704" s="35">
        <v>1800</v>
      </c>
      <c r="F704" s="203" t="s">
        <v>84</v>
      </c>
      <c r="G704" s="19" t="e">
        <f>#REF!</f>
        <v>#REF!</v>
      </c>
      <c r="H704" s="19"/>
      <c r="I704" s="19">
        <f>ПЭВН!E648</f>
        <v>0</v>
      </c>
      <c r="J704" s="198"/>
      <c r="K704" s="35">
        <v>2062</v>
      </c>
      <c r="L704" s="423">
        <f t="shared" si="17"/>
        <v>-0.12706110572259943</v>
      </c>
      <c r="M704" s="456"/>
      <c r="N704" t="str">
        <f>IFERROR(VLOOKUP(B704,Сток!A:B,2,FALSE),"")</f>
        <v/>
      </c>
      <c r="Q704" s="214"/>
      <c r="R704" s="214"/>
      <c r="S704" s="214"/>
    </row>
    <row r="705" spans="1:19" ht="12" customHeight="1" x14ac:dyDescent="0.25">
      <c r="A705" s="18" t="e">
        <f>#REF!</f>
        <v>#REF!</v>
      </c>
      <c r="B705" s="20" t="e">
        <f>#REF!</f>
        <v>#REF!</v>
      </c>
      <c r="C705" s="143" t="e">
        <f>#REF!</f>
        <v>#REF!</v>
      </c>
      <c r="D705" s="22" t="e">
        <f>#REF!</f>
        <v>#REF!</v>
      </c>
      <c r="E705" s="35">
        <v>1050</v>
      </c>
      <c r="F705" s="203" t="s">
        <v>84</v>
      </c>
      <c r="G705" s="19" t="e">
        <f>#REF!</f>
        <v>#REF!</v>
      </c>
      <c r="H705" s="19"/>
      <c r="I705" s="19">
        <f>ПЭВН!E649</f>
        <v>0</v>
      </c>
      <c r="J705" s="198"/>
      <c r="K705" s="35">
        <v>540</v>
      </c>
      <c r="L705" s="423">
        <f t="shared" si="17"/>
        <v>0.94444444444444442</v>
      </c>
      <c r="M705" s="456"/>
      <c r="N705" t="str">
        <f>IFERROR(VLOOKUP(B705,Сток!A:B,2,FALSE),"")</f>
        <v/>
      </c>
      <c r="Q705" s="214"/>
      <c r="R705" s="214"/>
      <c r="S705" s="214"/>
    </row>
    <row r="706" spans="1:19" ht="12" customHeight="1" x14ac:dyDescent="0.25">
      <c r="A706" s="18" t="e">
        <f>#REF!</f>
        <v>#REF!</v>
      </c>
      <c r="B706" s="20" t="e">
        <f>#REF!</f>
        <v>#REF!</v>
      </c>
      <c r="C706" s="143" t="e">
        <f>#REF!</f>
        <v>#REF!</v>
      </c>
      <c r="D706" s="22" t="e">
        <f>#REF!</f>
        <v>#REF!</v>
      </c>
      <c r="E706" s="35">
        <v>280</v>
      </c>
      <c r="F706" s="203" t="s">
        <v>84</v>
      </c>
      <c r="G706" s="19" t="e">
        <f>#REF!</f>
        <v>#REF!</v>
      </c>
      <c r="H706" s="19"/>
      <c r="I706" s="19">
        <f>ПЭВН!E650</f>
        <v>0</v>
      </c>
      <c r="J706" s="198"/>
      <c r="K706" s="35">
        <v>160</v>
      </c>
      <c r="L706" s="423">
        <f t="shared" si="17"/>
        <v>0.75</v>
      </c>
      <c r="M706" s="456"/>
      <c r="N706" t="str">
        <f>IFERROR(VLOOKUP(B706,Сток!A:B,2,FALSE),"")</f>
        <v/>
      </c>
      <c r="Q706" s="214"/>
      <c r="R706" s="214"/>
      <c r="S706" s="214"/>
    </row>
    <row r="707" spans="1:19" ht="12" customHeight="1" x14ac:dyDescent="0.25">
      <c r="A707" s="18" t="e">
        <f>#REF!</f>
        <v>#REF!</v>
      </c>
      <c r="B707" s="20" t="e">
        <f>#REF!</f>
        <v>#REF!</v>
      </c>
      <c r="C707" s="143" t="e">
        <f>#REF!</f>
        <v>#REF!</v>
      </c>
      <c r="D707" s="22" t="e">
        <f>#REF!</f>
        <v>#REF!</v>
      </c>
      <c r="E707" s="35">
        <v>520</v>
      </c>
      <c r="F707" s="203" t="s">
        <v>84</v>
      </c>
      <c r="G707" s="19" t="e">
        <f>#REF!</f>
        <v>#REF!</v>
      </c>
      <c r="H707" s="19"/>
      <c r="I707" s="19">
        <f>ПЭВН!E651</f>
        <v>0</v>
      </c>
      <c r="J707" s="198"/>
      <c r="K707" s="35">
        <v>513</v>
      </c>
      <c r="L707" s="423">
        <f t="shared" si="17"/>
        <v>1.3645224171539905E-2</v>
      </c>
      <c r="M707" s="456"/>
      <c r="N707" t="str">
        <f>IFERROR(VLOOKUP(B707,Сток!A:B,2,FALSE),"")</f>
        <v/>
      </c>
      <c r="Q707" s="214"/>
      <c r="R707" s="214"/>
      <c r="S707" s="214"/>
    </row>
    <row r="708" spans="1:19" ht="12" customHeight="1" x14ac:dyDescent="0.25">
      <c r="A708" s="18" t="e">
        <f>#REF!</f>
        <v>#REF!</v>
      </c>
      <c r="B708" s="20" t="e">
        <f>#REF!</f>
        <v>#REF!</v>
      </c>
      <c r="C708" s="143" t="e">
        <f>#REF!</f>
        <v>#REF!</v>
      </c>
      <c r="D708" s="22" t="e">
        <f>#REF!</f>
        <v>#REF!</v>
      </c>
      <c r="E708" s="35">
        <v>4700</v>
      </c>
      <c r="F708" s="203" t="s">
        <v>84</v>
      </c>
      <c r="G708" s="19" t="e">
        <f>#REF!</f>
        <v>#REF!</v>
      </c>
      <c r="H708" s="19"/>
      <c r="I708" s="19">
        <f>ПЭВН!E652</f>
        <v>0</v>
      </c>
      <c r="J708" s="198"/>
      <c r="K708" s="35">
        <v>3792</v>
      </c>
      <c r="L708" s="423">
        <f t="shared" si="17"/>
        <v>0.23945147679324896</v>
      </c>
      <c r="M708" s="456"/>
      <c r="N708" t="str">
        <f>IFERROR(VLOOKUP(B708,Сток!A:B,2,FALSE),"")</f>
        <v/>
      </c>
      <c r="Q708" s="214"/>
      <c r="R708" s="214"/>
      <c r="S708" s="214"/>
    </row>
    <row r="709" spans="1:19" ht="12" customHeight="1" x14ac:dyDescent="0.25">
      <c r="A709" s="18" t="e">
        <f>#REF!</f>
        <v>#REF!</v>
      </c>
      <c r="B709" s="20" t="e">
        <f>#REF!</f>
        <v>#REF!</v>
      </c>
      <c r="C709" s="143" t="e">
        <f>#REF!</f>
        <v>#REF!</v>
      </c>
      <c r="D709" s="22" t="e">
        <f>#REF!</f>
        <v>#REF!</v>
      </c>
      <c r="E709" s="35">
        <v>4900</v>
      </c>
      <c r="F709" s="203" t="s">
        <v>84</v>
      </c>
      <c r="G709" s="19" t="e">
        <f>#REF!</f>
        <v>#REF!</v>
      </c>
      <c r="H709" s="19"/>
      <c r="I709" s="19">
        <f>ПЭВН!E653</f>
        <v>0</v>
      </c>
      <c r="J709" s="198"/>
      <c r="K709" s="35">
        <v>3792</v>
      </c>
      <c r="L709" s="423">
        <f t="shared" si="17"/>
        <v>0.29219409282700415</v>
      </c>
      <c r="M709" s="456"/>
      <c r="N709" t="str">
        <f>IFERROR(VLOOKUP(B709,Сток!A:B,2,FALSE),"")</f>
        <v/>
      </c>
      <c r="Q709" s="214"/>
      <c r="R709" s="214"/>
      <c r="S709" s="214"/>
    </row>
    <row r="710" spans="1:19" ht="12" customHeight="1" x14ac:dyDescent="0.25">
      <c r="A710" s="18" t="e">
        <f>#REF!</f>
        <v>#REF!</v>
      </c>
      <c r="B710" s="20" t="e">
        <f>#REF!</f>
        <v>#REF!</v>
      </c>
      <c r="C710" s="143" t="e">
        <f>#REF!</f>
        <v>#REF!</v>
      </c>
      <c r="D710" s="22" t="e">
        <f>#REF!</f>
        <v>#REF!</v>
      </c>
      <c r="E710" s="35">
        <v>100</v>
      </c>
      <c r="F710" s="203" t="s">
        <v>84</v>
      </c>
      <c r="G710" s="19" t="e">
        <f>#REF!</f>
        <v>#REF!</v>
      </c>
      <c r="H710" s="19"/>
      <c r="I710" s="19">
        <f>ПЭВН!E654</f>
        <v>0</v>
      </c>
      <c r="J710" s="198"/>
      <c r="K710" s="35">
        <v>57</v>
      </c>
      <c r="L710" s="423">
        <f t="shared" si="17"/>
        <v>0.7543859649122806</v>
      </c>
      <c r="M710" s="456"/>
      <c r="N710" t="str">
        <f>IFERROR(VLOOKUP(B710,Сток!A:B,2,FALSE),"")</f>
        <v/>
      </c>
      <c r="Q710" s="214"/>
      <c r="R710" s="214"/>
      <c r="S710" s="214"/>
    </row>
    <row r="711" spans="1:19" ht="12" customHeight="1" x14ac:dyDescent="0.25">
      <c r="A711" s="18" t="e">
        <f>#REF!</f>
        <v>#REF!</v>
      </c>
      <c r="B711" s="20" t="e">
        <f>#REF!</f>
        <v>#REF!</v>
      </c>
      <c r="C711" s="143" t="e">
        <f>#REF!</f>
        <v>#REF!</v>
      </c>
      <c r="D711" s="22" t="e">
        <f>#REF!</f>
        <v>#REF!</v>
      </c>
      <c r="E711" s="35">
        <v>51</v>
      </c>
      <c r="F711" s="203" t="s">
        <v>84</v>
      </c>
      <c r="G711" s="19" t="e">
        <f>#REF!</f>
        <v>#REF!</v>
      </c>
      <c r="H711" s="19"/>
      <c r="I711" s="19">
        <f>ПЭВН!E655</f>
        <v>0</v>
      </c>
      <c r="J711" s="198"/>
      <c r="K711" s="35">
        <v>51</v>
      </c>
      <c r="L711" s="423">
        <f t="shared" si="17"/>
        <v>0</v>
      </c>
      <c r="M711" s="456"/>
      <c r="N711" t="str">
        <f>IFERROR(VLOOKUP(B711,Сток!A:B,2,FALSE),"")</f>
        <v/>
      </c>
      <c r="Q711" s="214"/>
      <c r="R711" s="214"/>
      <c r="S711" s="214"/>
    </row>
    <row r="712" spans="1:19" ht="12" customHeight="1" x14ac:dyDescent="0.25">
      <c r="A712" s="18" t="e">
        <f>#REF!</f>
        <v>#REF!</v>
      </c>
      <c r="B712" s="20" t="e">
        <f>#REF!</f>
        <v>#REF!</v>
      </c>
      <c r="C712" s="143" t="e">
        <f>#REF!</f>
        <v>#REF!</v>
      </c>
      <c r="D712" s="22" t="e">
        <f>#REF!</f>
        <v>#REF!</v>
      </c>
      <c r="E712" s="35">
        <v>60</v>
      </c>
      <c r="F712" s="203" t="s">
        <v>84</v>
      </c>
      <c r="G712" s="19" t="e">
        <f>#REF!</f>
        <v>#REF!</v>
      </c>
      <c r="H712" s="19"/>
      <c r="I712" s="19">
        <f>ПЭВН!E656</f>
        <v>0</v>
      </c>
      <c r="J712" s="198"/>
      <c r="K712" s="35">
        <v>46</v>
      </c>
      <c r="L712" s="423">
        <f t="shared" si="17"/>
        <v>0.30434782608695654</v>
      </c>
      <c r="M712" s="456"/>
      <c r="N712" t="str">
        <f>IFERROR(VLOOKUP(B712,Сток!A:B,2,FALSE),"")</f>
        <v/>
      </c>
      <c r="Q712" s="214"/>
      <c r="R712" s="214"/>
      <c r="S712" s="214"/>
    </row>
    <row r="713" spans="1:19" ht="12" customHeight="1" x14ac:dyDescent="0.25">
      <c r="A713" s="18" t="e">
        <f>#REF!</f>
        <v>#REF!</v>
      </c>
      <c r="B713" s="20" t="e">
        <f>#REF!</f>
        <v>#REF!</v>
      </c>
      <c r="C713" s="143" t="e">
        <f>#REF!</f>
        <v>#REF!</v>
      </c>
      <c r="D713" s="22" t="e">
        <f>#REF!</f>
        <v>#REF!</v>
      </c>
      <c r="E713" s="35">
        <v>60</v>
      </c>
      <c r="F713" s="203" t="s">
        <v>84</v>
      </c>
      <c r="G713" s="19" t="e">
        <f>#REF!</f>
        <v>#REF!</v>
      </c>
      <c r="H713" s="19"/>
      <c r="I713" s="19">
        <f>ПЭВН!E657</f>
        <v>0</v>
      </c>
      <c r="J713" s="198"/>
      <c r="K713" s="35">
        <v>19</v>
      </c>
      <c r="L713" s="423">
        <f t="shared" si="17"/>
        <v>2.1578947368421053</v>
      </c>
      <c r="M713" s="456"/>
      <c r="N713" t="str">
        <f>IFERROR(VLOOKUP(B713,Сток!A:B,2,FALSE),"")</f>
        <v/>
      </c>
      <c r="Q713" s="214"/>
      <c r="R713" s="214"/>
      <c r="S713" s="214"/>
    </row>
    <row r="714" spans="1:19" ht="12" customHeight="1" x14ac:dyDescent="0.25">
      <c r="A714" s="18" t="e">
        <f>#REF!</f>
        <v>#REF!</v>
      </c>
      <c r="B714" s="20" t="e">
        <f>#REF!</f>
        <v>#REF!</v>
      </c>
      <c r="C714" s="143" t="e">
        <f>#REF!</f>
        <v>#REF!</v>
      </c>
      <c r="D714" s="22" t="e">
        <f>#REF!</f>
        <v>#REF!</v>
      </c>
      <c r="E714" s="35">
        <v>60</v>
      </c>
      <c r="F714" s="203" t="s">
        <v>84</v>
      </c>
      <c r="G714" s="19" t="e">
        <f>#REF!</f>
        <v>#REF!</v>
      </c>
      <c r="H714" s="19"/>
      <c r="I714" s="19">
        <f>ПЭВН!E658</f>
        <v>0</v>
      </c>
      <c r="J714" s="198"/>
      <c r="K714" s="35">
        <v>46</v>
      </c>
      <c r="L714" s="423">
        <f t="shared" si="17"/>
        <v>0.30434782608695654</v>
      </c>
      <c r="M714" s="456"/>
      <c r="N714" t="str">
        <f>IFERROR(VLOOKUP(B714,Сток!A:B,2,FALSE),"")</f>
        <v/>
      </c>
      <c r="Q714" s="214"/>
      <c r="R714" s="214"/>
      <c r="S714" s="214"/>
    </row>
    <row r="715" spans="1:19" ht="12" customHeight="1" x14ac:dyDescent="0.25">
      <c r="A715" s="18" t="e">
        <f>#REF!</f>
        <v>#REF!</v>
      </c>
      <c r="B715" s="20" t="e">
        <f>#REF!</f>
        <v>#REF!</v>
      </c>
      <c r="C715" s="143" t="e">
        <f>#REF!</f>
        <v>#REF!</v>
      </c>
      <c r="D715" s="22" t="e">
        <f>#REF!</f>
        <v>#REF!</v>
      </c>
      <c r="E715" s="35">
        <v>60</v>
      </c>
      <c r="F715" s="203" t="s">
        <v>84</v>
      </c>
      <c r="G715" s="19" t="e">
        <f>#REF!</f>
        <v>#REF!</v>
      </c>
      <c r="H715" s="19"/>
      <c r="I715" s="19">
        <f>ПЭВН!E659</f>
        <v>0</v>
      </c>
      <c r="J715" s="198"/>
      <c r="K715" s="35">
        <v>19</v>
      </c>
      <c r="L715" s="423">
        <f t="shared" si="17"/>
        <v>2.1578947368421053</v>
      </c>
      <c r="M715" s="456"/>
      <c r="N715" t="str">
        <f>IFERROR(VLOOKUP(B715,Сток!A:B,2,FALSE),"")</f>
        <v/>
      </c>
      <c r="Q715" s="214"/>
      <c r="R715" s="214"/>
      <c r="S715" s="214"/>
    </row>
    <row r="716" spans="1:19" ht="12" customHeight="1" x14ac:dyDescent="0.25">
      <c r="A716" s="18" t="e">
        <f>#REF!</f>
        <v>#REF!</v>
      </c>
      <c r="B716" s="20" t="e">
        <f>#REF!</f>
        <v>#REF!</v>
      </c>
      <c r="C716" s="143" t="e">
        <f>#REF!</f>
        <v>#REF!</v>
      </c>
      <c r="D716" s="22" t="e">
        <f>#REF!</f>
        <v>#REF!</v>
      </c>
      <c r="E716" s="35">
        <v>350</v>
      </c>
      <c r="F716" s="203" t="s">
        <v>84</v>
      </c>
      <c r="G716" s="19" t="e">
        <f>#REF!</f>
        <v>#REF!</v>
      </c>
      <c r="H716" s="19"/>
      <c r="I716" s="19">
        <f>ПЭВН!E660</f>
        <v>0</v>
      </c>
      <c r="J716" s="198"/>
      <c r="K716" s="35">
        <v>351</v>
      </c>
      <c r="L716" s="423">
        <f t="shared" si="17"/>
        <v>-2.8490028490028019E-3</v>
      </c>
      <c r="M716" s="456"/>
      <c r="N716" t="str">
        <f>IFERROR(VLOOKUP(B716,Сток!A:B,2,FALSE),"")</f>
        <v/>
      </c>
      <c r="Q716" s="214"/>
      <c r="R716" s="214"/>
      <c r="S716" s="214"/>
    </row>
    <row r="717" spans="1:19" ht="12" customHeight="1" x14ac:dyDescent="0.25">
      <c r="A717" s="18" t="e">
        <f>#REF!</f>
        <v>#REF!</v>
      </c>
      <c r="B717" s="20" t="e">
        <f>#REF!</f>
        <v>#REF!</v>
      </c>
      <c r="C717" s="143" t="e">
        <f>#REF!</f>
        <v>#REF!</v>
      </c>
      <c r="D717" s="22" t="e">
        <f>#REF!</f>
        <v>#REF!</v>
      </c>
      <c r="E717" s="35">
        <v>2500</v>
      </c>
      <c r="F717" s="203" t="s">
        <v>84</v>
      </c>
      <c r="G717" s="19" t="e">
        <f>#REF!</f>
        <v>#REF!</v>
      </c>
      <c r="H717" s="19"/>
      <c r="I717" s="19">
        <f>ПЭВН!E661</f>
        <v>0</v>
      </c>
      <c r="J717" s="198"/>
      <c r="K717" s="35">
        <v>1390</v>
      </c>
      <c r="L717" s="423">
        <f t="shared" si="17"/>
        <v>0.79856115107913661</v>
      </c>
      <c r="M717" s="456"/>
      <c r="N717" t="str">
        <f>IFERROR(VLOOKUP(B717,Сток!A:B,2,FALSE),"")</f>
        <v/>
      </c>
      <c r="Q717" s="214"/>
      <c r="R717" s="214"/>
      <c r="S717" s="214"/>
    </row>
    <row r="718" spans="1:19" ht="12" customHeight="1" x14ac:dyDescent="0.25">
      <c r="A718" s="18" t="e">
        <f>#REF!</f>
        <v>#REF!</v>
      </c>
      <c r="B718" s="20" t="e">
        <f>#REF!</f>
        <v>#REF!</v>
      </c>
      <c r="C718" s="143" t="e">
        <f>#REF!</f>
        <v>#REF!</v>
      </c>
      <c r="D718" s="22" t="e">
        <f>#REF!</f>
        <v>#REF!</v>
      </c>
      <c r="E718" s="35">
        <v>400</v>
      </c>
      <c r="F718" s="203" t="s">
        <v>84</v>
      </c>
      <c r="G718" s="19" t="e">
        <f>#REF!</f>
        <v>#REF!</v>
      </c>
      <c r="H718" s="19"/>
      <c r="I718" s="19">
        <f>ПЭВН!E662</f>
        <v>0</v>
      </c>
      <c r="J718" s="198"/>
      <c r="K718" s="35">
        <v>63</v>
      </c>
      <c r="L718" s="423">
        <f t="shared" si="17"/>
        <v>5.3492063492063489</v>
      </c>
      <c r="M718" s="456"/>
      <c r="N718" t="str">
        <f>IFERROR(VLOOKUP(B718,Сток!A:B,2,FALSE),"")</f>
        <v/>
      </c>
      <c r="Q718" s="214"/>
      <c r="R718" s="214"/>
      <c r="S718" s="214"/>
    </row>
    <row r="719" spans="1:19" ht="12" customHeight="1" x14ac:dyDescent="0.25">
      <c r="A719" s="18" t="e">
        <f>#REF!</f>
        <v>#REF!</v>
      </c>
      <c r="B719" s="20" t="e">
        <f>#REF!</f>
        <v>#REF!</v>
      </c>
      <c r="C719" s="143" t="e">
        <f>#REF!</f>
        <v>#REF!</v>
      </c>
      <c r="D719" s="22" t="e">
        <f>#REF!</f>
        <v>#REF!</v>
      </c>
      <c r="E719" s="35">
        <v>110</v>
      </c>
      <c r="F719" s="203" t="s">
        <v>84</v>
      </c>
      <c r="G719" s="19" t="e">
        <f>#REF!</f>
        <v>#REF!</v>
      </c>
      <c r="H719" s="19"/>
      <c r="I719" s="19">
        <f>ПЭВН!E663</f>
        <v>0</v>
      </c>
      <c r="J719" s="198"/>
      <c r="K719" s="35">
        <v>88</v>
      </c>
      <c r="L719" s="423">
        <f t="shared" si="17"/>
        <v>0.25</v>
      </c>
      <c r="M719" s="456"/>
      <c r="N719" t="str">
        <f>IFERROR(VLOOKUP(B719,Сток!A:B,2,FALSE),"")</f>
        <v/>
      </c>
      <c r="Q719" s="214"/>
      <c r="R719" s="214"/>
      <c r="S719" s="214"/>
    </row>
    <row r="720" spans="1:19" ht="12" customHeight="1" x14ac:dyDescent="0.25">
      <c r="A720" s="18" t="e">
        <f>#REF!</f>
        <v>#REF!</v>
      </c>
      <c r="B720" s="20" t="e">
        <f>#REF!</f>
        <v>#REF!</v>
      </c>
      <c r="C720" s="143" t="e">
        <f>#REF!</f>
        <v>#REF!</v>
      </c>
      <c r="D720" s="22" t="e">
        <f>#REF!</f>
        <v>#REF!</v>
      </c>
      <c r="E720" s="35">
        <v>350</v>
      </c>
      <c r="F720" s="203" t="s">
        <v>84</v>
      </c>
      <c r="G720" s="19" t="e">
        <f>#REF!</f>
        <v>#REF!</v>
      </c>
      <c r="H720" s="19"/>
      <c r="I720" s="19">
        <f>ПЭВН!E664</f>
        <v>0</v>
      </c>
      <c r="J720" s="198"/>
      <c r="K720" s="35">
        <v>253</v>
      </c>
      <c r="L720" s="423">
        <f t="shared" si="17"/>
        <v>0.38339920948616601</v>
      </c>
      <c r="M720" s="456"/>
      <c r="N720" t="str">
        <f>IFERROR(VLOOKUP(B720,Сток!A:B,2,FALSE),"")</f>
        <v/>
      </c>
      <c r="Q720" s="214"/>
      <c r="R720" s="214"/>
      <c r="S720" s="214"/>
    </row>
    <row r="721" spans="1:19" ht="12" customHeight="1" x14ac:dyDescent="0.25">
      <c r="A721" s="18" t="e">
        <f>#REF!</f>
        <v>#REF!</v>
      </c>
      <c r="B721" s="20" t="e">
        <f>#REF!</f>
        <v>#REF!</v>
      </c>
      <c r="C721" s="143" t="e">
        <f>#REF!</f>
        <v>#REF!</v>
      </c>
      <c r="D721" s="22" t="e">
        <f>#REF!</f>
        <v>#REF!</v>
      </c>
      <c r="E721" s="35">
        <v>350</v>
      </c>
      <c r="F721" s="203" t="s">
        <v>84</v>
      </c>
      <c r="G721" s="19" t="e">
        <f>#REF!</f>
        <v>#REF!</v>
      </c>
      <c r="H721" s="19"/>
      <c r="I721" s="19">
        <f>ПЭВН!E665</f>
        <v>0</v>
      </c>
      <c r="J721" s="198"/>
      <c r="K721" s="35">
        <v>253</v>
      </c>
      <c r="L721" s="423">
        <f t="shared" si="17"/>
        <v>0.38339920948616601</v>
      </c>
      <c r="M721" s="456"/>
      <c r="N721" t="str">
        <f>IFERROR(VLOOKUP(B721,Сток!A:B,2,FALSE),"")</f>
        <v/>
      </c>
      <c r="Q721" s="214"/>
      <c r="R721" s="214"/>
      <c r="S721" s="214"/>
    </row>
    <row r="722" spans="1:19" ht="12" customHeight="1" x14ac:dyDescent="0.25">
      <c r="A722" s="18" t="e">
        <f>#REF!</f>
        <v>#REF!</v>
      </c>
      <c r="B722" s="20" t="e">
        <f>#REF!</f>
        <v>#REF!</v>
      </c>
      <c r="C722" s="143" t="e">
        <f>#REF!</f>
        <v>#REF!</v>
      </c>
      <c r="D722" s="22" t="e">
        <f>#REF!</f>
        <v>#REF!</v>
      </c>
      <c r="E722" s="35">
        <v>380</v>
      </c>
      <c r="F722" s="203" t="s">
        <v>84</v>
      </c>
      <c r="G722" s="19" t="e">
        <f>#REF!</f>
        <v>#REF!</v>
      </c>
      <c r="H722" s="19"/>
      <c r="I722" s="19">
        <f>ПЭВН!E666</f>
        <v>0</v>
      </c>
      <c r="J722" s="198"/>
      <c r="K722" s="35">
        <v>171</v>
      </c>
      <c r="L722" s="423">
        <f t="shared" si="17"/>
        <v>1.2222222222222223</v>
      </c>
      <c r="M722" s="456"/>
      <c r="N722" t="str">
        <f>IFERROR(VLOOKUP(B722,Сток!A:B,2,FALSE),"")</f>
        <v/>
      </c>
      <c r="Q722" s="214"/>
      <c r="R722" s="214"/>
      <c r="S722" s="214"/>
    </row>
    <row r="723" spans="1:19" ht="12" customHeight="1" x14ac:dyDescent="0.25">
      <c r="A723" s="18" t="e">
        <f>#REF!</f>
        <v>#REF!</v>
      </c>
      <c r="B723" s="20" t="e">
        <f>#REF!</f>
        <v>#REF!</v>
      </c>
      <c r="C723" s="143" t="e">
        <f>#REF!</f>
        <v>#REF!</v>
      </c>
      <c r="D723" s="22" t="e">
        <f>#REF!</f>
        <v>#REF!</v>
      </c>
      <c r="E723" s="35">
        <v>250</v>
      </c>
      <c r="F723" s="203" t="s">
        <v>84</v>
      </c>
      <c r="G723" s="19" t="e">
        <f>#REF!</f>
        <v>#REF!</v>
      </c>
      <c r="H723" s="19"/>
      <c r="I723" s="19">
        <f>ПЭВН!E667</f>
        <v>0</v>
      </c>
      <c r="J723" s="198"/>
      <c r="K723" s="35">
        <v>190</v>
      </c>
      <c r="L723" s="423">
        <f t="shared" si="17"/>
        <v>0.31578947368421062</v>
      </c>
      <c r="M723" s="456"/>
      <c r="N723" t="str">
        <f>IFERROR(VLOOKUP(B723,Сток!A:B,2,FALSE),"")</f>
        <v/>
      </c>
      <c r="Q723" s="214"/>
      <c r="R723" s="214"/>
      <c r="S723" s="214"/>
    </row>
    <row r="724" spans="1:19" ht="12" customHeight="1" x14ac:dyDescent="0.25">
      <c r="A724" s="18" t="e">
        <f>#REF!</f>
        <v>#REF!</v>
      </c>
      <c r="B724" s="20" t="e">
        <f>#REF!</f>
        <v>#REF!</v>
      </c>
      <c r="C724" s="143" t="e">
        <f>#REF!</f>
        <v>#REF!</v>
      </c>
      <c r="D724" s="22" t="e">
        <f>#REF!</f>
        <v>#REF!</v>
      </c>
      <c r="E724" s="35">
        <v>400</v>
      </c>
      <c r="F724" s="203" t="s">
        <v>84</v>
      </c>
      <c r="G724" s="19" t="e">
        <f>#REF!</f>
        <v>#REF!</v>
      </c>
      <c r="H724" s="19"/>
      <c r="I724" s="19">
        <f>ПЭВН!E668</f>
        <v>0</v>
      </c>
      <c r="J724" s="198"/>
      <c r="K724" s="35">
        <v>234</v>
      </c>
      <c r="L724" s="423">
        <f t="shared" si="17"/>
        <v>0.70940170940170932</v>
      </c>
      <c r="M724" s="456"/>
      <c r="N724" t="str">
        <f>IFERROR(VLOOKUP(B724,Сток!A:B,2,FALSE),"")</f>
        <v/>
      </c>
      <c r="Q724" s="214"/>
      <c r="R724" s="214"/>
      <c r="S724" s="214"/>
    </row>
    <row r="725" spans="1:19" ht="12" customHeight="1" x14ac:dyDescent="0.25">
      <c r="A725" s="18" t="e">
        <f>#REF!</f>
        <v>#REF!</v>
      </c>
      <c r="B725" s="20" t="e">
        <f>#REF!</f>
        <v>#REF!</v>
      </c>
      <c r="C725" s="143" t="e">
        <f>#REF!</f>
        <v>#REF!</v>
      </c>
      <c r="D725" s="22" t="e">
        <f>#REF!</f>
        <v>#REF!</v>
      </c>
      <c r="E725" s="35">
        <v>400</v>
      </c>
      <c r="F725" s="203" t="s">
        <v>84</v>
      </c>
      <c r="G725" s="19" t="e">
        <f>#REF!</f>
        <v>#REF!</v>
      </c>
      <c r="H725" s="19"/>
      <c r="I725" s="19">
        <f>ПЭВН!E669</f>
        <v>0</v>
      </c>
      <c r="J725" s="198"/>
      <c r="K725" s="35">
        <v>265</v>
      </c>
      <c r="L725" s="423">
        <f t="shared" si="17"/>
        <v>0.50943396226415105</v>
      </c>
      <c r="M725" s="456"/>
      <c r="N725" t="str">
        <f>IFERROR(VLOOKUP(B725,Сток!A:B,2,FALSE),"")</f>
        <v/>
      </c>
      <c r="Q725" s="214"/>
      <c r="R725" s="214"/>
      <c r="S725" s="214"/>
    </row>
    <row r="726" spans="1:19" ht="12" customHeight="1" x14ac:dyDescent="0.25">
      <c r="A726" s="18" t="e">
        <f>#REF!</f>
        <v>#REF!</v>
      </c>
      <c r="B726" s="20" t="e">
        <f>#REF!</f>
        <v>#REF!</v>
      </c>
      <c r="C726" s="143" t="e">
        <f>#REF!</f>
        <v>#REF!</v>
      </c>
      <c r="D726" s="22" t="e">
        <f>#REF!</f>
        <v>#REF!</v>
      </c>
      <c r="E726" s="35">
        <v>380</v>
      </c>
      <c r="F726" s="203" t="s">
        <v>84</v>
      </c>
      <c r="G726" s="19" t="e">
        <f>#REF!</f>
        <v>#REF!</v>
      </c>
      <c r="H726" s="19"/>
      <c r="I726" s="19">
        <f>ПЭВН!E670</f>
        <v>0</v>
      </c>
      <c r="J726" s="198"/>
      <c r="K726" s="35">
        <v>246</v>
      </c>
      <c r="L726" s="423">
        <f t="shared" si="17"/>
        <v>0.54471544715447151</v>
      </c>
      <c r="M726" s="456"/>
      <c r="N726" t="str">
        <f>IFERROR(VLOOKUP(B726,Сток!A:B,2,FALSE),"")</f>
        <v/>
      </c>
      <c r="Q726" s="214"/>
      <c r="R726" s="214"/>
      <c r="S726" s="214"/>
    </row>
    <row r="727" spans="1:19" ht="12" customHeight="1" x14ac:dyDescent="0.25">
      <c r="A727" s="18" t="e">
        <f>#REF!</f>
        <v>#REF!</v>
      </c>
      <c r="B727" s="20" t="e">
        <f>#REF!</f>
        <v>#REF!</v>
      </c>
      <c r="C727" s="143" t="e">
        <f>#REF!</f>
        <v>#REF!</v>
      </c>
      <c r="D727" s="22" t="e">
        <f>#REF!</f>
        <v>#REF!</v>
      </c>
      <c r="E727" s="35">
        <v>600</v>
      </c>
      <c r="F727" s="203" t="s">
        <v>84</v>
      </c>
      <c r="G727" s="19" t="e">
        <f>#REF!</f>
        <v>#REF!</v>
      </c>
      <c r="H727" s="19"/>
      <c r="I727" s="19">
        <f>ПЭВН!E671</f>
        <v>0</v>
      </c>
      <c r="J727" s="198"/>
      <c r="K727" s="35">
        <v>619</v>
      </c>
      <c r="L727" s="423">
        <f t="shared" si="17"/>
        <v>-3.0694668820678506E-2</v>
      </c>
      <c r="M727" s="456"/>
      <c r="N727" t="str">
        <f>IFERROR(VLOOKUP(B727,Сток!A:B,2,FALSE),"")</f>
        <v/>
      </c>
      <c r="Q727" s="214"/>
      <c r="R727" s="214"/>
      <c r="S727" s="214"/>
    </row>
    <row r="728" spans="1:19" ht="12" customHeight="1" x14ac:dyDescent="0.25">
      <c r="A728" s="18" t="e">
        <f>#REF!</f>
        <v>#REF!</v>
      </c>
      <c r="B728" s="20" t="e">
        <f>#REF!</f>
        <v>#REF!</v>
      </c>
      <c r="C728" s="143" t="e">
        <f>#REF!</f>
        <v>#REF!</v>
      </c>
      <c r="D728" s="22" t="e">
        <f>#REF!</f>
        <v>#REF!</v>
      </c>
      <c r="E728" s="35">
        <v>600</v>
      </c>
      <c r="F728" s="203" t="s">
        <v>84</v>
      </c>
      <c r="G728" s="19" t="e">
        <f>#REF!</f>
        <v>#REF!</v>
      </c>
      <c r="H728" s="19"/>
      <c r="I728" s="19">
        <f>ПЭВН!E672</f>
        <v>0</v>
      </c>
      <c r="J728" s="198"/>
      <c r="K728" s="35">
        <v>544</v>
      </c>
      <c r="L728" s="423">
        <f t="shared" si="17"/>
        <v>0.10294117647058831</v>
      </c>
      <c r="M728" s="456"/>
      <c r="N728" t="str">
        <f>IFERROR(VLOOKUP(B728,Сток!A:B,2,FALSE),"")</f>
        <v/>
      </c>
      <c r="Q728" s="214"/>
      <c r="R728" s="214"/>
      <c r="S728" s="214"/>
    </row>
    <row r="729" spans="1:19" ht="12" customHeight="1" x14ac:dyDescent="0.25">
      <c r="A729" s="18" t="e">
        <f>#REF!</f>
        <v>#REF!</v>
      </c>
      <c r="B729" s="20" t="e">
        <f>#REF!</f>
        <v>#REF!</v>
      </c>
      <c r="C729" s="143" t="e">
        <f>#REF!</f>
        <v>#REF!</v>
      </c>
      <c r="D729" s="22" t="e">
        <f>#REF!</f>
        <v>#REF!</v>
      </c>
      <c r="E729" s="35">
        <v>300</v>
      </c>
      <c r="F729" s="203" t="s">
        <v>84</v>
      </c>
      <c r="G729" s="19" t="e">
        <f>#REF!</f>
        <v>#REF!</v>
      </c>
      <c r="H729" s="19"/>
      <c r="I729" s="19">
        <f>ПЭВН!E673</f>
        <v>0</v>
      </c>
      <c r="J729" s="198"/>
      <c r="K729" s="35">
        <v>316</v>
      </c>
      <c r="L729" s="423">
        <f t="shared" si="17"/>
        <v>-5.0632911392405111E-2</v>
      </c>
      <c r="M729" s="456"/>
      <c r="N729" t="str">
        <f>IFERROR(VLOOKUP(B729,Сток!A:B,2,FALSE),"")</f>
        <v/>
      </c>
      <c r="Q729" s="214"/>
      <c r="R729" s="214"/>
      <c r="S729" s="214"/>
    </row>
    <row r="730" spans="1:19" ht="12" customHeight="1" x14ac:dyDescent="0.25">
      <c r="A730" s="18" t="e">
        <f>#REF!</f>
        <v>#REF!</v>
      </c>
      <c r="B730" s="20" t="e">
        <f>#REF!</f>
        <v>#REF!</v>
      </c>
      <c r="C730" s="143" t="e">
        <f>#REF!</f>
        <v>#REF!</v>
      </c>
      <c r="D730" s="22" t="e">
        <f>#REF!</f>
        <v>#REF!</v>
      </c>
      <c r="E730" s="35">
        <v>400</v>
      </c>
      <c r="F730" s="203" t="s">
        <v>84</v>
      </c>
      <c r="G730" s="19" t="e">
        <f>#REF!</f>
        <v>#REF!</v>
      </c>
      <c r="H730" s="19"/>
      <c r="I730" s="19">
        <f>ПЭВН!E674</f>
        <v>0</v>
      </c>
      <c r="J730" s="198"/>
      <c r="K730" s="35">
        <v>480</v>
      </c>
      <c r="L730" s="423">
        <f t="shared" si="17"/>
        <v>-0.16666666666666663</v>
      </c>
      <c r="M730" s="456"/>
      <c r="N730" t="str">
        <f>IFERROR(VLOOKUP(B730,Сток!A:B,2,FALSE),"")</f>
        <v/>
      </c>
      <c r="Q730" s="214"/>
      <c r="R730" s="214"/>
      <c r="S730" s="214"/>
    </row>
    <row r="731" spans="1:19" ht="12" customHeight="1" x14ac:dyDescent="0.25">
      <c r="A731" s="18" t="e">
        <f>#REF!</f>
        <v>#REF!</v>
      </c>
      <c r="B731" s="20" t="e">
        <f>#REF!</f>
        <v>#REF!</v>
      </c>
      <c r="C731" s="143" t="e">
        <f>#REF!</f>
        <v>#REF!</v>
      </c>
      <c r="D731" s="22" t="e">
        <f>#REF!</f>
        <v>#REF!</v>
      </c>
      <c r="E731" s="35">
        <v>450</v>
      </c>
      <c r="F731" s="203" t="s">
        <v>84</v>
      </c>
      <c r="G731" s="19" t="e">
        <f>#REF!</f>
        <v>#REF!</v>
      </c>
      <c r="H731" s="19"/>
      <c r="I731" s="19">
        <f>ПЭВН!E675</f>
        <v>0</v>
      </c>
      <c r="J731" s="198"/>
      <c r="K731" s="35">
        <v>190</v>
      </c>
      <c r="L731" s="423">
        <f t="shared" si="17"/>
        <v>1.3684210526315788</v>
      </c>
      <c r="M731" s="456"/>
      <c r="N731" t="str">
        <f>IFERROR(VLOOKUP(B731,Сток!A:B,2,FALSE),"")</f>
        <v/>
      </c>
      <c r="Q731" s="214"/>
      <c r="R731" s="214"/>
      <c r="S731" s="214"/>
    </row>
    <row r="732" spans="1:19" ht="12" customHeight="1" x14ac:dyDescent="0.25">
      <c r="A732" s="18" t="e">
        <f>#REF!</f>
        <v>#REF!</v>
      </c>
      <c r="B732" s="20" t="e">
        <f>#REF!</f>
        <v>#REF!</v>
      </c>
      <c r="C732" s="143" t="e">
        <f>#REF!</f>
        <v>#REF!</v>
      </c>
      <c r="D732" s="22" t="e">
        <f>#REF!</f>
        <v>#REF!</v>
      </c>
      <c r="E732" s="35">
        <v>350</v>
      </c>
      <c r="F732" s="203" t="s">
        <v>84</v>
      </c>
      <c r="G732" s="19" t="e">
        <f>#REF!</f>
        <v>#REF!</v>
      </c>
      <c r="H732" s="19"/>
      <c r="I732" s="19">
        <f>ПЭВН!E676</f>
        <v>0</v>
      </c>
      <c r="J732" s="198"/>
      <c r="K732" s="35">
        <v>183</v>
      </c>
      <c r="L732" s="423">
        <f t="shared" si="17"/>
        <v>0.91256830601092886</v>
      </c>
      <c r="M732" s="456"/>
      <c r="N732" t="str">
        <f>IFERROR(VLOOKUP(B732,Сток!A:B,2,FALSE),"")</f>
        <v/>
      </c>
      <c r="Q732" s="214"/>
      <c r="R732" s="214"/>
      <c r="S732" s="214"/>
    </row>
    <row r="733" spans="1:19" ht="12" customHeight="1" x14ac:dyDescent="0.25">
      <c r="A733" s="18" t="e">
        <f>#REF!</f>
        <v>#REF!</v>
      </c>
      <c r="B733" s="20" t="e">
        <f>#REF!</f>
        <v>#REF!</v>
      </c>
      <c r="C733" s="143" t="e">
        <f>#REF!</f>
        <v>#REF!</v>
      </c>
      <c r="D733" s="22" t="e">
        <f>#REF!</f>
        <v>#REF!</v>
      </c>
      <c r="E733" s="35">
        <v>600</v>
      </c>
      <c r="F733" s="203" t="s">
        <v>84</v>
      </c>
      <c r="G733" s="19" t="e">
        <f>#REF!</f>
        <v>#REF!</v>
      </c>
      <c r="H733" s="19"/>
      <c r="I733" s="19">
        <f>ПЭВН!E677</f>
        <v>0</v>
      </c>
      <c r="J733" s="198"/>
      <c r="K733" s="35">
        <v>506</v>
      </c>
      <c r="L733" s="423">
        <f t="shared" si="17"/>
        <v>0.18577075098814233</v>
      </c>
      <c r="M733" s="456"/>
      <c r="N733" t="str">
        <f>IFERROR(VLOOKUP(B733,Сток!A:B,2,FALSE),"")</f>
        <v/>
      </c>
      <c r="Q733" s="214"/>
      <c r="R733" s="214"/>
      <c r="S733" s="214"/>
    </row>
    <row r="734" spans="1:19" ht="12" customHeight="1" x14ac:dyDescent="0.25">
      <c r="A734" s="18" t="e">
        <f>#REF!</f>
        <v>#REF!</v>
      </c>
      <c r="B734" s="20" t="e">
        <f>#REF!</f>
        <v>#REF!</v>
      </c>
      <c r="C734" s="143" t="e">
        <f>#REF!</f>
        <v>#REF!</v>
      </c>
      <c r="D734" s="22" t="e">
        <f>#REF!</f>
        <v>#REF!</v>
      </c>
      <c r="E734" s="35">
        <v>650</v>
      </c>
      <c r="F734" s="203" t="s">
        <v>84</v>
      </c>
      <c r="G734" s="19" t="e">
        <f>#REF!</f>
        <v>#REF!</v>
      </c>
      <c r="H734" s="19"/>
      <c r="I734" s="19">
        <f>ПЭВН!E678</f>
        <v>0</v>
      </c>
      <c r="J734" s="198"/>
      <c r="K734" s="35">
        <v>506</v>
      </c>
      <c r="L734" s="423">
        <f t="shared" si="17"/>
        <v>0.28458498023715406</v>
      </c>
      <c r="M734" s="456"/>
      <c r="N734" t="str">
        <f>IFERROR(VLOOKUP(B734,Сток!A:B,2,FALSE),"")</f>
        <v/>
      </c>
      <c r="Q734" s="214"/>
      <c r="R734" s="214"/>
      <c r="S734" s="214"/>
    </row>
    <row r="735" spans="1:19" ht="12" customHeight="1" x14ac:dyDescent="0.25">
      <c r="A735" s="18" t="e">
        <f>#REF!</f>
        <v>#REF!</v>
      </c>
      <c r="B735" s="20" t="e">
        <f>#REF!</f>
        <v>#REF!</v>
      </c>
      <c r="C735" s="143" t="e">
        <f>#REF!</f>
        <v>#REF!</v>
      </c>
      <c r="D735" s="22" t="e">
        <f>#REF!</f>
        <v>#REF!</v>
      </c>
      <c r="E735" s="35">
        <v>450</v>
      </c>
      <c r="F735" s="203" t="s">
        <v>84</v>
      </c>
      <c r="G735" s="19" t="e">
        <f>#REF!</f>
        <v>#REF!</v>
      </c>
      <c r="H735" s="19"/>
      <c r="I735" s="19">
        <f>ПЭВН!E679</f>
        <v>0</v>
      </c>
      <c r="J735" s="198"/>
      <c r="K735" s="35">
        <v>518</v>
      </c>
      <c r="L735" s="423">
        <f t="shared" si="17"/>
        <v>-0.13127413127413123</v>
      </c>
      <c r="M735" s="456"/>
      <c r="N735" t="str">
        <f>IFERROR(VLOOKUP(B735,Сток!A:B,2,FALSE),"")</f>
        <v/>
      </c>
      <c r="Q735" s="214"/>
      <c r="R735" s="214"/>
      <c r="S735" s="214"/>
    </row>
    <row r="736" spans="1:19" ht="12" customHeight="1" x14ac:dyDescent="0.25">
      <c r="A736" s="18" t="e">
        <f>#REF!</f>
        <v>#REF!</v>
      </c>
      <c r="B736" s="20" t="e">
        <f>#REF!</f>
        <v>#REF!</v>
      </c>
      <c r="C736" s="143" t="e">
        <f>#REF!</f>
        <v>#REF!</v>
      </c>
      <c r="D736" s="22" t="e">
        <f>#REF!</f>
        <v>#REF!</v>
      </c>
      <c r="E736" s="35">
        <v>450</v>
      </c>
      <c r="F736" s="203" t="s">
        <v>84</v>
      </c>
      <c r="G736" s="19" t="e">
        <f>#REF!</f>
        <v>#REF!</v>
      </c>
      <c r="H736" s="19"/>
      <c r="I736" s="19">
        <f>ПЭВН!E680</f>
        <v>0</v>
      </c>
      <c r="J736" s="198"/>
      <c r="K736" s="35">
        <v>518</v>
      </c>
      <c r="L736" s="423">
        <f t="shared" si="17"/>
        <v>-0.13127413127413123</v>
      </c>
      <c r="M736" s="456"/>
      <c r="N736" t="str">
        <f>IFERROR(VLOOKUP(B736,Сток!A:B,2,FALSE),"")</f>
        <v/>
      </c>
      <c r="Q736" s="214"/>
      <c r="R736" s="214"/>
      <c r="S736" s="214"/>
    </row>
    <row r="737" spans="1:19" ht="12" customHeight="1" x14ac:dyDescent="0.25">
      <c r="A737" s="18" t="e">
        <f>#REF!</f>
        <v>#REF!</v>
      </c>
      <c r="B737" s="20" t="e">
        <f>#REF!</f>
        <v>#REF!</v>
      </c>
      <c r="C737" s="143" t="e">
        <f>#REF!</f>
        <v>#REF!</v>
      </c>
      <c r="D737" s="22" t="e">
        <f>#REF!</f>
        <v>#REF!</v>
      </c>
      <c r="E737" s="35">
        <v>380</v>
      </c>
      <c r="F737" s="203" t="s">
        <v>84</v>
      </c>
      <c r="G737" s="19" t="e">
        <f>#REF!</f>
        <v>#REF!</v>
      </c>
      <c r="H737" s="19"/>
      <c r="I737" s="19">
        <f>ПЭВН!E681</f>
        <v>0</v>
      </c>
      <c r="J737" s="198"/>
      <c r="K737" s="35">
        <v>379</v>
      </c>
      <c r="L737" s="423">
        <f t="shared" si="17"/>
        <v>2.6385224274405594E-3</v>
      </c>
      <c r="M737" s="456"/>
      <c r="N737" t="str">
        <f>IFERROR(VLOOKUP(B737,Сток!A:B,2,FALSE),"")</f>
        <v/>
      </c>
      <c r="Q737" s="214"/>
      <c r="R737" s="214"/>
      <c r="S737" s="214"/>
    </row>
    <row r="738" spans="1:19" ht="12" customHeight="1" x14ac:dyDescent="0.25">
      <c r="A738" s="18" t="e">
        <f>#REF!</f>
        <v>#REF!</v>
      </c>
      <c r="B738" s="20" t="e">
        <f>#REF!</f>
        <v>#REF!</v>
      </c>
      <c r="C738" s="143" t="e">
        <f>#REF!</f>
        <v>#REF!</v>
      </c>
      <c r="D738" s="22" t="e">
        <f>#REF!</f>
        <v>#REF!</v>
      </c>
      <c r="E738" s="35">
        <v>1651</v>
      </c>
      <c r="F738" s="203" t="s">
        <v>84</v>
      </c>
      <c r="G738" s="19" t="e">
        <f>#REF!</f>
        <v>#REF!</v>
      </c>
      <c r="H738" s="19"/>
      <c r="I738" s="19">
        <f>ПЭВН!E682</f>
        <v>0</v>
      </c>
      <c r="J738" s="198"/>
      <c r="K738" s="35">
        <v>1651</v>
      </c>
      <c r="L738" s="423">
        <f t="shared" si="17"/>
        <v>0</v>
      </c>
      <c r="M738" s="456"/>
      <c r="N738" t="str">
        <f>IFERROR(VLOOKUP(B738,Сток!A:B,2,FALSE),"")</f>
        <v/>
      </c>
      <c r="Q738" s="214"/>
      <c r="R738" s="214"/>
      <c r="S738" s="214"/>
    </row>
    <row r="739" spans="1:19" ht="12" customHeight="1" x14ac:dyDescent="0.25">
      <c r="A739" s="18" t="e">
        <f>#REF!</f>
        <v>#REF!</v>
      </c>
      <c r="B739" s="20" t="e">
        <f>#REF!</f>
        <v>#REF!</v>
      </c>
      <c r="C739" s="143" t="e">
        <f>#REF!</f>
        <v>#REF!</v>
      </c>
      <c r="D739" s="22" t="e">
        <f>#REF!</f>
        <v>#REF!</v>
      </c>
      <c r="E739" s="35">
        <v>713</v>
      </c>
      <c r="F739" s="203" t="s">
        <v>84</v>
      </c>
      <c r="G739" s="19" t="e">
        <f>#REF!</f>
        <v>#REF!</v>
      </c>
      <c r="H739" s="19"/>
      <c r="I739" s="19">
        <f>ПЭВН!E683</f>
        <v>0</v>
      </c>
      <c r="J739" s="198"/>
      <c r="K739" s="35">
        <v>713</v>
      </c>
      <c r="L739" s="423">
        <f t="shared" si="17"/>
        <v>0</v>
      </c>
      <c r="M739" s="456"/>
      <c r="N739" t="str">
        <f>IFERROR(VLOOKUP(B739,Сток!A:B,2,FALSE),"")</f>
        <v/>
      </c>
      <c r="Q739" s="214"/>
      <c r="R739" s="214"/>
      <c r="S739" s="214"/>
    </row>
    <row r="740" spans="1:19" ht="12" customHeight="1" x14ac:dyDescent="0.25">
      <c r="A740" s="18" t="e">
        <f>#REF!</f>
        <v>#REF!</v>
      </c>
      <c r="B740" s="20" t="e">
        <f>#REF!</f>
        <v>#REF!</v>
      </c>
      <c r="C740" s="143" t="e">
        <f>#REF!</f>
        <v>#REF!</v>
      </c>
      <c r="D740" s="22" t="e">
        <f>#REF!</f>
        <v>#REF!</v>
      </c>
      <c r="E740" s="35">
        <v>300</v>
      </c>
      <c r="F740" s="203" t="s">
        <v>84</v>
      </c>
      <c r="G740" s="19" t="e">
        <f>#REF!</f>
        <v>#REF!</v>
      </c>
      <c r="H740" s="19"/>
      <c r="I740" s="19">
        <f>ПЭВН!E684</f>
        <v>0</v>
      </c>
      <c r="J740" s="198"/>
      <c r="K740" s="35">
        <v>162</v>
      </c>
      <c r="L740" s="423">
        <f t="shared" si="17"/>
        <v>0.85185185185185186</v>
      </c>
      <c r="M740" s="456"/>
      <c r="N740" t="str">
        <f>IFERROR(VLOOKUP(B740,Сток!A:B,2,FALSE),"")</f>
        <v/>
      </c>
      <c r="Q740" s="214"/>
      <c r="R740" s="214"/>
      <c r="S740" s="214"/>
    </row>
    <row r="741" spans="1:19" ht="12" customHeight="1" x14ac:dyDescent="0.25">
      <c r="A741" s="18" t="e">
        <f>#REF!</f>
        <v>#REF!</v>
      </c>
      <c r="B741" s="20" t="e">
        <f>#REF!</f>
        <v>#REF!</v>
      </c>
      <c r="C741" s="143" t="e">
        <f>#REF!</f>
        <v>#REF!</v>
      </c>
      <c r="D741" s="22" t="e">
        <f>#REF!</f>
        <v>#REF!</v>
      </c>
      <c r="E741" s="35">
        <v>2550</v>
      </c>
      <c r="F741" s="203" t="s">
        <v>84</v>
      </c>
      <c r="G741" s="19" t="e">
        <f>#REF!</f>
        <v>#REF!</v>
      </c>
      <c r="H741" s="19"/>
      <c r="I741" s="19">
        <f>ПЭВН!E685</f>
        <v>0</v>
      </c>
      <c r="J741" s="198"/>
      <c r="K741" s="35">
        <v>3056</v>
      </c>
      <c r="L741" s="423">
        <f t="shared" si="17"/>
        <v>-0.16557591623036649</v>
      </c>
      <c r="M741" s="456"/>
      <c r="N741" t="str">
        <f>IFERROR(VLOOKUP(B741,Сток!A:B,2,FALSE),"")</f>
        <v/>
      </c>
      <c r="Q741" s="214"/>
      <c r="R741" s="214"/>
      <c r="S741" s="214"/>
    </row>
    <row r="742" spans="1:19" ht="12" customHeight="1" x14ac:dyDescent="0.25">
      <c r="A742" s="18" t="e">
        <f>#REF!</f>
        <v>#REF!</v>
      </c>
      <c r="B742" s="20" t="e">
        <f>#REF!</f>
        <v>#REF!</v>
      </c>
      <c r="C742" s="143" t="e">
        <f>#REF!</f>
        <v>#REF!</v>
      </c>
      <c r="D742" s="22" t="e">
        <f>#REF!</f>
        <v>#REF!</v>
      </c>
      <c r="E742" s="35">
        <v>2850</v>
      </c>
      <c r="F742" s="203" t="s">
        <v>84</v>
      </c>
      <c r="G742" s="19" t="e">
        <f>#REF!</f>
        <v>#REF!</v>
      </c>
      <c r="H742" s="19"/>
      <c r="I742" s="19">
        <f>ПЭВН!E686</f>
        <v>0</v>
      </c>
      <c r="J742" s="198"/>
      <c r="K742" s="35">
        <v>2657</v>
      </c>
      <c r="L742" s="423">
        <f t="shared" si="17"/>
        <v>7.2638313887843475E-2</v>
      </c>
      <c r="M742" s="456"/>
      <c r="N742" t="str">
        <f>IFERROR(VLOOKUP(B742,Сток!A:B,2,FALSE),"")</f>
        <v/>
      </c>
      <c r="Q742" s="214"/>
      <c r="R742" s="214"/>
      <c r="S742" s="214"/>
    </row>
    <row r="743" spans="1:19" ht="12" customHeight="1" x14ac:dyDescent="0.25">
      <c r="A743" s="18" t="e">
        <f>#REF!</f>
        <v>#REF!</v>
      </c>
      <c r="B743" s="20" t="e">
        <f>#REF!</f>
        <v>#REF!</v>
      </c>
      <c r="C743" s="143" t="e">
        <f>#REF!</f>
        <v>#REF!</v>
      </c>
      <c r="D743" s="22" t="e">
        <f>#REF!</f>
        <v>#REF!</v>
      </c>
      <c r="E743" s="35">
        <v>2550</v>
      </c>
      <c r="F743" s="203" t="s">
        <v>84</v>
      </c>
      <c r="G743" s="19" t="e">
        <f>#REF!</f>
        <v>#REF!</v>
      </c>
      <c r="H743" s="19"/>
      <c r="I743" s="19">
        <f>ПЭВН!E687</f>
        <v>0</v>
      </c>
      <c r="J743" s="198"/>
      <c r="K743" s="35">
        <v>2927</v>
      </c>
      <c r="L743" s="423">
        <f t="shared" si="17"/>
        <v>-0.12880081995216941</v>
      </c>
      <c r="M743" s="456"/>
      <c r="N743" t="str">
        <f>IFERROR(VLOOKUP(B743,Сток!A:B,2,FALSE),"")</f>
        <v/>
      </c>
      <c r="Q743" s="214"/>
      <c r="R743" s="214"/>
      <c r="S743" s="214"/>
    </row>
    <row r="744" spans="1:19" ht="12" customHeight="1" x14ac:dyDescent="0.25">
      <c r="A744" s="18" t="e">
        <f>#REF!</f>
        <v>#REF!</v>
      </c>
      <c r="B744" s="20" t="e">
        <f>#REF!</f>
        <v>#REF!</v>
      </c>
      <c r="C744" s="143" t="e">
        <f>#REF!</f>
        <v>#REF!</v>
      </c>
      <c r="D744" s="22" t="e">
        <f>#REF!</f>
        <v>#REF!</v>
      </c>
      <c r="E744" s="35">
        <v>350</v>
      </c>
      <c r="F744" s="203" t="s">
        <v>84</v>
      </c>
      <c r="G744" s="19" t="e">
        <f>#REF!</f>
        <v>#REF!</v>
      </c>
      <c r="H744" s="19"/>
      <c r="I744" s="19">
        <f>ПЭВН!E688</f>
        <v>0</v>
      </c>
      <c r="J744" s="198"/>
      <c r="K744" s="35">
        <v>270</v>
      </c>
      <c r="L744" s="423">
        <f t="shared" si="17"/>
        <v>0.29629629629629628</v>
      </c>
      <c r="M744" s="456"/>
      <c r="N744" t="str">
        <f>IFERROR(VLOOKUP(B744,Сток!A:B,2,FALSE),"")</f>
        <v/>
      </c>
      <c r="Q744" s="214"/>
      <c r="R744" s="214"/>
      <c r="S744" s="214"/>
    </row>
    <row r="745" spans="1:19" ht="12" customHeight="1" x14ac:dyDescent="0.25">
      <c r="A745" s="18" t="e">
        <f>#REF!</f>
        <v>#REF!</v>
      </c>
      <c r="B745" s="20" t="e">
        <f>#REF!</f>
        <v>#REF!</v>
      </c>
      <c r="C745" s="143" t="e">
        <f>#REF!</f>
        <v>#REF!</v>
      </c>
      <c r="D745" s="22" t="e">
        <f>#REF!</f>
        <v>#REF!</v>
      </c>
      <c r="E745" s="35">
        <v>350</v>
      </c>
      <c r="F745" s="203" t="s">
        <v>84</v>
      </c>
      <c r="G745" s="19" t="e">
        <f>#REF!</f>
        <v>#REF!</v>
      </c>
      <c r="H745" s="19"/>
      <c r="I745" s="19">
        <f>ПЭВН!E689</f>
        <v>0</v>
      </c>
      <c r="J745" s="198"/>
      <c r="K745" s="35">
        <v>200</v>
      </c>
      <c r="L745" s="423">
        <f t="shared" si="17"/>
        <v>0.75</v>
      </c>
      <c r="M745" s="456"/>
      <c r="N745" t="str">
        <f>IFERROR(VLOOKUP(B745,Сток!A:B,2,FALSE),"")</f>
        <v/>
      </c>
      <c r="Q745" s="214"/>
      <c r="R745" s="214"/>
      <c r="S745" s="214"/>
    </row>
    <row r="746" spans="1:19" ht="12" customHeight="1" x14ac:dyDescent="0.25">
      <c r="A746" s="18" t="e">
        <f>#REF!</f>
        <v>#REF!</v>
      </c>
      <c r="B746" s="20" t="e">
        <f>#REF!</f>
        <v>#REF!</v>
      </c>
      <c r="C746" s="143" t="e">
        <f>#REF!</f>
        <v>#REF!</v>
      </c>
      <c r="D746" s="22" t="e">
        <f>#REF!</f>
        <v>#REF!</v>
      </c>
      <c r="E746" s="35">
        <v>200</v>
      </c>
      <c r="F746" s="203" t="s">
        <v>84</v>
      </c>
      <c r="G746" s="19" t="e">
        <f>#REF!</f>
        <v>#REF!</v>
      </c>
      <c r="H746" s="19"/>
      <c r="I746" s="19">
        <f>ПЭВН!E690</f>
        <v>0</v>
      </c>
      <c r="J746" s="198"/>
      <c r="K746" s="35">
        <v>162</v>
      </c>
      <c r="L746" s="423">
        <f t="shared" si="17"/>
        <v>0.23456790123456783</v>
      </c>
      <c r="M746" s="456"/>
      <c r="N746" t="str">
        <f>IFERROR(VLOOKUP(B746,Сток!A:B,2,FALSE),"")</f>
        <v/>
      </c>
      <c r="Q746" s="214"/>
      <c r="R746" s="214"/>
      <c r="S746" s="214"/>
    </row>
    <row r="747" spans="1:19" ht="12" customHeight="1" x14ac:dyDescent="0.25">
      <c r="A747" s="18" t="e">
        <f>#REF!</f>
        <v>#REF!</v>
      </c>
      <c r="B747" s="20" t="e">
        <f>#REF!</f>
        <v>#REF!</v>
      </c>
      <c r="C747" s="143" t="e">
        <f>#REF!</f>
        <v>#REF!</v>
      </c>
      <c r="D747" s="22" t="e">
        <f>#REF!</f>
        <v>#REF!</v>
      </c>
      <c r="E747" s="35">
        <v>200</v>
      </c>
      <c r="F747" s="203" t="s">
        <v>84</v>
      </c>
      <c r="G747" s="19" t="e">
        <f>#REF!</f>
        <v>#REF!</v>
      </c>
      <c r="H747" s="19"/>
      <c r="I747" s="19">
        <f>ПЭВН!E691</f>
        <v>0</v>
      </c>
      <c r="J747" s="198"/>
      <c r="K747" s="35">
        <v>162</v>
      </c>
      <c r="L747" s="423">
        <f t="shared" si="17"/>
        <v>0.23456790123456783</v>
      </c>
      <c r="M747" s="456"/>
      <c r="N747" t="str">
        <f>IFERROR(VLOOKUP(B747,Сток!A:B,2,FALSE),"")</f>
        <v/>
      </c>
      <c r="Q747" s="214"/>
      <c r="R747" s="214"/>
      <c r="S747" s="214"/>
    </row>
    <row r="748" spans="1:19" ht="12" customHeight="1" x14ac:dyDescent="0.25">
      <c r="A748" s="18" t="e">
        <f>#REF!</f>
        <v>#REF!</v>
      </c>
      <c r="B748" s="20" t="e">
        <f>#REF!</f>
        <v>#REF!</v>
      </c>
      <c r="C748" s="143" t="e">
        <f>#REF!</f>
        <v>#REF!</v>
      </c>
      <c r="D748" s="22" t="e">
        <f>#REF!</f>
        <v>#REF!</v>
      </c>
      <c r="E748" s="35">
        <v>200</v>
      </c>
      <c r="F748" s="203" t="s">
        <v>84</v>
      </c>
      <c r="G748" s="19" t="e">
        <f>#REF!</f>
        <v>#REF!</v>
      </c>
      <c r="H748" s="19"/>
      <c r="I748" s="19">
        <f>ПЭВН!E692</f>
        <v>0</v>
      </c>
      <c r="J748" s="198"/>
      <c r="K748" s="35">
        <v>162</v>
      </c>
      <c r="L748" s="423">
        <f t="shared" si="17"/>
        <v>0.23456790123456783</v>
      </c>
      <c r="M748" s="456"/>
      <c r="N748" t="str">
        <f>IFERROR(VLOOKUP(B748,Сток!A:B,2,FALSE),"")</f>
        <v/>
      </c>
      <c r="Q748" s="214"/>
      <c r="R748" s="214"/>
      <c r="S748" s="214"/>
    </row>
    <row r="749" spans="1:19" ht="12" customHeight="1" x14ac:dyDescent="0.25">
      <c r="A749" s="18" t="e">
        <f>#REF!</f>
        <v>#REF!</v>
      </c>
      <c r="B749" s="20" t="e">
        <f>#REF!</f>
        <v>#REF!</v>
      </c>
      <c r="C749" s="143" t="e">
        <f>#REF!</f>
        <v>#REF!</v>
      </c>
      <c r="D749" s="22" t="e">
        <f>#REF!</f>
        <v>#REF!</v>
      </c>
      <c r="E749" s="35">
        <v>700</v>
      </c>
      <c r="F749" s="203" t="s">
        <v>84</v>
      </c>
      <c r="G749" s="19" t="e">
        <f>#REF!</f>
        <v>#REF!</v>
      </c>
      <c r="H749" s="19"/>
      <c r="I749" s="19">
        <f>ПЭВН!E693</f>
        <v>0</v>
      </c>
      <c r="J749" s="198"/>
      <c r="K749" s="35">
        <v>460</v>
      </c>
      <c r="L749" s="423">
        <f t="shared" si="17"/>
        <v>0.52173913043478271</v>
      </c>
      <c r="M749" s="456"/>
      <c r="N749" t="str">
        <f>IFERROR(VLOOKUP(B749,Сток!A:B,2,FALSE),"")</f>
        <v/>
      </c>
      <c r="Q749" s="214"/>
      <c r="R749" s="214"/>
      <c r="S749" s="214"/>
    </row>
    <row r="750" spans="1:19" ht="12" customHeight="1" x14ac:dyDescent="0.25">
      <c r="A750" s="18" t="e">
        <f>#REF!</f>
        <v>#REF!</v>
      </c>
      <c r="B750" s="20" t="e">
        <f>#REF!</f>
        <v>#REF!</v>
      </c>
      <c r="C750" s="143" t="e">
        <f>#REF!</f>
        <v>#REF!</v>
      </c>
      <c r="D750" s="22" t="e">
        <f>#REF!</f>
        <v>#REF!</v>
      </c>
      <c r="E750" s="35">
        <v>900</v>
      </c>
      <c r="F750" s="203" t="s">
        <v>84</v>
      </c>
      <c r="G750" s="19" t="e">
        <f>#REF!</f>
        <v>#REF!</v>
      </c>
      <c r="H750" s="19"/>
      <c r="I750" s="19">
        <f>ПЭВН!E694</f>
        <v>0</v>
      </c>
      <c r="J750" s="198"/>
      <c r="K750" s="35">
        <v>825</v>
      </c>
      <c r="L750" s="423">
        <f t="shared" ref="L750:L813" si="18">E750/K750-1</f>
        <v>9.0909090909090828E-2</v>
      </c>
      <c r="M750" s="456"/>
      <c r="N750" t="str">
        <f>IFERROR(VLOOKUP(B750,Сток!A:B,2,FALSE),"")</f>
        <v/>
      </c>
      <c r="Q750" s="214"/>
      <c r="R750" s="214"/>
      <c r="S750" s="214"/>
    </row>
    <row r="751" spans="1:19" ht="12" customHeight="1" x14ac:dyDescent="0.25">
      <c r="A751" s="18" t="e">
        <f>#REF!</f>
        <v>#REF!</v>
      </c>
      <c r="B751" s="20" t="e">
        <f>#REF!</f>
        <v>#REF!</v>
      </c>
      <c r="C751" s="143" t="e">
        <f>#REF!</f>
        <v>#REF!</v>
      </c>
      <c r="D751" s="22" t="e">
        <f>#REF!</f>
        <v>#REF!</v>
      </c>
      <c r="E751" s="35">
        <v>284</v>
      </c>
      <c r="F751" s="203" t="s">
        <v>84</v>
      </c>
      <c r="G751" s="19" t="e">
        <f>#REF!</f>
        <v>#REF!</v>
      </c>
      <c r="H751" s="19"/>
      <c r="I751" s="19">
        <f>ПЭВН!E695</f>
        <v>0</v>
      </c>
      <c r="J751" s="198"/>
      <c r="K751" s="35">
        <v>284</v>
      </c>
      <c r="L751" s="423">
        <f t="shared" si="18"/>
        <v>0</v>
      </c>
      <c r="M751" s="456"/>
      <c r="N751" t="str">
        <f>IFERROR(VLOOKUP(B751,Сток!A:B,2,FALSE),"")</f>
        <v/>
      </c>
      <c r="Q751" s="214"/>
      <c r="R751" s="214"/>
      <c r="S751" s="214"/>
    </row>
    <row r="752" spans="1:19" ht="12" customHeight="1" x14ac:dyDescent="0.25">
      <c r="A752" s="18" t="e">
        <f>#REF!</f>
        <v>#REF!</v>
      </c>
      <c r="B752" s="20" t="e">
        <f>#REF!</f>
        <v>#REF!</v>
      </c>
      <c r="C752" s="143" t="e">
        <f>#REF!</f>
        <v>#REF!</v>
      </c>
      <c r="D752" s="22" t="e">
        <f>#REF!</f>
        <v>#REF!</v>
      </c>
      <c r="E752" s="35">
        <v>1600</v>
      </c>
      <c r="F752" s="203" t="s">
        <v>84</v>
      </c>
      <c r="G752" s="19" t="e">
        <f>#REF!</f>
        <v>#REF!</v>
      </c>
      <c r="H752" s="19"/>
      <c r="I752" s="19">
        <f>ПЭВН!E696</f>
        <v>0</v>
      </c>
      <c r="J752" s="198"/>
      <c r="K752" s="35">
        <v>756</v>
      </c>
      <c r="L752" s="423">
        <f t="shared" si="18"/>
        <v>1.1164021164021163</v>
      </c>
      <c r="M752" s="456"/>
      <c r="N752" t="str">
        <f>IFERROR(VLOOKUP(B752,Сток!A:B,2,FALSE),"")</f>
        <v/>
      </c>
      <c r="Q752" s="214"/>
      <c r="R752" s="214"/>
      <c r="S752" s="214"/>
    </row>
    <row r="753" spans="1:19" ht="12" customHeight="1" x14ac:dyDescent="0.25">
      <c r="A753" s="18" t="e">
        <f>#REF!</f>
        <v>#REF!</v>
      </c>
      <c r="B753" s="20" t="e">
        <f>#REF!</f>
        <v>#REF!</v>
      </c>
      <c r="C753" s="143" t="e">
        <f>#REF!</f>
        <v>#REF!</v>
      </c>
      <c r="D753" s="22" t="e">
        <f>#REF!</f>
        <v>#REF!</v>
      </c>
      <c r="E753" s="35">
        <v>100</v>
      </c>
      <c r="F753" s="203" t="s">
        <v>84</v>
      </c>
      <c r="G753" s="19" t="e">
        <f>#REF!</f>
        <v>#REF!</v>
      </c>
      <c r="H753" s="19"/>
      <c r="I753" s="19">
        <f>ПЭВН!E697</f>
        <v>0</v>
      </c>
      <c r="J753" s="198"/>
      <c r="K753" s="35">
        <v>165</v>
      </c>
      <c r="L753" s="423">
        <f t="shared" si="18"/>
        <v>-0.39393939393939392</v>
      </c>
      <c r="M753" s="456"/>
      <c r="N753" t="str">
        <f>IFERROR(VLOOKUP(B753,Сток!A:B,2,FALSE),"")</f>
        <v/>
      </c>
      <c r="Q753" s="214"/>
      <c r="R753" s="214"/>
      <c r="S753" s="214"/>
    </row>
    <row r="754" spans="1:19" ht="12" customHeight="1" x14ac:dyDescent="0.25">
      <c r="A754" s="18" t="e">
        <f>#REF!</f>
        <v>#REF!</v>
      </c>
      <c r="B754" s="20" t="e">
        <f>#REF!</f>
        <v>#REF!</v>
      </c>
      <c r="C754" s="143" t="e">
        <f>#REF!</f>
        <v>#REF!</v>
      </c>
      <c r="D754" s="22" t="e">
        <f>#REF!</f>
        <v>#REF!</v>
      </c>
      <c r="E754" s="35">
        <v>480</v>
      </c>
      <c r="F754" s="203" t="s">
        <v>84</v>
      </c>
      <c r="G754" s="19" t="e">
        <f>#REF!</f>
        <v>#REF!</v>
      </c>
      <c r="H754" s="19"/>
      <c r="I754" s="19">
        <f>ПЭВН!E698</f>
        <v>0</v>
      </c>
      <c r="J754" s="198"/>
      <c r="K754" s="35">
        <v>330</v>
      </c>
      <c r="L754" s="423">
        <f t="shared" si="18"/>
        <v>0.45454545454545459</v>
      </c>
      <c r="M754" s="456"/>
      <c r="N754" t="str">
        <f>IFERROR(VLOOKUP(B754,Сток!A:B,2,FALSE),"")</f>
        <v/>
      </c>
      <c r="Q754" s="214"/>
      <c r="R754" s="214"/>
      <c r="S754" s="214"/>
    </row>
    <row r="755" spans="1:19" ht="12" customHeight="1" x14ac:dyDescent="0.25">
      <c r="A755" s="18" t="e">
        <f>#REF!</f>
        <v>#REF!</v>
      </c>
      <c r="B755" s="20" t="e">
        <f>#REF!</f>
        <v>#REF!</v>
      </c>
      <c r="C755" s="143" t="e">
        <f>#REF!</f>
        <v>#REF!</v>
      </c>
      <c r="D755" s="22" t="e">
        <f>#REF!</f>
        <v>#REF!</v>
      </c>
      <c r="E755" s="35">
        <v>540</v>
      </c>
      <c r="F755" s="203" t="s">
        <v>84</v>
      </c>
      <c r="G755" s="19" t="e">
        <f>#REF!</f>
        <v>#REF!</v>
      </c>
      <c r="H755" s="19"/>
      <c r="I755" s="19">
        <f>ПЭВН!E699</f>
        <v>0</v>
      </c>
      <c r="J755" s="198"/>
      <c r="K755" s="35">
        <v>485</v>
      </c>
      <c r="L755" s="423">
        <f t="shared" si="18"/>
        <v>0.11340206185567014</v>
      </c>
      <c r="M755" s="456"/>
      <c r="N755" t="str">
        <f>IFERROR(VLOOKUP(B755,Сток!A:B,2,FALSE),"")</f>
        <v/>
      </c>
      <c r="Q755" s="214"/>
      <c r="R755" s="214"/>
      <c r="S755" s="214"/>
    </row>
    <row r="756" spans="1:19" ht="12" customHeight="1" x14ac:dyDescent="0.25">
      <c r="A756" s="18" t="e">
        <f>#REF!</f>
        <v>#REF!</v>
      </c>
      <c r="B756" s="20" t="e">
        <f>#REF!</f>
        <v>#REF!</v>
      </c>
      <c r="C756" s="143" t="e">
        <f>#REF!</f>
        <v>#REF!</v>
      </c>
      <c r="D756" s="22" t="e">
        <f>#REF!</f>
        <v>#REF!</v>
      </c>
      <c r="E756" s="35">
        <v>450</v>
      </c>
      <c r="F756" s="203" t="s">
        <v>84</v>
      </c>
      <c r="G756" s="19" t="e">
        <f>#REF!</f>
        <v>#REF!</v>
      </c>
      <c r="H756" s="19"/>
      <c r="I756" s="19">
        <f>ПЭВН!E700</f>
        <v>0</v>
      </c>
      <c r="J756" s="198"/>
      <c r="K756" s="35">
        <v>385</v>
      </c>
      <c r="L756" s="423">
        <f t="shared" si="18"/>
        <v>0.16883116883116878</v>
      </c>
      <c r="M756" s="456"/>
      <c r="N756" t="str">
        <f>IFERROR(VLOOKUP(B756,Сток!A:B,2,FALSE),"")</f>
        <v/>
      </c>
      <c r="Q756" s="214"/>
      <c r="R756" s="214"/>
      <c r="S756" s="214"/>
    </row>
    <row r="757" spans="1:19" ht="12" customHeight="1" x14ac:dyDescent="0.25">
      <c r="A757" s="18" t="e">
        <f>#REF!</f>
        <v>#REF!</v>
      </c>
      <c r="B757" s="20" t="e">
        <f>#REF!</f>
        <v>#REF!</v>
      </c>
      <c r="C757" s="143" t="e">
        <f>#REF!</f>
        <v>#REF!</v>
      </c>
      <c r="D757" s="22" t="e">
        <f>#REF!</f>
        <v>#REF!</v>
      </c>
      <c r="E757" s="35">
        <v>400</v>
      </c>
      <c r="F757" s="203" t="s">
        <v>84</v>
      </c>
      <c r="G757" s="19" t="e">
        <f>#REF!</f>
        <v>#REF!</v>
      </c>
      <c r="H757" s="19"/>
      <c r="I757" s="19">
        <f>ПЭВН!E701</f>
        <v>0</v>
      </c>
      <c r="J757" s="198"/>
      <c r="K757" s="35">
        <v>300</v>
      </c>
      <c r="L757" s="423">
        <f t="shared" si="18"/>
        <v>0.33333333333333326</v>
      </c>
      <c r="M757" s="456"/>
      <c r="N757" t="str">
        <f>IFERROR(VLOOKUP(B757,Сток!A:B,2,FALSE),"")</f>
        <v/>
      </c>
      <c r="Q757" s="214"/>
      <c r="R757" s="214"/>
      <c r="S757" s="214"/>
    </row>
    <row r="758" spans="1:19" ht="12" customHeight="1" x14ac:dyDescent="0.25">
      <c r="A758" s="18" t="e">
        <f>#REF!</f>
        <v>#REF!</v>
      </c>
      <c r="B758" s="20" t="e">
        <f>#REF!</f>
        <v>#REF!</v>
      </c>
      <c r="C758" s="143" t="e">
        <f>#REF!</f>
        <v>#REF!</v>
      </c>
      <c r="D758" s="22" t="e">
        <f>#REF!</f>
        <v>#REF!</v>
      </c>
      <c r="E758" s="35">
        <v>400</v>
      </c>
      <c r="F758" s="203" t="s">
        <v>84</v>
      </c>
      <c r="G758" s="19" t="e">
        <f>#REF!</f>
        <v>#REF!</v>
      </c>
      <c r="H758" s="19"/>
      <c r="I758" s="19">
        <f>ПЭВН!E702</f>
        <v>0</v>
      </c>
      <c r="J758" s="198"/>
      <c r="K758" s="35">
        <v>300</v>
      </c>
      <c r="L758" s="423">
        <f t="shared" si="18"/>
        <v>0.33333333333333326</v>
      </c>
      <c r="M758" s="456"/>
      <c r="N758" t="str">
        <f>IFERROR(VLOOKUP(B758,Сток!A:B,2,FALSE),"")</f>
        <v/>
      </c>
      <c r="Q758" s="214"/>
      <c r="R758" s="214"/>
      <c r="S758" s="214"/>
    </row>
    <row r="759" spans="1:19" ht="12" customHeight="1" x14ac:dyDescent="0.25">
      <c r="A759" s="18" t="e">
        <f>#REF!</f>
        <v>#REF!</v>
      </c>
      <c r="B759" s="20" t="e">
        <f>#REF!</f>
        <v>#REF!</v>
      </c>
      <c r="C759" s="143" t="e">
        <f>#REF!</f>
        <v>#REF!</v>
      </c>
      <c r="D759" s="22" t="e">
        <f>#REF!</f>
        <v>#REF!</v>
      </c>
      <c r="E759" s="35">
        <v>500</v>
      </c>
      <c r="F759" s="203" t="s">
        <v>84</v>
      </c>
      <c r="G759" s="19" t="e">
        <f>#REF!</f>
        <v>#REF!</v>
      </c>
      <c r="H759" s="19"/>
      <c r="I759" s="19">
        <f>ПЭВН!E703</f>
        <v>0</v>
      </c>
      <c r="J759" s="198"/>
      <c r="K759" s="35">
        <v>460</v>
      </c>
      <c r="L759" s="423">
        <f t="shared" si="18"/>
        <v>8.6956521739130377E-2</v>
      </c>
      <c r="M759" s="456"/>
      <c r="N759" t="str">
        <f>IFERROR(VLOOKUP(B759,Сток!A:B,2,FALSE),"")</f>
        <v/>
      </c>
      <c r="Q759" s="214"/>
      <c r="R759" s="214"/>
      <c r="S759" s="214"/>
    </row>
    <row r="760" spans="1:19" ht="12" customHeight="1" x14ac:dyDescent="0.25">
      <c r="A760" s="18" t="e">
        <f>#REF!</f>
        <v>#REF!</v>
      </c>
      <c r="B760" s="20" t="e">
        <f>#REF!</f>
        <v>#REF!</v>
      </c>
      <c r="C760" s="143" t="e">
        <f>#REF!</f>
        <v>#REF!</v>
      </c>
      <c r="D760" s="22" t="e">
        <f>#REF!</f>
        <v>#REF!</v>
      </c>
      <c r="E760" s="35">
        <v>500</v>
      </c>
      <c r="F760" s="203" t="s">
        <v>84</v>
      </c>
      <c r="G760" s="19" t="e">
        <f>#REF!</f>
        <v>#REF!</v>
      </c>
      <c r="H760" s="19"/>
      <c r="I760" s="19">
        <f>ПЭВН!E704</f>
        <v>0</v>
      </c>
      <c r="J760" s="198"/>
      <c r="K760" s="35">
        <v>460</v>
      </c>
      <c r="L760" s="423">
        <f t="shared" si="18"/>
        <v>8.6956521739130377E-2</v>
      </c>
      <c r="M760" s="456"/>
      <c r="N760" t="str">
        <f>IFERROR(VLOOKUP(B760,Сток!A:B,2,FALSE),"")</f>
        <v/>
      </c>
      <c r="Q760" s="214"/>
      <c r="R760" s="214"/>
      <c r="S760" s="214"/>
    </row>
    <row r="761" spans="1:19" ht="12" customHeight="1" x14ac:dyDescent="0.25">
      <c r="A761" s="18" t="e">
        <f>#REF!</f>
        <v>#REF!</v>
      </c>
      <c r="B761" s="20" t="e">
        <f>#REF!</f>
        <v>#REF!</v>
      </c>
      <c r="C761" s="143" t="e">
        <f>#REF!</f>
        <v>#REF!</v>
      </c>
      <c r="D761" s="22" t="e">
        <f>#REF!</f>
        <v>#REF!</v>
      </c>
      <c r="E761" s="35">
        <v>500</v>
      </c>
      <c r="F761" s="203" t="s">
        <v>84</v>
      </c>
      <c r="G761" s="19" t="e">
        <f>#REF!</f>
        <v>#REF!</v>
      </c>
      <c r="H761" s="19"/>
      <c r="I761" s="19">
        <f>ПЭВН!E705</f>
        <v>0</v>
      </c>
      <c r="J761" s="198"/>
      <c r="K761" s="35">
        <v>460</v>
      </c>
      <c r="L761" s="423">
        <f t="shared" si="18"/>
        <v>8.6956521739130377E-2</v>
      </c>
      <c r="M761" s="456"/>
      <c r="N761" t="str">
        <f>IFERROR(VLOOKUP(B761,Сток!A:B,2,FALSE),"")</f>
        <v/>
      </c>
      <c r="Q761" s="214"/>
      <c r="R761" s="214"/>
      <c r="S761" s="214"/>
    </row>
    <row r="762" spans="1:19" ht="12" customHeight="1" x14ac:dyDescent="0.25">
      <c r="A762" s="18" t="e">
        <f>#REF!</f>
        <v>#REF!</v>
      </c>
      <c r="B762" s="20" t="e">
        <f>#REF!</f>
        <v>#REF!</v>
      </c>
      <c r="C762" s="143" t="e">
        <f>#REF!</f>
        <v>#REF!</v>
      </c>
      <c r="D762" s="22" t="e">
        <f>#REF!</f>
        <v>#REF!</v>
      </c>
      <c r="E762" s="35">
        <v>210</v>
      </c>
      <c r="F762" s="203" t="s">
        <v>84</v>
      </c>
      <c r="G762" s="19" t="e">
        <f>#REF!</f>
        <v>#REF!</v>
      </c>
      <c r="H762" s="19"/>
      <c r="I762" s="19">
        <f>ПЭВН!E706</f>
        <v>0</v>
      </c>
      <c r="J762" s="198"/>
      <c r="K762" s="35">
        <v>162</v>
      </c>
      <c r="L762" s="423">
        <f t="shared" si="18"/>
        <v>0.29629629629629628</v>
      </c>
      <c r="M762" s="456"/>
      <c r="N762" t="str">
        <f>IFERROR(VLOOKUP(B762,Сток!A:B,2,FALSE),"")</f>
        <v/>
      </c>
      <c r="Q762" s="214"/>
      <c r="R762" s="214"/>
      <c r="S762" s="214"/>
    </row>
    <row r="763" spans="1:19" ht="12" customHeight="1" x14ac:dyDescent="0.25">
      <c r="A763" s="18" t="e">
        <f>#REF!</f>
        <v>#REF!</v>
      </c>
      <c r="B763" s="20" t="e">
        <f>#REF!</f>
        <v>#REF!</v>
      </c>
      <c r="C763" s="143" t="e">
        <f>#REF!</f>
        <v>#REF!</v>
      </c>
      <c r="D763" s="22" t="e">
        <f>#REF!</f>
        <v>#REF!</v>
      </c>
      <c r="E763" s="35">
        <v>210</v>
      </c>
      <c r="F763" s="203" t="s">
        <v>84</v>
      </c>
      <c r="G763" s="19" t="e">
        <f>#REF!</f>
        <v>#REF!</v>
      </c>
      <c r="H763" s="19"/>
      <c r="I763" s="19">
        <f>ПЭВН!E707</f>
        <v>0</v>
      </c>
      <c r="J763" s="198"/>
      <c r="K763" s="35">
        <v>216</v>
      </c>
      <c r="L763" s="423">
        <f t="shared" si="18"/>
        <v>-2.777777777777779E-2</v>
      </c>
      <c r="M763" s="456"/>
      <c r="N763" t="str">
        <f>IFERROR(VLOOKUP(B763,Сток!A:B,2,FALSE),"")</f>
        <v/>
      </c>
      <c r="Q763" s="214"/>
      <c r="R763" s="214"/>
      <c r="S763" s="214"/>
    </row>
    <row r="764" spans="1:19" ht="12" customHeight="1" x14ac:dyDescent="0.25">
      <c r="A764" s="18" t="e">
        <f>#REF!</f>
        <v>#REF!</v>
      </c>
      <c r="B764" s="20" t="e">
        <f>#REF!</f>
        <v>#REF!</v>
      </c>
      <c r="C764" s="143" t="e">
        <f>#REF!</f>
        <v>#REF!</v>
      </c>
      <c r="D764" s="22" t="e">
        <f>#REF!</f>
        <v>#REF!</v>
      </c>
      <c r="E764" s="35">
        <v>120</v>
      </c>
      <c r="F764" s="203" t="s">
        <v>84</v>
      </c>
      <c r="G764" s="19" t="e">
        <f>#REF!</f>
        <v>#REF!</v>
      </c>
      <c r="H764" s="19"/>
      <c r="I764" s="19">
        <f>ПЭВН!E708</f>
        <v>0</v>
      </c>
      <c r="J764" s="198"/>
      <c r="K764" s="35">
        <v>39</v>
      </c>
      <c r="L764" s="423">
        <f t="shared" si="18"/>
        <v>2.0769230769230771</v>
      </c>
      <c r="M764" s="456"/>
      <c r="N764" t="str">
        <f>IFERROR(VLOOKUP(B764,Сток!A:B,2,FALSE),"")</f>
        <v/>
      </c>
      <c r="Q764" s="214"/>
      <c r="R764" s="214"/>
      <c r="S764" s="214"/>
    </row>
    <row r="765" spans="1:19" ht="12" customHeight="1" x14ac:dyDescent="0.25">
      <c r="A765" s="18" t="e">
        <f>#REF!</f>
        <v>#REF!</v>
      </c>
      <c r="B765" s="20" t="e">
        <f>#REF!</f>
        <v>#REF!</v>
      </c>
      <c r="C765" s="143" t="e">
        <f>#REF!</f>
        <v>#REF!</v>
      </c>
      <c r="D765" s="22" t="e">
        <f>#REF!</f>
        <v>#REF!</v>
      </c>
      <c r="E765" s="35">
        <v>180</v>
      </c>
      <c r="F765" s="203" t="s">
        <v>84</v>
      </c>
      <c r="G765" s="19" t="e">
        <f>#REF!</f>
        <v>#REF!</v>
      </c>
      <c r="H765" s="19"/>
      <c r="I765" s="19">
        <f>ПЭВН!E709</f>
        <v>0</v>
      </c>
      <c r="J765" s="198"/>
      <c r="K765" s="35">
        <v>238</v>
      </c>
      <c r="L765" s="423">
        <f t="shared" si="18"/>
        <v>-0.24369747899159666</v>
      </c>
      <c r="M765" s="456"/>
      <c r="N765" t="str">
        <f>IFERROR(VLOOKUP(B765,Сток!A:B,2,FALSE),"")</f>
        <v/>
      </c>
      <c r="Q765" s="214"/>
      <c r="R765" s="214"/>
      <c r="S765" s="214"/>
    </row>
    <row r="766" spans="1:19" ht="12" customHeight="1" x14ac:dyDescent="0.25">
      <c r="A766" s="18" t="e">
        <f>#REF!</f>
        <v>#REF!</v>
      </c>
      <c r="B766" s="20" t="e">
        <f>#REF!</f>
        <v>#REF!</v>
      </c>
      <c r="C766" s="143" t="e">
        <f>#REF!</f>
        <v>#REF!</v>
      </c>
      <c r="D766" s="22" t="e">
        <f>#REF!</f>
        <v>#REF!</v>
      </c>
      <c r="E766" s="35">
        <v>180</v>
      </c>
      <c r="F766" s="203" t="s">
        <v>84</v>
      </c>
      <c r="G766" s="19" t="e">
        <f>#REF!</f>
        <v>#REF!</v>
      </c>
      <c r="H766" s="19"/>
      <c r="I766" s="19">
        <f>ПЭВН!E710</f>
        <v>0</v>
      </c>
      <c r="J766" s="198"/>
      <c r="K766" s="35">
        <v>248</v>
      </c>
      <c r="L766" s="423">
        <f t="shared" si="18"/>
        <v>-0.27419354838709675</v>
      </c>
      <c r="M766" s="456"/>
      <c r="N766" t="str">
        <f>IFERROR(VLOOKUP(B766,Сток!A:B,2,FALSE),"")</f>
        <v/>
      </c>
      <c r="Q766" s="214"/>
      <c r="R766" s="214"/>
      <c r="S766" s="214"/>
    </row>
    <row r="767" spans="1:19" ht="12" customHeight="1" x14ac:dyDescent="0.25">
      <c r="A767" s="18" t="e">
        <f>#REF!</f>
        <v>#REF!</v>
      </c>
      <c r="B767" s="20" t="e">
        <f>#REF!</f>
        <v>#REF!</v>
      </c>
      <c r="C767" s="143" t="e">
        <f>#REF!</f>
        <v>#REF!</v>
      </c>
      <c r="D767" s="22" t="e">
        <f>#REF!</f>
        <v>#REF!</v>
      </c>
      <c r="E767" s="35">
        <v>180</v>
      </c>
      <c r="F767" s="203" t="s">
        <v>84</v>
      </c>
      <c r="G767" s="19" t="e">
        <f>#REF!</f>
        <v>#REF!</v>
      </c>
      <c r="H767" s="19"/>
      <c r="I767" s="19">
        <f>ПЭВН!E711</f>
        <v>0</v>
      </c>
      <c r="J767" s="198"/>
      <c r="K767" s="35">
        <v>173</v>
      </c>
      <c r="L767" s="423">
        <f t="shared" si="18"/>
        <v>4.0462427745664664E-2</v>
      </c>
      <c r="M767" s="456"/>
      <c r="N767" t="str">
        <f>IFERROR(VLOOKUP(B767,Сток!A:B,2,FALSE),"")</f>
        <v/>
      </c>
      <c r="Q767" s="214"/>
      <c r="R767" s="214"/>
      <c r="S767" s="214"/>
    </row>
    <row r="768" spans="1:19" ht="12" customHeight="1" x14ac:dyDescent="0.25">
      <c r="A768" s="18" t="e">
        <f>#REF!</f>
        <v>#REF!</v>
      </c>
      <c r="B768" s="20" t="e">
        <f>#REF!</f>
        <v>#REF!</v>
      </c>
      <c r="C768" s="143" t="e">
        <f>#REF!</f>
        <v>#REF!</v>
      </c>
      <c r="D768" s="22" t="e">
        <f>#REF!</f>
        <v>#REF!</v>
      </c>
      <c r="E768" s="35">
        <v>180</v>
      </c>
      <c r="F768" s="203" t="s">
        <v>84</v>
      </c>
      <c r="G768" s="19" t="e">
        <f>#REF!</f>
        <v>#REF!</v>
      </c>
      <c r="H768" s="19"/>
      <c r="I768" s="19">
        <f>ПЭВН!E712</f>
        <v>0</v>
      </c>
      <c r="J768" s="198"/>
      <c r="K768" s="35">
        <v>173</v>
      </c>
      <c r="L768" s="423">
        <f t="shared" si="18"/>
        <v>4.0462427745664664E-2</v>
      </c>
      <c r="M768" s="456"/>
      <c r="N768" t="str">
        <f>IFERROR(VLOOKUP(B768,Сток!A:B,2,FALSE),"")</f>
        <v/>
      </c>
      <c r="Q768" s="214"/>
      <c r="R768" s="214"/>
      <c r="S768" s="214"/>
    </row>
    <row r="769" spans="1:19" ht="12" customHeight="1" x14ac:dyDescent="0.25">
      <c r="A769" s="18" t="e">
        <f>#REF!</f>
        <v>#REF!</v>
      </c>
      <c r="B769" s="20" t="e">
        <f>#REF!</f>
        <v>#REF!</v>
      </c>
      <c r="C769" s="143" t="e">
        <f>#REF!</f>
        <v>#REF!</v>
      </c>
      <c r="D769" s="22" t="e">
        <f>#REF!</f>
        <v>#REF!</v>
      </c>
      <c r="E769" s="35">
        <v>180</v>
      </c>
      <c r="F769" s="203" t="s">
        <v>84</v>
      </c>
      <c r="G769" s="19" t="e">
        <f>#REF!</f>
        <v>#REF!</v>
      </c>
      <c r="H769" s="19"/>
      <c r="I769" s="19">
        <f>ПЭВН!E713</f>
        <v>0</v>
      </c>
      <c r="J769" s="198"/>
      <c r="K769" s="35">
        <v>108</v>
      </c>
      <c r="L769" s="423">
        <f t="shared" si="18"/>
        <v>0.66666666666666674</v>
      </c>
      <c r="M769" s="456"/>
      <c r="N769" t="str">
        <f>IFERROR(VLOOKUP(B769,Сток!A:B,2,FALSE),"")</f>
        <v/>
      </c>
      <c r="Q769" s="214"/>
      <c r="R769" s="214"/>
      <c r="S769" s="214"/>
    </row>
    <row r="770" spans="1:19" ht="12" customHeight="1" x14ac:dyDescent="0.25">
      <c r="A770" s="18" t="e">
        <f>#REF!</f>
        <v>#REF!</v>
      </c>
      <c r="B770" s="20" t="e">
        <f>#REF!</f>
        <v>#REF!</v>
      </c>
      <c r="C770" s="143" t="e">
        <f>#REF!</f>
        <v>#REF!</v>
      </c>
      <c r="D770" s="22" t="e">
        <f>#REF!</f>
        <v>#REF!</v>
      </c>
      <c r="E770" s="35">
        <v>180</v>
      </c>
      <c r="F770" s="203" t="s">
        <v>84</v>
      </c>
      <c r="G770" s="19" t="e">
        <f>#REF!</f>
        <v>#REF!</v>
      </c>
      <c r="H770" s="19"/>
      <c r="I770" s="19">
        <f>ПЭВН!E714</f>
        <v>0</v>
      </c>
      <c r="J770" s="198"/>
      <c r="K770" s="35">
        <v>86</v>
      </c>
      <c r="L770" s="423">
        <f t="shared" si="18"/>
        <v>1.0930232558139537</v>
      </c>
      <c r="M770" s="456"/>
      <c r="N770" t="str">
        <f>IFERROR(VLOOKUP(B770,Сток!A:B,2,FALSE),"")</f>
        <v/>
      </c>
      <c r="Q770" s="214"/>
      <c r="R770" s="214"/>
      <c r="S770" s="214"/>
    </row>
    <row r="771" spans="1:19" ht="12" customHeight="1" x14ac:dyDescent="0.25">
      <c r="A771" s="18" t="e">
        <f>#REF!</f>
        <v>#REF!</v>
      </c>
      <c r="B771" s="20" t="e">
        <f>#REF!</f>
        <v>#REF!</v>
      </c>
      <c r="C771" s="143" t="e">
        <f>#REF!</f>
        <v>#REF!</v>
      </c>
      <c r="D771" s="22" t="e">
        <f>#REF!</f>
        <v>#REF!</v>
      </c>
      <c r="E771" s="35">
        <v>180</v>
      </c>
      <c r="F771" s="203" t="s">
        <v>84</v>
      </c>
      <c r="G771" s="19" t="e">
        <f>#REF!</f>
        <v>#REF!</v>
      </c>
      <c r="H771" s="19"/>
      <c r="I771" s="19">
        <f>ПЭВН!E715</f>
        <v>0</v>
      </c>
      <c r="J771" s="198"/>
      <c r="K771" s="35">
        <v>86</v>
      </c>
      <c r="L771" s="423">
        <f t="shared" si="18"/>
        <v>1.0930232558139537</v>
      </c>
      <c r="M771" s="456"/>
      <c r="N771" t="str">
        <f>IFERROR(VLOOKUP(B771,Сток!A:B,2,FALSE),"")</f>
        <v/>
      </c>
      <c r="Q771" s="214"/>
      <c r="R771" s="214"/>
      <c r="S771" s="214"/>
    </row>
    <row r="772" spans="1:19" ht="12" customHeight="1" x14ac:dyDescent="0.25">
      <c r="A772" s="18" t="e">
        <f>#REF!</f>
        <v>#REF!</v>
      </c>
      <c r="B772" s="20" t="e">
        <f>#REF!</f>
        <v>#REF!</v>
      </c>
      <c r="C772" s="143" t="e">
        <f>#REF!</f>
        <v>#REF!</v>
      </c>
      <c r="D772" s="22" t="e">
        <f>#REF!</f>
        <v>#REF!</v>
      </c>
      <c r="E772" s="35">
        <v>350</v>
      </c>
      <c r="F772" s="203" t="s">
        <v>84</v>
      </c>
      <c r="G772" s="19" t="e">
        <f>#REF!</f>
        <v>#REF!</v>
      </c>
      <c r="H772" s="19"/>
      <c r="I772" s="19">
        <f>ПЭВН!E716</f>
        <v>0</v>
      </c>
      <c r="J772" s="198"/>
      <c r="K772" s="35">
        <v>270</v>
      </c>
      <c r="L772" s="423">
        <f t="shared" si="18"/>
        <v>0.29629629629629628</v>
      </c>
      <c r="M772" s="456"/>
      <c r="N772" t="str">
        <f>IFERROR(VLOOKUP(B772,Сток!A:B,2,FALSE),"")</f>
        <v/>
      </c>
      <c r="Q772" s="214"/>
      <c r="R772" s="214"/>
      <c r="S772" s="214"/>
    </row>
    <row r="773" spans="1:19" ht="12" customHeight="1" x14ac:dyDescent="0.25">
      <c r="A773" s="18" t="e">
        <f>#REF!</f>
        <v>#REF!</v>
      </c>
      <c r="B773" s="20" t="e">
        <f>#REF!</f>
        <v>#REF!</v>
      </c>
      <c r="C773" s="143" t="e">
        <f>#REF!</f>
        <v>#REF!</v>
      </c>
      <c r="D773" s="22" t="e">
        <f>#REF!</f>
        <v>#REF!</v>
      </c>
      <c r="E773" s="35">
        <v>350</v>
      </c>
      <c r="F773" s="203" t="s">
        <v>84</v>
      </c>
      <c r="G773" s="19" t="e">
        <f>#REF!</f>
        <v>#REF!</v>
      </c>
      <c r="H773" s="19"/>
      <c r="I773" s="19">
        <f>ПЭВН!E717</f>
        <v>0</v>
      </c>
      <c r="J773" s="198"/>
      <c r="K773" s="35">
        <v>270</v>
      </c>
      <c r="L773" s="423">
        <f t="shared" si="18"/>
        <v>0.29629629629629628</v>
      </c>
      <c r="M773" s="456"/>
      <c r="N773" t="str">
        <f>IFERROR(VLOOKUP(B773,Сток!A:B,2,FALSE),"")</f>
        <v/>
      </c>
      <c r="Q773" s="214"/>
      <c r="R773" s="214"/>
      <c r="S773" s="214"/>
    </row>
    <row r="774" spans="1:19" ht="12" customHeight="1" x14ac:dyDescent="0.25">
      <c r="A774" s="18" t="e">
        <f>#REF!</f>
        <v>#REF!</v>
      </c>
      <c r="B774" s="20" t="e">
        <f>#REF!</f>
        <v>#REF!</v>
      </c>
      <c r="C774" s="143" t="e">
        <f>#REF!</f>
        <v>#REF!</v>
      </c>
      <c r="D774" s="22" t="e">
        <f>#REF!</f>
        <v>#REF!</v>
      </c>
      <c r="E774" s="35">
        <v>300</v>
      </c>
      <c r="F774" s="203" t="s">
        <v>84</v>
      </c>
      <c r="G774" s="19" t="e">
        <f>#REF!</f>
        <v>#REF!</v>
      </c>
      <c r="H774" s="19"/>
      <c r="I774" s="19">
        <f>ПЭВН!E718</f>
        <v>0</v>
      </c>
      <c r="J774" s="198"/>
      <c r="K774" s="35">
        <v>27</v>
      </c>
      <c r="L774" s="423">
        <f t="shared" si="18"/>
        <v>10.111111111111111</v>
      </c>
      <c r="M774" s="456"/>
      <c r="N774" t="str">
        <f>IFERROR(VLOOKUP(B774,Сток!A:B,2,FALSE),"")</f>
        <v/>
      </c>
      <c r="Q774" s="214"/>
      <c r="R774" s="214"/>
      <c r="S774" s="214"/>
    </row>
    <row r="775" spans="1:19" ht="12" customHeight="1" x14ac:dyDescent="0.25">
      <c r="A775" s="18" t="e">
        <f>#REF!</f>
        <v>#REF!</v>
      </c>
      <c r="B775" s="20" t="e">
        <f>#REF!</f>
        <v>#REF!</v>
      </c>
      <c r="C775" s="143" t="e">
        <f>#REF!</f>
        <v>#REF!</v>
      </c>
      <c r="D775" s="22" t="e">
        <f>#REF!</f>
        <v>#REF!</v>
      </c>
      <c r="E775" s="35">
        <v>150</v>
      </c>
      <c r="F775" s="203" t="s">
        <v>84</v>
      </c>
      <c r="G775" s="19" t="e">
        <f>#REF!</f>
        <v>#REF!</v>
      </c>
      <c r="H775" s="19"/>
      <c r="I775" s="19">
        <f>ПЭВН!E719</f>
        <v>0</v>
      </c>
      <c r="J775" s="198"/>
      <c r="K775" s="35">
        <v>55</v>
      </c>
      <c r="L775" s="423">
        <f t="shared" si="18"/>
        <v>1.7272727272727271</v>
      </c>
      <c r="M775" s="456"/>
      <c r="N775" t="str">
        <f>IFERROR(VLOOKUP(B775,Сток!A:B,2,FALSE),"")</f>
        <v/>
      </c>
      <c r="Q775" s="214"/>
      <c r="R775" s="214"/>
      <c r="S775" s="214"/>
    </row>
    <row r="776" spans="1:19" ht="12" customHeight="1" x14ac:dyDescent="0.25">
      <c r="A776" s="18" t="e">
        <f>#REF!</f>
        <v>#REF!</v>
      </c>
      <c r="B776" s="20" t="e">
        <f>#REF!</f>
        <v>#REF!</v>
      </c>
      <c r="C776" s="143" t="e">
        <f>#REF!</f>
        <v>#REF!</v>
      </c>
      <c r="D776" s="22" t="e">
        <f>#REF!</f>
        <v>#REF!</v>
      </c>
      <c r="E776" s="35">
        <v>550</v>
      </c>
      <c r="F776" s="203" t="s">
        <v>84</v>
      </c>
      <c r="G776" s="19" t="e">
        <f>#REF!</f>
        <v>#REF!</v>
      </c>
      <c r="H776" s="19"/>
      <c r="I776" s="19">
        <f>ПЭВН!E720</f>
        <v>0</v>
      </c>
      <c r="J776" s="198"/>
      <c r="K776" s="35">
        <v>415</v>
      </c>
      <c r="L776" s="423">
        <f t="shared" si="18"/>
        <v>0.32530120481927716</v>
      </c>
      <c r="M776" s="456"/>
      <c r="N776" t="str">
        <f>IFERROR(VLOOKUP(B776,Сток!A:B,2,FALSE),"")</f>
        <v/>
      </c>
      <c r="Q776" s="214"/>
      <c r="R776" s="214"/>
      <c r="S776" s="214"/>
    </row>
    <row r="777" spans="1:19" ht="12" customHeight="1" x14ac:dyDescent="0.25">
      <c r="A777" s="18" t="e">
        <f>#REF!</f>
        <v>#REF!</v>
      </c>
      <c r="B777" s="20" t="e">
        <f>#REF!</f>
        <v>#REF!</v>
      </c>
      <c r="C777" s="143" t="e">
        <f>#REF!</f>
        <v>#REF!</v>
      </c>
      <c r="D777" s="22" t="e">
        <f>#REF!</f>
        <v>#REF!</v>
      </c>
      <c r="E777" s="35">
        <v>400</v>
      </c>
      <c r="F777" s="203" t="s">
        <v>84</v>
      </c>
      <c r="G777" s="19" t="e">
        <f>#REF!</f>
        <v>#REF!</v>
      </c>
      <c r="H777" s="19"/>
      <c r="I777" s="19">
        <f>ПЭВН!E721</f>
        <v>0</v>
      </c>
      <c r="J777" s="198"/>
      <c r="K777" s="35">
        <v>450</v>
      </c>
      <c r="L777" s="423">
        <f t="shared" si="18"/>
        <v>-0.11111111111111116</v>
      </c>
      <c r="M777" s="456"/>
      <c r="N777" t="str">
        <f>IFERROR(VLOOKUP(B777,Сток!A:B,2,FALSE),"")</f>
        <v/>
      </c>
      <c r="Q777" s="214"/>
      <c r="R777" s="214"/>
      <c r="S777" s="214"/>
    </row>
    <row r="778" spans="1:19" ht="12" customHeight="1" x14ac:dyDescent="0.25">
      <c r="A778" s="18" t="e">
        <f>#REF!</f>
        <v>#REF!</v>
      </c>
      <c r="B778" s="20" t="e">
        <f>#REF!</f>
        <v>#REF!</v>
      </c>
      <c r="C778" s="143" t="e">
        <f>#REF!</f>
        <v>#REF!</v>
      </c>
      <c r="D778" s="22" t="e">
        <f>#REF!</f>
        <v>#REF!</v>
      </c>
      <c r="E778" s="35">
        <v>600</v>
      </c>
      <c r="F778" s="203" t="s">
        <v>84</v>
      </c>
      <c r="G778" s="19" t="e">
        <f>#REF!</f>
        <v>#REF!</v>
      </c>
      <c r="H778" s="19"/>
      <c r="I778" s="19">
        <f>ПЭВН!E722</f>
        <v>0</v>
      </c>
      <c r="J778" s="198"/>
      <c r="K778" s="35">
        <v>630</v>
      </c>
      <c r="L778" s="423">
        <f t="shared" si="18"/>
        <v>-4.7619047619047672E-2</v>
      </c>
      <c r="M778" s="456"/>
      <c r="N778" t="str">
        <f>IFERROR(VLOOKUP(B778,Сток!A:B,2,FALSE),"")</f>
        <v/>
      </c>
      <c r="Q778" s="214"/>
      <c r="R778" s="214"/>
      <c r="S778" s="214"/>
    </row>
    <row r="779" spans="1:19" ht="12" customHeight="1" x14ac:dyDescent="0.25">
      <c r="A779" s="18" t="e">
        <f>#REF!</f>
        <v>#REF!</v>
      </c>
      <c r="B779" s="20" t="e">
        <f>#REF!</f>
        <v>#REF!</v>
      </c>
      <c r="C779" s="143" t="e">
        <f>#REF!</f>
        <v>#REF!</v>
      </c>
      <c r="D779" s="22" t="e">
        <f>#REF!</f>
        <v>#REF!</v>
      </c>
      <c r="E779" s="35">
        <v>500</v>
      </c>
      <c r="F779" s="203" t="s">
        <v>84</v>
      </c>
      <c r="G779" s="19" t="e">
        <f>#REF!</f>
        <v>#REF!</v>
      </c>
      <c r="H779" s="19"/>
      <c r="I779" s="19">
        <f>ПЭВН!E723</f>
        <v>0</v>
      </c>
      <c r="J779" s="198"/>
      <c r="K779" s="35">
        <v>530</v>
      </c>
      <c r="L779" s="423">
        <f t="shared" si="18"/>
        <v>-5.6603773584905648E-2</v>
      </c>
      <c r="M779" s="456"/>
      <c r="N779" t="str">
        <f>IFERROR(VLOOKUP(B779,Сток!A:B,2,FALSE),"")</f>
        <v/>
      </c>
      <c r="Q779" s="214"/>
      <c r="R779" s="214"/>
      <c r="S779" s="214"/>
    </row>
    <row r="780" spans="1:19" ht="12" customHeight="1" x14ac:dyDescent="0.25">
      <c r="A780" s="18" t="e">
        <f>#REF!</f>
        <v>#REF!</v>
      </c>
      <c r="B780" s="20" t="e">
        <f>#REF!</f>
        <v>#REF!</v>
      </c>
      <c r="C780" s="143" t="e">
        <f>#REF!</f>
        <v>#REF!</v>
      </c>
      <c r="D780" s="22" t="e">
        <f>#REF!</f>
        <v>#REF!</v>
      </c>
      <c r="E780" s="35">
        <v>500</v>
      </c>
      <c r="F780" s="203" t="s">
        <v>84</v>
      </c>
      <c r="G780" s="19" t="e">
        <f>#REF!</f>
        <v>#REF!</v>
      </c>
      <c r="H780" s="19"/>
      <c r="I780" s="19">
        <f>ПЭВН!E724</f>
        <v>0</v>
      </c>
      <c r="J780" s="198"/>
      <c r="K780" s="35">
        <v>580</v>
      </c>
      <c r="L780" s="423">
        <f t="shared" si="18"/>
        <v>-0.13793103448275867</v>
      </c>
      <c r="M780" s="456"/>
      <c r="N780" t="str">
        <f>IFERROR(VLOOKUP(B780,Сток!A:B,2,FALSE),"")</f>
        <v/>
      </c>
      <c r="Q780" s="214"/>
      <c r="R780" s="214"/>
      <c r="S780" s="214"/>
    </row>
    <row r="781" spans="1:19" ht="12" customHeight="1" x14ac:dyDescent="0.25">
      <c r="A781" s="18" t="e">
        <f>#REF!</f>
        <v>#REF!</v>
      </c>
      <c r="B781" s="20" t="e">
        <f>#REF!</f>
        <v>#REF!</v>
      </c>
      <c r="C781" s="143" t="e">
        <f>#REF!</f>
        <v>#REF!</v>
      </c>
      <c r="D781" s="22" t="e">
        <f>#REF!</f>
        <v>#REF!</v>
      </c>
      <c r="E781" s="35">
        <v>500</v>
      </c>
      <c r="F781" s="203" t="s">
        <v>84</v>
      </c>
      <c r="G781" s="19" t="e">
        <f>#REF!</f>
        <v>#REF!</v>
      </c>
      <c r="H781" s="19"/>
      <c r="I781" s="19">
        <f>ПЭВН!E725</f>
        <v>0</v>
      </c>
      <c r="J781" s="198"/>
      <c r="K781" s="35">
        <v>440</v>
      </c>
      <c r="L781" s="423">
        <f t="shared" si="18"/>
        <v>0.13636363636363646</v>
      </c>
      <c r="M781" s="456"/>
      <c r="N781" t="str">
        <f>IFERROR(VLOOKUP(B781,Сток!A:B,2,FALSE),"")</f>
        <v/>
      </c>
      <c r="Q781" s="214"/>
      <c r="R781" s="214"/>
      <c r="S781" s="214"/>
    </row>
    <row r="782" spans="1:19" ht="12" customHeight="1" x14ac:dyDescent="0.25">
      <c r="A782" s="18" t="e">
        <f>#REF!</f>
        <v>#REF!</v>
      </c>
      <c r="B782" s="20" t="e">
        <f>#REF!</f>
        <v>#REF!</v>
      </c>
      <c r="C782" s="143" t="e">
        <f>#REF!</f>
        <v>#REF!</v>
      </c>
      <c r="D782" s="22" t="e">
        <f>#REF!</f>
        <v>#REF!</v>
      </c>
      <c r="E782" s="35">
        <v>500</v>
      </c>
      <c r="F782" s="203" t="s">
        <v>84</v>
      </c>
      <c r="G782" s="19" t="e">
        <f>#REF!</f>
        <v>#REF!</v>
      </c>
      <c r="H782" s="19"/>
      <c r="I782" s="19">
        <f>ПЭВН!E726</f>
        <v>0</v>
      </c>
      <c r="J782" s="198"/>
      <c r="K782" s="35">
        <v>440</v>
      </c>
      <c r="L782" s="423">
        <f t="shared" si="18"/>
        <v>0.13636363636363646</v>
      </c>
      <c r="M782" s="456"/>
      <c r="N782" t="str">
        <f>IFERROR(VLOOKUP(B782,Сток!A:B,2,FALSE),"")</f>
        <v/>
      </c>
      <c r="Q782" s="214"/>
      <c r="R782" s="214"/>
      <c r="S782" s="214"/>
    </row>
    <row r="783" spans="1:19" ht="12" customHeight="1" x14ac:dyDescent="0.25">
      <c r="A783" s="18" t="e">
        <f>#REF!</f>
        <v>#REF!</v>
      </c>
      <c r="B783" s="20" t="e">
        <f>#REF!</f>
        <v>#REF!</v>
      </c>
      <c r="C783" s="143" t="e">
        <f>#REF!</f>
        <v>#REF!</v>
      </c>
      <c r="D783" s="22" t="e">
        <f>#REF!</f>
        <v>#REF!</v>
      </c>
      <c r="E783" s="35">
        <v>280</v>
      </c>
      <c r="F783" s="203" t="s">
        <v>84</v>
      </c>
      <c r="G783" s="19" t="e">
        <f>#REF!</f>
        <v>#REF!</v>
      </c>
      <c r="H783" s="19"/>
      <c r="I783" s="19">
        <f>ПЭВН!E727</f>
        <v>0</v>
      </c>
      <c r="J783" s="198"/>
      <c r="K783" s="35">
        <v>149</v>
      </c>
      <c r="L783" s="423">
        <f t="shared" si="18"/>
        <v>0.87919463087248317</v>
      </c>
      <c r="M783" s="456"/>
      <c r="N783" t="str">
        <f>IFERROR(VLOOKUP(B783,Сток!A:B,2,FALSE),"")</f>
        <v/>
      </c>
      <c r="Q783" s="214"/>
      <c r="R783" s="214"/>
      <c r="S783" s="214"/>
    </row>
    <row r="784" spans="1:19" ht="12" customHeight="1" x14ac:dyDescent="0.25">
      <c r="A784" s="18" t="e">
        <f>#REF!</f>
        <v>#REF!</v>
      </c>
      <c r="B784" s="20" t="e">
        <f>#REF!</f>
        <v>#REF!</v>
      </c>
      <c r="C784" s="143" t="e">
        <f>#REF!</f>
        <v>#REF!</v>
      </c>
      <c r="D784" s="22" t="e">
        <f>#REF!</f>
        <v>#REF!</v>
      </c>
      <c r="E784" s="35">
        <v>86</v>
      </c>
      <c r="F784" s="203" t="s">
        <v>84</v>
      </c>
      <c r="G784" s="19" t="e">
        <f>#REF!</f>
        <v>#REF!</v>
      </c>
      <c r="H784" s="19"/>
      <c r="I784" s="19">
        <f>ПЭВН!E728</f>
        <v>0</v>
      </c>
      <c r="J784" s="198"/>
      <c r="K784" s="35">
        <v>86</v>
      </c>
      <c r="L784" s="423">
        <f t="shared" si="18"/>
        <v>0</v>
      </c>
      <c r="M784" s="456"/>
      <c r="N784" t="str">
        <f>IFERROR(VLOOKUP(B784,Сток!A:B,2,FALSE),"")</f>
        <v/>
      </c>
      <c r="Q784" s="214"/>
      <c r="R784" s="214"/>
      <c r="S784" s="214"/>
    </row>
    <row r="785" spans="1:19" ht="12" customHeight="1" x14ac:dyDescent="0.25">
      <c r="A785" s="18" t="e">
        <f>#REF!</f>
        <v>#REF!</v>
      </c>
      <c r="B785" s="20" t="e">
        <f>#REF!</f>
        <v>#REF!</v>
      </c>
      <c r="C785" s="143" t="e">
        <f>#REF!</f>
        <v>#REF!</v>
      </c>
      <c r="D785" s="22" t="e">
        <f>#REF!</f>
        <v>#REF!</v>
      </c>
      <c r="E785" s="35">
        <v>110</v>
      </c>
      <c r="F785" s="203" t="s">
        <v>84</v>
      </c>
      <c r="G785" s="19" t="e">
        <f>#REF!</f>
        <v>#REF!</v>
      </c>
      <c r="H785" s="19"/>
      <c r="I785" s="19">
        <f>ПЭВН!E729</f>
        <v>0</v>
      </c>
      <c r="J785" s="198"/>
      <c r="K785" s="35">
        <v>38</v>
      </c>
      <c r="L785" s="423">
        <f t="shared" si="18"/>
        <v>1.8947368421052633</v>
      </c>
      <c r="M785" s="456"/>
      <c r="N785" t="str">
        <f>IFERROR(VLOOKUP(B785,Сток!A:B,2,FALSE),"")</f>
        <v/>
      </c>
      <c r="Q785" s="214"/>
      <c r="R785" s="214"/>
      <c r="S785" s="214"/>
    </row>
    <row r="786" spans="1:19" ht="12" customHeight="1" x14ac:dyDescent="0.25">
      <c r="A786" s="18" t="e">
        <f>#REF!</f>
        <v>#REF!</v>
      </c>
      <c r="B786" s="20" t="e">
        <f>#REF!</f>
        <v>#REF!</v>
      </c>
      <c r="C786" s="143" t="e">
        <f>#REF!</f>
        <v>#REF!</v>
      </c>
      <c r="D786" s="22" t="e">
        <f>#REF!</f>
        <v>#REF!</v>
      </c>
      <c r="E786" s="35">
        <v>110</v>
      </c>
      <c r="F786" s="203" t="s">
        <v>84</v>
      </c>
      <c r="G786" s="19" t="e">
        <f>#REF!</f>
        <v>#REF!</v>
      </c>
      <c r="H786" s="19"/>
      <c r="I786" s="19">
        <f>ПЭВН!E730</f>
        <v>0</v>
      </c>
      <c r="J786" s="198"/>
      <c r="K786" s="35">
        <v>27</v>
      </c>
      <c r="L786" s="423">
        <f t="shared" si="18"/>
        <v>3.0740740740740744</v>
      </c>
      <c r="M786" s="456"/>
      <c r="N786" t="str">
        <f>IFERROR(VLOOKUP(B786,Сток!A:B,2,FALSE),"")</f>
        <v/>
      </c>
      <c r="Q786" s="214"/>
      <c r="R786" s="214"/>
      <c r="S786" s="214"/>
    </row>
    <row r="787" spans="1:19" ht="12" customHeight="1" x14ac:dyDescent="0.25">
      <c r="A787" s="18" t="e">
        <f>#REF!</f>
        <v>#REF!</v>
      </c>
      <c r="B787" s="20" t="e">
        <f>#REF!</f>
        <v>#REF!</v>
      </c>
      <c r="C787" s="143" t="e">
        <f>#REF!</f>
        <v>#REF!</v>
      </c>
      <c r="D787" s="22" t="e">
        <f>#REF!</f>
        <v>#REF!</v>
      </c>
      <c r="E787" s="35">
        <v>110</v>
      </c>
      <c r="F787" s="203" t="s">
        <v>84</v>
      </c>
      <c r="G787" s="19" t="e">
        <f>#REF!</f>
        <v>#REF!</v>
      </c>
      <c r="H787" s="19"/>
      <c r="I787" s="19">
        <f>ПЭВН!E731</f>
        <v>0</v>
      </c>
      <c r="J787" s="198"/>
      <c r="K787" s="35">
        <v>108</v>
      </c>
      <c r="L787" s="423">
        <f t="shared" si="18"/>
        <v>1.8518518518518601E-2</v>
      </c>
      <c r="M787" s="456"/>
      <c r="N787" t="str">
        <f>IFERROR(VLOOKUP(B787,Сток!A:B,2,FALSE),"")</f>
        <v/>
      </c>
      <c r="Q787" s="214"/>
      <c r="R787" s="214"/>
      <c r="S787" s="214"/>
    </row>
    <row r="788" spans="1:19" ht="12" customHeight="1" x14ac:dyDescent="0.25">
      <c r="A788" s="18" t="e">
        <f>#REF!</f>
        <v>#REF!</v>
      </c>
      <c r="B788" s="20" t="e">
        <f>#REF!</f>
        <v>#REF!</v>
      </c>
      <c r="C788" s="143" t="e">
        <f>#REF!</f>
        <v>#REF!</v>
      </c>
      <c r="D788" s="22" t="e">
        <f>#REF!</f>
        <v>#REF!</v>
      </c>
      <c r="E788" s="35">
        <v>86</v>
      </c>
      <c r="F788" s="203" t="s">
        <v>84</v>
      </c>
      <c r="G788" s="19" t="e">
        <f>#REF!</f>
        <v>#REF!</v>
      </c>
      <c r="H788" s="19"/>
      <c r="I788" s="19">
        <f>ПЭВН!E732</f>
        <v>0</v>
      </c>
      <c r="J788" s="198"/>
      <c r="K788" s="35">
        <v>86</v>
      </c>
      <c r="L788" s="423">
        <f t="shared" si="18"/>
        <v>0</v>
      </c>
      <c r="M788" s="456"/>
      <c r="N788" t="str">
        <f>IFERROR(VLOOKUP(B788,Сток!A:B,2,FALSE),"")</f>
        <v/>
      </c>
      <c r="Q788" s="214"/>
      <c r="R788" s="214"/>
      <c r="S788" s="214"/>
    </row>
    <row r="789" spans="1:19" ht="12" customHeight="1" x14ac:dyDescent="0.25">
      <c r="A789" s="18" t="e">
        <f>#REF!</f>
        <v>#REF!</v>
      </c>
      <c r="B789" s="20" t="e">
        <f>#REF!</f>
        <v>#REF!</v>
      </c>
      <c r="C789" s="143" t="e">
        <f>#REF!</f>
        <v>#REF!</v>
      </c>
      <c r="D789" s="22" t="e">
        <f>#REF!</f>
        <v>#REF!</v>
      </c>
      <c r="E789" s="35">
        <v>115</v>
      </c>
      <c r="F789" s="203" t="s">
        <v>84</v>
      </c>
      <c r="G789" s="19" t="e">
        <f>#REF!</f>
        <v>#REF!</v>
      </c>
      <c r="H789" s="19"/>
      <c r="I789" s="19">
        <f>ПЭВН!E733</f>
        <v>0</v>
      </c>
      <c r="J789" s="198"/>
      <c r="K789" s="35">
        <v>16</v>
      </c>
      <c r="L789" s="423">
        <f t="shared" si="18"/>
        <v>6.1875</v>
      </c>
      <c r="M789" s="456"/>
      <c r="N789" t="str">
        <f>IFERROR(VLOOKUP(B789,Сток!A:B,2,FALSE),"")</f>
        <v/>
      </c>
      <c r="Q789" s="214"/>
      <c r="R789" s="214"/>
      <c r="S789" s="214"/>
    </row>
    <row r="790" spans="1:19" ht="12" customHeight="1" x14ac:dyDescent="0.25">
      <c r="A790" s="18" t="e">
        <f>#REF!</f>
        <v>#REF!</v>
      </c>
      <c r="B790" s="20" t="e">
        <f>#REF!</f>
        <v>#REF!</v>
      </c>
      <c r="C790" s="143" t="e">
        <f>#REF!</f>
        <v>#REF!</v>
      </c>
      <c r="D790" s="22" t="e">
        <f>#REF!</f>
        <v>#REF!</v>
      </c>
      <c r="E790" s="35">
        <v>170</v>
      </c>
      <c r="F790" s="203" t="s">
        <v>84</v>
      </c>
      <c r="G790" s="19" t="e">
        <f>#REF!</f>
        <v>#REF!</v>
      </c>
      <c r="H790" s="19"/>
      <c r="I790" s="19">
        <f>ПЭВН!E734</f>
        <v>0</v>
      </c>
      <c r="J790" s="198"/>
      <c r="K790" s="35">
        <v>143</v>
      </c>
      <c r="L790" s="423">
        <f t="shared" si="18"/>
        <v>0.18881118881118875</v>
      </c>
      <c r="M790" s="456"/>
      <c r="N790" t="str">
        <f>IFERROR(VLOOKUP(B790,Сток!A:B,2,FALSE),"")</f>
        <v/>
      </c>
      <c r="Q790" s="214"/>
      <c r="R790" s="214"/>
      <c r="S790" s="214"/>
    </row>
    <row r="791" spans="1:19" ht="12" customHeight="1" x14ac:dyDescent="0.25">
      <c r="A791" s="18" t="e">
        <f>#REF!</f>
        <v>#REF!</v>
      </c>
      <c r="B791" s="20" t="e">
        <f>#REF!</f>
        <v>#REF!</v>
      </c>
      <c r="C791" s="143" t="e">
        <f>#REF!</f>
        <v>#REF!</v>
      </c>
      <c r="D791" s="22" t="e">
        <f>#REF!</f>
        <v>#REF!</v>
      </c>
      <c r="E791" s="35">
        <v>210</v>
      </c>
      <c r="F791" s="203" t="s">
        <v>84</v>
      </c>
      <c r="G791" s="19" t="e">
        <f>#REF!</f>
        <v>#REF!</v>
      </c>
      <c r="H791" s="19"/>
      <c r="I791" s="19">
        <f>ПЭВН!E735</f>
        <v>0</v>
      </c>
      <c r="J791" s="198"/>
      <c r="K791" s="35">
        <v>145</v>
      </c>
      <c r="L791" s="423">
        <f t="shared" si="18"/>
        <v>0.44827586206896552</v>
      </c>
      <c r="M791" s="456"/>
      <c r="N791" t="str">
        <f>IFERROR(VLOOKUP(B791,Сток!A:B,2,FALSE),"")</f>
        <v/>
      </c>
      <c r="Q791" s="214"/>
      <c r="R791" s="214"/>
      <c r="S791" s="214"/>
    </row>
    <row r="792" spans="1:19" ht="12" customHeight="1" x14ac:dyDescent="0.25">
      <c r="A792" s="18" t="e">
        <f>#REF!</f>
        <v>#REF!</v>
      </c>
      <c r="B792" s="20" t="e">
        <f>#REF!</f>
        <v>#REF!</v>
      </c>
      <c r="C792" s="143" t="e">
        <f>#REF!</f>
        <v>#REF!</v>
      </c>
      <c r="D792" s="22" t="e">
        <f>#REF!</f>
        <v>#REF!</v>
      </c>
      <c r="E792" s="35">
        <v>210</v>
      </c>
      <c r="F792" s="203" t="s">
        <v>84</v>
      </c>
      <c r="G792" s="19" t="e">
        <f>#REF!</f>
        <v>#REF!</v>
      </c>
      <c r="H792" s="19"/>
      <c r="I792" s="19">
        <f>ПЭВН!E736</f>
        <v>0</v>
      </c>
      <c r="J792" s="198"/>
      <c r="K792" s="35">
        <v>190</v>
      </c>
      <c r="L792" s="423">
        <f t="shared" si="18"/>
        <v>0.10526315789473695</v>
      </c>
      <c r="M792" s="456"/>
      <c r="N792" t="str">
        <f>IFERROR(VLOOKUP(B792,Сток!A:B,2,FALSE),"")</f>
        <v/>
      </c>
      <c r="Q792" s="214"/>
      <c r="R792" s="214"/>
      <c r="S792" s="214"/>
    </row>
    <row r="793" spans="1:19" ht="12" customHeight="1" x14ac:dyDescent="0.25">
      <c r="A793" s="18" t="e">
        <f>#REF!</f>
        <v>#REF!</v>
      </c>
      <c r="B793" s="20" t="e">
        <f>#REF!</f>
        <v>#REF!</v>
      </c>
      <c r="C793" s="143" t="e">
        <f>#REF!</f>
        <v>#REF!</v>
      </c>
      <c r="D793" s="22" t="e">
        <f>#REF!</f>
        <v>#REF!</v>
      </c>
      <c r="E793" s="35">
        <v>150</v>
      </c>
      <c r="F793" s="203" t="s">
        <v>84</v>
      </c>
      <c r="G793" s="19" t="e">
        <f>#REF!</f>
        <v>#REF!</v>
      </c>
      <c r="H793" s="19"/>
      <c r="I793" s="19">
        <f>ПЭВН!E737</f>
        <v>0</v>
      </c>
      <c r="J793" s="198"/>
      <c r="K793" s="35">
        <v>108</v>
      </c>
      <c r="L793" s="423">
        <f t="shared" si="18"/>
        <v>0.38888888888888884</v>
      </c>
      <c r="M793" s="456"/>
      <c r="N793" t="str">
        <f>IFERROR(VLOOKUP(B793,Сток!A:B,2,FALSE),"")</f>
        <v/>
      </c>
      <c r="Q793" s="214"/>
      <c r="R793" s="214"/>
      <c r="S793" s="214"/>
    </row>
    <row r="794" spans="1:19" ht="12" customHeight="1" x14ac:dyDescent="0.25">
      <c r="A794" s="18" t="e">
        <f>#REF!</f>
        <v>#REF!</v>
      </c>
      <c r="B794" s="20" t="e">
        <f>#REF!</f>
        <v>#REF!</v>
      </c>
      <c r="C794" s="143" t="e">
        <f>#REF!</f>
        <v>#REF!</v>
      </c>
      <c r="D794" s="22" t="e">
        <f>#REF!</f>
        <v>#REF!</v>
      </c>
      <c r="E794" s="35">
        <v>700</v>
      </c>
      <c r="F794" s="203" t="s">
        <v>84</v>
      </c>
      <c r="G794" s="19" t="e">
        <f>#REF!</f>
        <v>#REF!</v>
      </c>
      <c r="H794" s="19"/>
      <c r="I794" s="19">
        <f>ПЭВН!E738</f>
        <v>0</v>
      </c>
      <c r="J794" s="198"/>
      <c r="K794" s="35">
        <v>605</v>
      </c>
      <c r="L794" s="423">
        <f t="shared" si="18"/>
        <v>0.15702479338842967</v>
      </c>
      <c r="M794" s="456"/>
      <c r="N794" t="str">
        <f>IFERROR(VLOOKUP(B794,Сток!A:B,2,FALSE),"")</f>
        <v/>
      </c>
      <c r="Q794" s="214"/>
      <c r="R794" s="214"/>
      <c r="S794" s="214"/>
    </row>
    <row r="795" spans="1:19" ht="12" customHeight="1" x14ac:dyDescent="0.25">
      <c r="A795" s="18" t="e">
        <f>#REF!</f>
        <v>#REF!</v>
      </c>
      <c r="B795" s="20" t="e">
        <f>#REF!</f>
        <v>#REF!</v>
      </c>
      <c r="C795" s="143" t="e">
        <f>#REF!</f>
        <v>#REF!</v>
      </c>
      <c r="D795" s="22" t="e">
        <f>#REF!</f>
        <v>#REF!</v>
      </c>
      <c r="E795" s="35">
        <v>40</v>
      </c>
      <c r="F795" s="203" t="s">
        <v>84</v>
      </c>
      <c r="G795" s="19" t="e">
        <f>#REF!</f>
        <v>#REF!</v>
      </c>
      <c r="H795" s="19"/>
      <c r="I795" s="19">
        <f>ПЭВН!E739</f>
        <v>0</v>
      </c>
      <c r="J795" s="198"/>
      <c r="K795" s="35">
        <v>22</v>
      </c>
      <c r="L795" s="423">
        <f t="shared" si="18"/>
        <v>0.81818181818181812</v>
      </c>
      <c r="M795" s="456"/>
      <c r="N795" t="str">
        <f>IFERROR(VLOOKUP(B795,Сток!A:B,2,FALSE),"")</f>
        <v/>
      </c>
      <c r="Q795" s="214"/>
      <c r="R795" s="214"/>
      <c r="S795" s="214"/>
    </row>
    <row r="796" spans="1:19" ht="12" customHeight="1" x14ac:dyDescent="0.25">
      <c r="A796" s="18" t="e">
        <f>#REF!</f>
        <v>#REF!</v>
      </c>
      <c r="B796" s="20" t="e">
        <f>#REF!</f>
        <v>#REF!</v>
      </c>
      <c r="C796" s="143" t="e">
        <f>#REF!</f>
        <v>#REF!</v>
      </c>
      <c r="D796" s="22" t="e">
        <f>#REF!</f>
        <v>#REF!</v>
      </c>
      <c r="E796" s="35">
        <v>90</v>
      </c>
      <c r="F796" s="203" t="s">
        <v>84</v>
      </c>
      <c r="G796" s="19" t="e">
        <f>#REF!</f>
        <v>#REF!</v>
      </c>
      <c r="H796" s="19"/>
      <c r="I796" s="19">
        <f>ПЭВН!E740</f>
        <v>0</v>
      </c>
      <c r="J796" s="198"/>
      <c r="K796" s="35">
        <v>86</v>
      </c>
      <c r="L796" s="423">
        <f t="shared" si="18"/>
        <v>4.6511627906976827E-2</v>
      </c>
      <c r="M796" s="456"/>
      <c r="N796" t="str">
        <f>IFERROR(VLOOKUP(B796,Сток!A:B,2,FALSE),"")</f>
        <v/>
      </c>
      <c r="Q796" s="214"/>
      <c r="R796" s="214"/>
      <c r="S796" s="214"/>
    </row>
    <row r="797" spans="1:19" ht="12" customHeight="1" x14ac:dyDescent="0.25">
      <c r="A797" s="18" t="e">
        <f>#REF!</f>
        <v>#REF!</v>
      </c>
      <c r="B797" s="20" t="e">
        <f>#REF!</f>
        <v>#REF!</v>
      </c>
      <c r="C797" s="143" t="e">
        <f>#REF!</f>
        <v>#REF!</v>
      </c>
      <c r="D797" s="22" t="e">
        <f>#REF!</f>
        <v>#REF!</v>
      </c>
      <c r="E797" s="35">
        <v>50</v>
      </c>
      <c r="F797" s="203" t="s">
        <v>84</v>
      </c>
      <c r="G797" s="19" t="e">
        <f>#REF!</f>
        <v>#REF!</v>
      </c>
      <c r="H797" s="19"/>
      <c r="I797" s="19">
        <f>ПЭВН!E741</f>
        <v>0</v>
      </c>
      <c r="J797" s="198"/>
      <c r="K797" s="35">
        <v>22</v>
      </c>
      <c r="L797" s="423">
        <f t="shared" si="18"/>
        <v>1.2727272727272729</v>
      </c>
      <c r="M797" s="456"/>
      <c r="N797" t="str">
        <f>IFERROR(VLOOKUP(B797,Сток!A:B,2,FALSE),"")</f>
        <v/>
      </c>
      <c r="Q797" s="214"/>
      <c r="R797" s="214"/>
      <c r="S797" s="214"/>
    </row>
    <row r="798" spans="1:19" ht="12" customHeight="1" x14ac:dyDescent="0.25">
      <c r="A798" s="18" t="e">
        <f>#REF!</f>
        <v>#REF!</v>
      </c>
      <c r="B798" s="20" t="e">
        <f>#REF!</f>
        <v>#REF!</v>
      </c>
      <c r="C798" s="143" t="e">
        <f>#REF!</f>
        <v>#REF!</v>
      </c>
      <c r="D798" s="22" t="e">
        <f>#REF!</f>
        <v>#REF!</v>
      </c>
      <c r="E798" s="35">
        <v>150</v>
      </c>
      <c r="F798" s="203" t="s">
        <v>84</v>
      </c>
      <c r="G798" s="19" t="e">
        <f>#REF!</f>
        <v>#REF!</v>
      </c>
      <c r="H798" s="19"/>
      <c r="I798" s="19">
        <f>ПЭВН!E742</f>
        <v>0</v>
      </c>
      <c r="J798" s="198"/>
      <c r="K798" s="35">
        <v>151</v>
      </c>
      <c r="L798" s="423">
        <f t="shared" si="18"/>
        <v>-6.6225165562914245E-3</v>
      </c>
      <c r="M798" s="456"/>
      <c r="N798" t="str">
        <f>IFERROR(VLOOKUP(B798,Сток!A:B,2,FALSE),"")</f>
        <v/>
      </c>
      <c r="Q798" s="214"/>
      <c r="R798" s="214"/>
      <c r="S798" s="214"/>
    </row>
    <row r="799" spans="1:19" ht="12" customHeight="1" x14ac:dyDescent="0.25">
      <c r="A799" s="18" t="e">
        <f>#REF!</f>
        <v>#REF!</v>
      </c>
      <c r="B799" s="20" t="e">
        <f>#REF!</f>
        <v>#REF!</v>
      </c>
      <c r="C799" s="143" t="e">
        <f>#REF!</f>
        <v>#REF!</v>
      </c>
      <c r="D799" s="22" t="e">
        <f>#REF!</f>
        <v>#REF!</v>
      </c>
      <c r="E799" s="35">
        <v>150</v>
      </c>
      <c r="F799" s="203" t="s">
        <v>84</v>
      </c>
      <c r="G799" s="19" t="e">
        <f>#REF!</f>
        <v>#REF!</v>
      </c>
      <c r="H799" s="19"/>
      <c r="I799" s="19">
        <f>ПЭВН!E743</f>
        <v>0</v>
      </c>
      <c r="J799" s="198"/>
      <c r="K799" s="35">
        <v>151</v>
      </c>
      <c r="L799" s="423">
        <f t="shared" si="18"/>
        <v>-6.6225165562914245E-3</v>
      </c>
      <c r="M799" s="456"/>
      <c r="N799" t="str">
        <f>IFERROR(VLOOKUP(B799,Сток!A:B,2,FALSE),"")</f>
        <v/>
      </c>
      <c r="Q799" s="214"/>
      <c r="R799" s="214"/>
      <c r="S799" s="214"/>
    </row>
    <row r="800" spans="1:19" ht="12" customHeight="1" x14ac:dyDescent="0.25">
      <c r="A800" s="18" t="e">
        <f>#REF!</f>
        <v>#REF!</v>
      </c>
      <c r="B800" s="20" t="e">
        <f>#REF!</f>
        <v>#REF!</v>
      </c>
      <c r="C800" s="143" t="e">
        <f>#REF!</f>
        <v>#REF!</v>
      </c>
      <c r="D800" s="22" t="e">
        <f>#REF!</f>
        <v>#REF!</v>
      </c>
      <c r="E800" s="35">
        <v>190</v>
      </c>
      <c r="F800" s="203" t="s">
        <v>84</v>
      </c>
      <c r="G800" s="19" t="e">
        <f>#REF!</f>
        <v>#REF!</v>
      </c>
      <c r="H800" s="19"/>
      <c r="I800" s="19">
        <f>ПЭВН!E744</f>
        <v>0</v>
      </c>
      <c r="J800" s="198"/>
      <c r="K800" s="35">
        <v>194</v>
      </c>
      <c r="L800" s="423">
        <f t="shared" si="18"/>
        <v>-2.0618556701030966E-2</v>
      </c>
      <c r="M800" s="456"/>
      <c r="N800" t="str">
        <f>IFERROR(VLOOKUP(B800,Сток!A:B,2,FALSE),"")</f>
        <v/>
      </c>
      <c r="Q800" s="214"/>
      <c r="R800" s="214"/>
      <c r="S800" s="214"/>
    </row>
    <row r="801" spans="1:19" ht="12" customHeight="1" x14ac:dyDescent="0.25">
      <c r="A801" s="18" t="e">
        <f>#REF!</f>
        <v>#REF!</v>
      </c>
      <c r="B801" s="20" t="e">
        <f>#REF!</f>
        <v>#REF!</v>
      </c>
      <c r="C801" s="143" t="e">
        <f>#REF!</f>
        <v>#REF!</v>
      </c>
      <c r="D801" s="22" t="e">
        <f>#REF!</f>
        <v>#REF!</v>
      </c>
      <c r="E801" s="35">
        <v>150</v>
      </c>
      <c r="F801" s="203" t="s">
        <v>84</v>
      </c>
      <c r="G801" s="19" t="e">
        <f>#REF!</f>
        <v>#REF!</v>
      </c>
      <c r="H801" s="19"/>
      <c r="I801" s="19">
        <f>ПЭВН!E745</f>
        <v>0</v>
      </c>
      <c r="J801" s="198"/>
      <c r="K801" s="35">
        <v>151</v>
      </c>
      <c r="L801" s="423">
        <f t="shared" si="18"/>
        <v>-6.6225165562914245E-3</v>
      </c>
      <c r="M801" s="456"/>
      <c r="N801" t="str">
        <f>IFERROR(VLOOKUP(B801,Сток!A:B,2,FALSE),"")</f>
        <v/>
      </c>
      <c r="Q801" s="214"/>
      <c r="R801" s="214"/>
      <c r="S801" s="214"/>
    </row>
    <row r="802" spans="1:19" ht="12" customHeight="1" x14ac:dyDescent="0.25">
      <c r="A802" s="18" t="e">
        <f>#REF!</f>
        <v>#REF!</v>
      </c>
      <c r="B802" s="20" t="e">
        <f>#REF!</f>
        <v>#REF!</v>
      </c>
      <c r="C802" s="143" t="e">
        <f>#REF!</f>
        <v>#REF!</v>
      </c>
      <c r="D802" s="22" t="e">
        <f>#REF!</f>
        <v>#REF!</v>
      </c>
      <c r="E802" s="35">
        <v>134</v>
      </c>
      <c r="F802" s="203" t="s">
        <v>84</v>
      </c>
      <c r="G802" s="19" t="e">
        <f>#REF!</f>
        <v>#REF!</v>
      </c>
      <c r="H802" s="19"/>
      <c r="I802" s="19">
        <f>ПЭВН!E746</f>
        <v>0</v>
      </c>
      <c r="J802" s="198"/>
      <c r="K802" s="35">
        <v>134</v>
      </c>
      <c r="L802" s="423">
        <f t="shared" si="18"/>
        <v>0</v>
      </c>
      <c r="M802" s="456"/>
      <c r="N802" t="str">
        <f>IFERROR(VLOOKUP(B802,Сток!A:B,2,FALSE),"")</f>
        <v/>
      </c>
      <c r="Q802" s="214"/>
      <c r="R802" s="214"/>
      <c r="S802" s="214"/>
    </row>
    <row r="803" spans="1:19" ht="12" customHeight="1" x14ac:dyDescent="0.25">
      <c r="A803" s="18" t="e">
        <f>#REF!</f>
        <v>#REF!</v>
      </c>
      <c r="B803" s="20" t="e">
        <f>#REF!</f>
        <v>#REF!</v>
      </c>
      <c r="C803" s="143" t="e">
        <f>#REF!</f>
        <v>#REF!</v>
      </c>
      <c r="D803" s="22" t="e">
        <f>#REF!</f>
        <v>#REF!</v>
      </c>
      <c r="E803" s="35">
        <v>150</v>
      </c>
      <c r="F803" s="203" t="s">
        <v>84</v>
      </c>
      <c r="G803" s="19" t="e">
        <f>#REF!</f>
        <v>#REF!</v>
      </c>
      <c r="H803" s="19"/>
      <c r="I803" s="19">
        <f>ПЭВН!E747</f>
        <v>0</v>
      </c>
      <c r="J803" s="198"/>
      <c r="K803" s="35">
        <v>110</v>
      </c>
      <c r="L803" s="423">
        <f t="shared" si="18"/>
        <v>0.36363636363636354</v>
      </c>
      <c r="M803" s="456"/>
      <c r="N803" t="str">
        <f>IFERROR(VLOOKUP(B803,Сток!A:B,2,FALSE),"")</f>
        <v/>
      </c>
      <c r="Q803" s="214"/>
      <c r="R803" s="214"/>
      <c r="S803" s="214"/>
    </row>
    <row r="804" spans="1:19" ht="12" customHeight="1" x14ac:dyDescent="0.25">
      <c r="A804" s="18" t="e">
        <f>#REF!</f>
        <v>#REF!</v>
      </c>
      <c r="B804" s="20" t="e">
        <f>#REF!</f>
        <v>#REF!</v>
      </c>
      <c r="C804" s="143" t="e">
        <f>#REF!</f>
        <v>#REF!</v>
      </c>
      <c r="D804" s="22" t="e">
        <f>#REF!</f>
        <v>#REF!</v>
      </c>
      <c r="E804" s="35">
        <v>150</v>
      </c>
      <c r="F804" s="203" t="s">
        <v>84</v>
      </c>
      <c r="G804" s="19" t="e">
        <f>#REF!</f>
        <v>#REF!</v>
      </c>
      <c r="H804" s="19"/>
      <c r="I804" s="19">
        <f>ПЭВН!E748</f>
        <v>0</v>
      </c>
      <c r="J804" s="198"/>
      <c r="K804" s="35">
        <v>106</v>
      </c>
      <c r="L804" s="423">
        <f t="shared" si="18"/>
        <v>0.41509433962264142</v>
      </c>
      <c r="M804" s="456"/>
      <c r="N804" t="str">
        <f>IFERROR(VLOOKUP(B804,Сток!A:B,2,FALSE),"")</f>
        <v/>
      </c>
      <c r="Q804" s="214"/>
      <c r="R804" s="214"/>
      <c r="S804" s="214"/>
    </row>
    <row r="805" spans="1:19" ht="12" customHeight="1" x14ac:dyDescent="0.25">
      <c r="A805" s="18" t="e">
        <f>#REF!</f>
        <v>#REF!</v>
      </c>
      <c r="B805" s="20" t="e">
        <f>#REF!</f>
        <v>#REF!</v>
      </c>
      <c r="C805" s="143" t="e">
        <f>#REF!</f>
        <v>#REF!</v>
      </c>
      <c r="D805" s="22" t="e">
        <f>#REF!</f>
        <v>#REF!</v>
      </c>
      <c r="E805" s="35">
        <v>280</v>
      </c>
      <c r="F805" s="203" t="s">
        <v>84</v>
      </c>
      <c r="G805" s="19" t="e">
        <f>#REF!</f>
        <v>#REF!</v>
      </c>
      <c r="H805" s="19"/>
      <c r="I805" s="19">
        <f>ПЭВН!E749</f>
        <v>0</v>
      </c>
      <c r="J805" s="198"/>
      <c r="K805" s="35">
        <v>216</v>
      </c>
      <c r="L805" s="423">
        <f t="shared" si="18"/>
        <v>0.29629629629629628</v>
      </c>
      <c r="M805" s="456"/>
      <c r="N805" t="str">
        <f>IFERROR(VLOOKUP(B805,Сток!A:B,2,FALSE),"")</f>
        <v/>
      </c>
      <c r="Q805" s="214"/>
      <c r="R805" s="214"/>
      <c r="S805" s="214"/>
    </row>
    <row r="806" spans="1:19" ht="12" customHeight="1" x14ac:dyDescent="0.25">
      <c r="A806" s="18" t="e">
        <f>#REF!</f>
        <v>#REF!</v>
      </c>
      <c r="B806" s="20" t="e">
        <f>#REF!</f>
        <v>#REF!</v>
      </c>
      <c r="C806" s="143" t="e">
        <f>#REF!</f>
        <v>#REF!</v>
      </c>
      <c r="D806" s="22" t="e">
        <f>#REF!</f>
        <v>#REF!</v>
      </c>
      <c r="E806" s="35">
        <v>280</v>
      </c>
      <c r="F806" s="203" t="s">
        <v>84</v>
      </c>
      <c r="G806" s="19" t="e">
        <f>#REF!</f>
        <v>#REF!</v>
      </c>
      <c r="H806" s="19"/>
      <c r="I806" s="19">
        <f>ПЭВН!E750</f>
        <v>0</v>
      </c>
      <c r="J806" s="198"/>
      <c r="K806" s="35">
        <v>216</v>
      </c>
      <c r="L806" s="423">
        <f t="shared" si="18"/>
        <v>0.29629629629629628</v>
      </c>
      <c r="M806" s="456"/>
      <c r="N806" t="str">
        <f>IFERROR(VLOOKUP(B806,Сток!A:B,2,FALSE),"")</f>
        <v/>
      </c>
      <c r="Q806" s="214"/>
      <c r="R806" s="214"/>
      <c r="S806" s="214"/>
    </row>
    <row r="807" spans="1:19" ht="12" customHeight="1" x14ac:dyDescent="0.25">
      <c r="A807" s="18" t="e">
        <f>#REF!</f>
        <v>#REF!</v>
      </c>
      <c r="B807" s="20" t="e">
        <f>#REF!</f>
        <v>#REF!</v>
      </c>
      <c r="C807" s="143" t="e">
        <f>#REF!</f>
        <v>#REF!</v>
      </c>
      <c r="D807" s="22" t="e">
        <f>#REF!</f>
        <v>#REF!</v>
      </c>
      <c r="E807" s="35">
        <v>280</v>
      </c>
      <c r="F807" s="203" t="s">
        <v>84</v>
      </c>
      <c r="G807" s="19" t="e">
        <f>#REF!</f>
        <v>#REF!</v>
      </c>
      <c r="H807" s="19"/>
      <c r="I807" s="19">
        <f>ПЭВН!E751</f>
        <v>0</v>
      </c>
      <c r="J807" s="198"/>
      <c r="K807" s="35">
        <v>216</v>
      </c>
      <c r="L807" s="423">
        <f t="shared" si="18"/>
        <v>0.29629629629629628</v>
      </c>
      <c r="M807" s="456"/>
      <c r="N807" t="str">
        <f>IFERROR(VLOOKUP(B807,Сток!A:B,2,FALSE),"")</f>
        <v/>
      </c>
      <c r="Q807" s="214"/>
      <c r="R807" s="214"/>
      <c r="S807" s="214"/>
    </row>
    <row r="808" spans="1:19" ht="12" customHeight="1" x14ac:dyDescent="0.25">
      <c r="A808" s="18" t="e">
        <f>#REF!</f>
        <v>#REF!</v>
      </c>
      <c r="B808" s="20" t="e">
        <f>#REF!</f>
        <v>#REF!</v>
      </c>
      <c r="C808" s="143" t="e">
        <f>#REF!</f>
        <v>#REF!</v>
      </c>
      <c r="D808" s="22" t="e">
        <f>#REF!</f>
        <v>#REF!</v>
      </c>
      <c r="E808" s="35">
        <v>280</v>
      </c>
      <c r="F808" s="203" t="s">
        <v>84</v>
      </c>
      <c r="G808" s="19" t="e">
        <f>#REF!</f>
        <v>#REF!</v>
      </c>
      <c r="H808" s="19"/>
      <c r="I808" s="19">
        <f>ПЭВН!E752</f>
        <v>0</v>
      </c>
      <c r="J808" s="198"/>
      <c r="K808" s="35">
        <v>216</v>
      </c>
      <c r="L808" s="423">
        <f t="shared" si="18"/>
        <v>0.29629629629629628</v>
      </c>
      <c r="M808" s="456"/>
      <c r="N808" t="str">
        <f>IFERROR(VLOOKUP(B808,Сток!A:B,2,FALSE),"")</f>
        <v/>
      </c>
      <c r="Q808" s="214"/>
      <c r="R808" s="214"/>
      <c r="S808" s="214"/>
    </row>
    <row r="809" spans="1:19" ht="12" customHeight="1" x14ac:dyDescent="0.25">
      <c r="A809" s="18" t="e">
        <f>#REF!</f>
        <v>#REF!</v>
      </c>
      <c r="B809" s="20" t="e">
        <f>#REF!</f>
        <v>#REF!</v>
      </c>
      <c r="C809" s="143" t="e">
        <f>#REF!</f>
        <v>#REF!</v>
      </c>
      <c r="D809" s="22" t="e">
        <f>#REF!</f>
        <v>#REF!</v>
      </c>
      <c r="E809" s="35">
        <v>280</v>
      </c>
      <c r="F809" s="203" t="s">
        <v>84</v>
      </c>
      <c r="G809" s="19" t="e">
        <f>#REF!</f>
        <v>#REF!</v>
      </c>
      <c r="H809" s="19"/>
      <c r="I809" s="19">
        <f>ПЭВН!E753</f>
        <v>0</v>
      </c>
      <c r="J809" s="198"/>
      <c r="K809" s="35">
        <v>216</v>
      </c>
      <c r="L809" s="423">
        <f t="shared" si="18"/>
        <v>0.29629629629629628</v>
      </c>
      <c r="M809" s="456"/>
      <c r="N809" t="str">
        <f>IFERROR(VLOOKUP(B809,Сток!A:B,2,FALSE),"")</f>
        <v/>
      </c>
      <c r="Q809" s="214"/>
      <c r="R809" s="214"/>
      <c r="S809" s="214"/>
    </row>
    <row r="810" spans="1:19" ht="12" customHeight="1" x14ac:dyDescent="0.25">
      <c r="A810" s="18" t="e">
        <f>#REF!</f>
        <v>#REF!</v>
      </c>
      <c r="B810" s="20" t="e">
        <f>#REF!</f>
        <v>#REF!</v>
      </c>
      <c r="C810" s="143" t="e">
        <f>#REF!</f>
        <v>#REF!</v>
      </c>
      <c r="D810" s="22" t="e">
        <f>#REF!</f>
        <v>#REF!</v>
      </c>
      <c r="E810" s="35">
        <v>280</v>
      </c>
      <c r="F810" s="203" t="s">
        <v>84</v>
      </c>
      <c r="G810" s="19" t="e">
        <f>#REF!</f>
        <v>#REF!</v>
      </c>
      <c r="H810" s="19"/>
      <c r="I810" s="19">
        <f>ПЭВН!E754</f>
        <v>0</v>
      </c>
      <c r="J810" s="198"/>
      <c r="K810" s="35">
        <v>216</v>
      </c>
      <c r="L810" s="423">
        <f t="shared" si="18"/>
        <v>0.29629629629629628</v>
      </c>
      <c r="M810" s="456"/>
      <c r="N810" t="str">
        <f>IFERROR(VLOOKUP(B810,Сток!A:B,2,FALSE),"")</f>
        <v/>
      </c>
      <c r="Q810" s="214"/>
      <c r="R810" s="214"/>
      <c r="S810" s="214"/>
    </row>
    <row r="811" spans="1:19" ht="12" customHeight="1" x14ac:dyDescent="0.25">
      <c r="A811" s="18" t="e">
        <f>#REF!</f>
        <v>#REF!</v>
      </c>
      <c r="B811" s="20" t="e">
        <f>#REF!</f>
        <v>#REF!</v>
      </c>
      <c r="C811" s="143" t="e">
        <f>#REF!</f>
        <v>#REF!</v>
      </c>
      <c r="D811" s="22" t="e">
        <f>#REF!</f>
        <v>#REF!</v>
      </c>
      <c r="E811" s="35">
        <v>280</v>
      </c>
      <c r="F811" s="203" t="s">
        <v>84</v>
      </c>
      <c r="G811" s="19" t="e">
        <f>#REF!</f>
        <v>#REF!</v>
      </c>
      <c r="H811" s="19"/>
      <c r="I811" s="19">
        <f>ПЭВН!E755</f>
        <v>0</v>
      </c>
      <c r="J811" s="198"/>
      <c r="K811" s="35">
        <v>216</v>
      </c>
      <c r="L811" s="423">
        <f t="shared" si="18"/>
        <v>0.29629629629629628</v>
      </c>
      <c r="M811" s="456"/>
      <c r="N811" t="str">
        <f>IFERROR(VLOOKUP(B811,Сток!A:B,2,FALSE),"")</f>
        <v/>
      </c>
      <c r="Q811" s="214"/>
      <c r="R811" s="214"/>
      <c r="S811" s="214"/>
    </row>
    <row r="812" spans="1:19" ht="12" customHeight="1" x14ac:dyDescent="0.25">
      <c r="A812" s="18" t="e">
        <f>#REF!</f>
        <v>#REF!</v>
      </c>
      <c r="B812" s="20" t="e">
        <f>#REF!</f>
        <v>#REF!</v>
      </c>
      <c r="C812" s="143" t="e">
        <f>#REF!</f>
        <v>#REF!</v>
      </c>
      <c r="D812" s="22" t="e">
        <f>#REF!</f>
        <v>#REF!</v>
      </c>
      <c r="E812" s="35">
        <v>280</v>
      </c>
      <c r="F812" s="203" t="s">
        <v>84</v>
      </c>
      <c r="G812" s="19" t="e">
        <f>#REF!</f>
        <v>#REF!</v>
      </c>
      <c r="H812" s="19"/>
      <c r="I812" s="19">
        <f>ПЭВН!E756</f>
        <v>0</v>
      </c>
      <c r="J812" s="198"/>
      <c r="K812" s="35">
        <v>216</v>
      </c>
      <c r="L812" s="423">
        <f t="shared" si="18"/>
        <v>0.29629629629629628</v>
      </c>
      <c r="M812" s="456"/>
      <c r="N812" t="str">
        <f>IFERROR(VLOOKUP(B812,Сток!A:B,2,FALSE),"")</f>
        <v/>
      </c>
      <c r="Q812" s="214"/>
      <c r="R812" s="214"/>
      <c r="S812" s="214"/>
    </row>
    <row r="813" spans="1:19" ht="12" customHeight="1" x14ac:dyDescent="0.25">
      <c r="A813" s="18" t="e">
        <f>#REF!</f>
        <v>#REF!</v>
      </c>
      <c r="B813" s="20" t="e">
        <f>#REF!</f>
        <v>#REF!</v>
      </c>
      <c r="C813" s="143" t="e">
        <f>#REF!</f>
        <v>#REF!</v>
      </c>
      <c r="D813" s="22" t="e">
        <f>#REF!</f>
        <v>#REF!</v>
      </c>
      <c r="E813" s="35">
        <v>280</v>
      </c>
      <c r="F813" s="203" t="s">
        <v>84</v>
      </c>
      <c r="G813" s="19" t="e">
        <f>#REF!</f>
        <v>#REF!</v>
      </c>
      <c r="H813" s="19"/>
      <c r="I813" s="19">
        <f>ПЭВН!E757</f>
        <v>0</v>
      </c>
      <c r="J813" s="198"/>
      <c r="K813" s="35">
        <v>216</v>
      </c>
      <c r="L813" s="423">
        <f t="shared" si="18"/>
        <v>0.29629629629629628</v>
      </c>
      <c r="M813" s="456"/>
      <c r="N813" t="str">
        <f>IFERROR(VLOOKUP(B813,Сток!A:B,2,FALSE),"")</f>
        <v/>
      </c>
      <c r="Q813" s="214"/>
      <c r="R813" s="214"/>
      <c r="S813" s="214"/>
    </row>
    <row r="814" spans="1:19" ht="12" customHeight="1" x14ac:dyDescent="0.25">
      <c r="A814" s="18" t="e">
        <f>#REF!</f>
        <v>#REF!</v>
      </c>
      <c r="B814" s="20" t="e">
        <f>#REF!</f>
        <v>#REF!</v>
      </c>
      <c r="C814" s="143" t="e">
        <f>#REF!</f>
        <v>#REF!</v>
      </c>
      <c r="D814" s="22" t="e">
        <f>#REF!</f>
        <v>#REF!</v>
      </c>
      <c r="E814" s="35">
        <v>280</v>
      </c>
      <c r="F814" s="203" t="s">
        <v>84</v>
      </c>
      <c r="G814" s="19" t="e">
        <f>#REF!</f>
        <v>#REF!</v>
      </c>
      <c r="H814" s="19"/>
      <c r="I814" s="19">
        <f>ПЭВН!E758</f>
        <v>0</v>
      </c>
      <c r="J814" s="198"/>
      <c r="K814" s="35">
        <v>216</v>
      </c>
      <c r="L814" s="423">
        <f t="shared" ref="L814:L877" si="19">E814/K814-1</f>
        <v>0.29629629629629628</v>
      </c>
      <c r="M814" s="456"/>
      <c r="N814" t="str">
        <f>IFERROR(VLOOKUP(B814,Сток!A:B,2,FALSE),"")</f>
        <v/>
      </c>
      <c r="Q814" s="214"/>
      <c r="R814" s="214"/>
      <c r="S814" s="214"/>
    </row>
    <row r="815" spans="1:19" ht="12" customHeight="1" x14ac:dyDescent="0.25">
      <c r="A815" s="18" t="e">
        <f>#REF!</f>
        <v>#REF!</v>
      </c>
      <c r="B815" s="20" t="e">
        <f>#REF!</f>
        <v>#REF!</v>
      </c>
      <c r="C815" s="143" t="e">
        <f>#REF!</f>
        <v>#REF!</v>
      </c>
      <c r="D815" s="22" t="e">
        <f>#REF!</f>
        <v>#REF!</v>
      </c>
      <c r="E815" s="35">
        <v>280</v>
      </c>
      <c r="F815" s="203" t="s">
        <v>84</v>
      </c>
      <c r="G815" s="19" t="e">
        <f>#REF!</f>
        <v>#REF!</v>
      </c>
      <c r="H815" s="19"/>
      <c r="I815" s="19">
        <f>ПЭВН!E759</f>
        <v>0</v>
      </c>
      <c r="J815" s="198"/>
      <c r="K815" s="35">
        <v>216</v>
      </c>
      <c r="L815" s="423">
        <f t="shared" si="19"/>
        <v>0.29629629629629628</v>
      </c>
      <c r="M815" s="456"/>
      <c r="N815" t="str">
        <f>IFERROR(VLOOKUP(B815,Сток!A:B,2,FALSE),"")</f>
        <v/>
      </c>
      <c r="Q815" s="214"/>
      <c r="R815" s="214"/>
      <c r="S815" s="214"/>
    </row>
    <row r="816" spans="1:19" ht="12" customHeight="1" x14ac:dyDescent="0.25">
      <c r="A816" s="18" t="e">
        <f>#REF!</f>
        <v>#REF!</v>
      </c>
      <c r="B816" s="20" t="e">
        <f>#REF!</f>
        <v>#REF!</v>
      </c>
      <c r="C816" s="143" t="e">
        <f>#REF!</f>
        <v>#REF!</v>
      </c>
      <c r="D816" s="22" t="e">
        <f>#REF!</f>
        <v>#REF!</v>
      </c>
      <c r="E816" s="35">
        <v>280</v>
      </c>
      <c r="F816" s="203" t="s">
        <v>84</v>
      </c>
      <c r="G816" s="19" t="e">
        <f>#REF!</f>
        <v>#REF!</v>
      </c>
      <c r="H816" s="19"/>
      <c r="I816" s="19">
        <f>ПЭВН!E760</f>
        <v>0</v>
      </c>
      <c r="J816" s="198"/>
      <c r="K816" s="35">
        <v>216</v>
      </c>
      <c r="L816" s="423">
        <f t="shared" si="19"/>
        <v>0.29629629629629628</v>
      </c>
      <c r="M816" s="456"/>
      <c r="N816" t="str">
        <f>IFERROR(VLOOKUP(B816,Сток!A:B,2,FALSE),"")</f>
        <v/>
      </c>
      <c r="Q816" s="214"/>
      <c r="R816" s="214"/>
      <c r="S816" s="214"/>
    </row>
    <row r="817" spans="1:19" ht="12" customHeight="1" x14ac:dyDescent="0.25">
      <c r="A817" s="18" t="e">
        <f>#REF!</f>
        <v>#REF!</v>
      </c>
      <c r="B817" s="20" t="e">
        <f>#REF!</f>
        <v>#REF!</v>
      </c>
      <c r="C817" s="143" t="e">
        <f>#REF!</f>
        <v>#REF!</v>
      </c>
      <c r="D817" s="22" t="e">
        <f>#REF!</f>
        <v>#REF!</v>
      </c>
      <c r="E817" s="35">
        <v>310</v>
      </c>
      <c r="F817" s="203" t="s">
        <v>84</v>
      </c>
      <c r="G817" s="19" t="e">
        <f>#REF!</f>
        <v>#REF!</v>
      </c>
      <c r="H817" s="19"/>
      <c r="I817" s="19">
        <f>ПЭВН!E761</f>
        <v>0</v>
      </c>
      <c r="J817" s="198"/>
      <c r="K817" s="35">
        <v>259</v>
      </c>
      <c r="L817" s="423">
        <f t="shared" si="19"/>
        <v>0.19691119691119696</v>
      </c>
      <c r="M817" s="456"/>
      <c r="N817" t="str">
        <f>IFERROR(VLOOKUP(B817,Сток!A:B,2,FALSE),"")</f>
        <v/>
      </c>
      <c r="Q817" s="214"/>
      <c r="R817" s="214"/>
      <c r="S817" s="214"/>
    </row>
    <row r="818" spans="1:19" ht="12" customHeight="1" x14ac:dyDescent="0.25">
      <c r="A818" s="18" t="e">
        <f>#REF!</f>
        <v>#REF!</v>
      </c>
      <c r="B818" s="20" t="e">
        <f>#REF!</f>
        <v>#REF!</v>
      </c>
      <c r="C818" s="143" t="e">
        <f>#REF!</f>
        <v>#REF!</v>
      </c>
      <c r="D818" s="22" t="e">
        <f>#REF!</f>
        <v>#REF!</v>
      </c>
      <c r="E818" s="35">
        <v>330</v>
      </c>
      <c r="F818" s="203" t="s">
        <v>84</v>
      </c>
      <c r="G818" s="19" t="e">
        <f>#REF!</f>
        <v>#REF!</v>
      </c>
      <c r="H818" s="19"/>
      <c r="I818" s="19">
        <f>ПЭВН!E762</f>
        <v>0</v>
      </c>
      <c r="J818" s="198"/>
      <c r="K818" s="35">
        <v>432</v>
      </c>
      <c r="L818" s="423">
        <f t="shared" si="19"/>
        <v>-0.23611111111111116</v>
      </c>
      <c r="M818" s="456"/>
      <c r="N818" t="str">
        <f>IFERROR(VLOOKUP(B818,Сток!A:B,2,FALSE),"")</f>
        <v/>
      </c>
      <c r="Q818" s="214"/>
      <c r="R818" s="214"/>
      <c r="S818" s="214"/>
    </row>
    <row r="819" spans="1:19" ht="12" customHeight="1" x14ac:dyDescent="0.25">
      <c r="A819" s="18" t="e">
        <f>#REF!</f>
        <v>#REF!</v>
      </c>
      <c r="B819" s="20" t="e">
        <f>#REF!</f>
        <v>#REF!</v>
      </c>
      <c r="C819" s="143" t="e">
        <f>#REF!</f>
        <v>#REF!</v>
      </c>
      <c r="D819" s="22" t="e">
        <f>#REF!</f>
        <v>#REF!</v>
      </c>
      <c r="E819" s="35">
        <v>670</v>
      </c>
      <c r="F819" s="203" t="s">
        <v>84</v>
      </c>
      <c r="G819" s="19" t="e">
        <f>#REF!</f>
        <v>#REF!</v>
      </c>
      <c r="H819" s="19"/>
      <c r="I819" s="19">
        <f>ПЭВН!E763</f>
        <v>0</v>
      </c>
      <c r="J819" s="198"/>
      <c r="K819" s="35">
        <v>432</v>
      </c>
      <c r="L819" s="423">
        <f t="shared" si="19"/>
        <v>0.55092592592592582</v>
      </c>
      <c r="M819" s="456"/>
      <c r="N819" t="str">
        <f>IFERROR(VLOOKUP(B819,Сток!A:B,2,FALSE),"")</f>
        <v/>
      </c>
      <c r="Q819" s="214"/>
      <c r="R819" s="214"/>
      <c r="S819" s="214"/>
    </row>
    <row r="820" spans="1:19" ht="12" customHeight="1" x14ac:dyDescent="0.25">
      <c r="A820" s="18" t="e">
        <f>#REF!</f>
        <v>#REF!</v>
      </c>
      <c r="B820" s="20" t="e">
        <f>#REF!</f>
        <v>#REF!</v>
      </c>
      <c r="C820" s="143" t="e">
        <f>#REF!</f>
        <v>#REF!</v>
      </c>
      <c r="D820" s="22" t="e">
        <f>#REF!</f>
        <v>#REF!</v>
      </c>
      <c r="E820" s="35">
        <v>280</v>
      </c>
      <c r="F820" s="203" t="s">
        <v>84</v>
      </c>
      <c r="G820" s="19" t="e">
        <f>#REF!</f>
        <v>#REF!</v>
      </c>
      <c r="H820" s="19"/>
      <c r="I820" s="19">
        <f>ПЭВН!E764</f>
        <v>0</v>
      </c>
      <c r="J820" s="198"/>
      <c r="K820" s="35">
        <v>432</v>
      </c>
      <c r="L820" s="423">
        <f t="shared" si="19"/>
        <v>-0.35185185185185186</v>
      </c>
      <c r="M820" s="456"/>
      <c r="N820" t="str">
        <f>IFERROR(VLOOKUP(B820,Сток!A:B,2,FALSE),"")</f>
        <v/>
      </c>
      <c r="Q820" s="214"/>
      <c r="R820" s="214"/>
      <c r="S820" s="214"/>
    </row>
    <row r="821" spans="1:19" ht="12" customHeight="1" x14ac:dyDescent="0.25">
      <c r="A821" s="18" t="e">
        <f>#REF!</f>
        <v>#REF!</v>
      </c>
      <c r="B821" s="20" t="e">
        <f>#REF!</f>
        <v>#REF!</v>
      </c>
      <c r="C821" s="143" t="e">
        <f>#REF!</f>
        <v>#REF!</v>
      </c>
      <c r="D821" s="22" t="e">
        <f>#REF!</f>
        <v>#REF!</v>
      </c>
      <c r="E821" s="35">
        <v>790</v>
      </c>
      <c r="F821" s="203" t="s">
        <v>84</v>
      </c>
      <c r="G821" s="19" t="e">
        <f>#REF!</f>
        <v>#REF!</v>
      </c>
      <c r="H821" s="19"/>
      <c r="I821" s="19">
        <f>ПЭВН!E765</f>
        <v>0</v>
      </c>
      <c r="J821" s="198"/>
      <c r="K821" s="35">
        <v>486</v>
      </c>
      <c r="L821" s="423">
        <f t="shared" si="19"/>
        <v>0.62551440329218111</v>
      </c>
      <c r="M821" s="456"/>
      <c r="N821" t="str">
        <f>IFERROR(VLOOKUP(B821,Сток!A:B,2,FALSE),"")</f>
        <v/>
      </c>
      <c r="Q821" s="214"/>
      <c r="R821" s="214"/>
      <c r="S821" s="214"/>
    </row>
    <row r="822" spans="1:19" ht="12" customHeight="1" x14ac:dyDescent="0.25">
      <c r="A822" s="18" t="e">
        <f>#REF!</f>
        <v>#REF!</v>
      </c>
      <c r="B822" s="20" t="e">
        <f>#REF!</f>
        <v>#REF!</v>
      </c>
      <c r="C822" s="143" t="e">
        <f>#REF!</f>
        <v>#REF!</v>
      </c>
      <c r="D822" s="22" t="e">
        <f>#REF!</f>
        <v>#REF!</v>
      </c>
      <c r="E822" s="35">
        <v>259</v>
      </c>
      <c r="F822" s="203" t="s">
        <v>84</v>
      </c>
      <c r="G822" s="19" t="e">
        <f>#REF!</f>
        <v>#REF!</v>
      </c>
      <c r="H822" s="19"/>
      <c r="I822" s="19">
        <f>ПЭВН!E766</f>
        <v>0</v>
      </c>
      <c r="J822" s="198"/>
      <c r="K822" s="35">
        <v>259</v>
      </c>
      <c r="L822" s="423">
        <f t="shared" si="19"/>
        <v>0</v>
      </c>
      <c r="M822" s="456"/>
      <c r="N822" t="str">
        <f>IFERROR(VLOOKUP(B822,Сток!A:B,2,FALSE),"")</f>
        <v/>
      </c>
      <c r="Q822" s="214"/>
      <c r="R822" s="214"/>
      <c r="S822" s="214"/>
    </row>
    <row r="823" spans="1:19" ht="12" customHeight="1" x14ac:dyDescent="0.25">
      <c r="A823" s="18" t="e">
        <f>#REF!</f>
        <v>#REF!</v>
      </c>
      <c r="B823" s="20" t="e">
        <f>#REF!</f>
        <v>#REF!</v>
      </c>
      <c r="C823" s="143" t="e">
        <f>#REF!</f>
        <v>#REF!</v>
      </c>
      <c r="D823" s="22" t="e">
        <f>#REF!</f>
        <v>#REF!</v>
      </c>
      <c r="E823" s="35">
        <v>280</v>
      </c>
      <c r="F823" s="203" t="s">
        <v>84</v>
      </c>
      <c r="G823" s="19" t="e">
        <f>#REF!</f>
        <v>#REF!</v>
      </c>
      <c r="H823" s="19"/>
      <c r="I823" s="19">
        <f>ПЭВН!E767</f>
        <v>0</v>
      </c>
      <c r="J823" s="198"/>
      <c r="K823" s="35">
        <v>216</v>
      </c>
      <c r="L823" s="423">
        <f t="shared" si="19"/>
        <v>0.29629629629629628</v>
      </c>
      <c r="M823" s="456"/>
      <c r="N823" t="str">
        <f>IFERROR(VLOOKUP(B823,Сток!A:B,2,FALSE),"")</f>
        <v/>
      </c>
      <c r="Q823" s="214"/>
      <c r="R823" s="214"/>
      <c r="S823" s="214"/>
    </row>
    <row r="824" spans="1:19" ht="12" customHeight="1" x14ac:dyDescent="0.25">
      <c r="A824" s="18" t="e">
        <f>#REF!</f>
        <v>#REF!</v>
      </c>
      <c r="B824" s="20" t="e">
        <f>#REF!</f>
        <v>#REF!</v>
      </c>
      <c r="C824" s="143" t="e">
        <f>#REF!</f>
        <v>#REF!</v>
      </c>
      <c r="D824" s="22" t="e">
        <f>#REF!</f>
        <v>#REF!</v>
      </c>
      <c r="E824" s="35">
        <v>280</v>
      </c>
      <c r="F824" s="203" t="s">
        <v>84</v>
      </c>
      <c r="G824" s="19" t="e">
        <f>#REF!</f>
        <v>#REF!</v>
      </c>
      <c r="H824" s="19"/>
      <c r="I824" s="19">
        <f>ПЭВН!E768</f>
        <v>0</v>
      </c>
      <c r="J824" s="198"/>
      <c r="K824" s="35">
        <v>216</v>
      </c>
      <c r="L824" s="423">
        <f t="shared" si="19"/>
        <v>0.29629629629629628</v>
      </c>
      <c r="M824" s="456"/>
      <c r="N824" t="str">
        <f>IFERROR(VLOOKUP(B824,Сток!A:B,2,FALSE),"")</f>
        <v/>
      </c>
      <c r="Q824" s="214"/>
      <c r="R824" s="214"/>
      <c r="S824" s="214"/>
    </row>
    <row r="825" spans="1:19" ht="12" customHeight="1" x14ac:dyDescent="0.25">
      <c r="A825" s="18" t="e">
        <f>#REF!</f>
        <v>#REF!</v>
      </c>
      <c r="B825" s="20" t="e">
        <f>#REF!</f>
        <v>#REF!</v>
      </c>
      <c r="C825" s="143" t="e">
        <f>#REF!</f>
        <v>#REF!</v>
      </c>
      <c r="D825" s="22" t="e">
        <f>#REF!</f>
        <v>#REF!</v>
      </c>
      <c r="E825" s="35">
        <v>280</v>
      </c>
      <c r="F825" s="203" t="s">
        <v>84</v>
      </c>
      <c r="G825" s="19" t="e">
        <f>#REF!</f>
        <v>#REF!</v>
      </c>
      <c r="H825" s="19"/>
      <c r="I825" s="19">
        <f>ПЭВН!E769</f>
        <v>0</v>
      </c>
      <c r="J825" s="198"/>
      <c r="K825" s="35">
        <v>216</v>
      </c>
      <c r="L825" s="423">
        <f t="shared" si="19"/>
        <v>0.29629629629629628</v>
      </c>
      <c r="M825" s="456"/>
      <c r="N825" t="str">
        <f>IFERROR(VLOOKUP(B825,Сток!A:B,2,FALSE),"")</f>
        <v/>
      </c>
      <c r="Q825" s="214"/>
      <c r="R825" s="214"/>
      <c r="S825" s="214"/>
    </row>
    <row r="826" spans="1:19" ht="12" customHeight="1" x14ac:dyDescent="0.25">
      <c r="A826" s="18" t="e">
        <f>#REF!</f>
        <v>#REF!</v>
      </c>
      <c r="B826" s="20" t="e">
        <f>#REF!</f>
        <v>#REF!</v>
      </c>
      <c r="C826" s="143" t="e">
        <f>#REF!</f>
        <v>#REF!</v>
      </c>
      <c r="D826" s="22" t="e">
        <f>#REF!</f>
        <v>#REF!</v>
      </c>
      <c r="E826" s="35">
        <v>280</v>
      </c>
      <c r="F826" s="203" t="s">
        <v>84</v>
      </c>
      <c r="G826" s="19" t="e">
        <f>#REF!</f>
        <v>#REF!</v>
      </c>
      <c r="H826" s="19"/>
      <c r="I826" s="19">
        <f>ПЭВН!E770</f>
        <v>0</v>
      </c>
      <c r="J826" s="198"/>
      <c r="K826" s="35">
        <v>216</v>
      </c>
      <c r="L826" s="423">
        <f t="shared" si="19"/>
        <v>0.29629629629629628</v>
      </c>
      <c r="M826" s="456"/>
      <c r="N826" t="str">
        <f>IFERROR(VLOOKUP(B826,Сток!A:B,2,FALSE),"")</f>
        <v/>
      </c>
      <c r="Q826" s="214"/>
      <c r="R826" s="214"/>
      <c r="S826" s="214"/>
    </row>
    <row r="827" spans="1:19" ht="12" customHeight="1" x14ac:dyDescent="0.25">
      <c r="A827" s="18" t="e">
        <f>#REF!</f>
        <v>#REF!</v>
      </c>
      <c r="B827" s="20" t="e">
        <f>#REF!</f>
        <v>#REF!</v>
      </c>
      <c r="C827" s="143" t="e">
        <f>#REF!</f>
        <v>#REF!</v>
      </c>
      <c r="D827" s="22" t="e">
        <f>#REF!</f>
        <v>#REF!</v>
      </c>
      <c r="E827" s="35">
        <v>280</v>
      </c>
      <c r="F827" s="203" t="s">
        <v>84</v>
      </c>
      <c r="G827" s="19" t="e">
        <f>#REF!</f>
        <v>#REF!</v>
      </c>
      <c r="H827" s="19"/>
      <c r="I827" s="19">
        <f>ПЭВН!E771</f>
        <v>0</v>
      </c>
      <c r="J827" s="198"/>
      <c r="K827" s="35">
        <v>216</v>
      </c>
      <c r="L827" s="423">
        <f t="shared" si="19"/>
        <v>0.29629629629629628</v>
      </c>
      <c r="M827" s="456"/>
      <c r="N827" t="str">
        <f>IFERROR(VLOOKUP(B827,Сток!A:B,2,FALSE),"")</f>
        <v/>
      </c>
      <c r="Q827" s="214"/>
      <c r="R827" s="214"/>
      <c r="S827" s="214"/>
    </row>
    <row r="828" spans="1:19" ht="12" customHeight="1" x14ac:dyDescent="0.25">
      <c r="A828" s="18" t="e">
        <f>#REF!</f>
        <v>#REF!</v>
      </c>
      <c r="B828" s="20" t="e">
        <f>#REF!</f>
        <v>#REF!</v>
      </c>
      <c r="C828" s="143" t="e">
        <f>#REF!</f>
        <v>#REF!</v>
      </c>
      <c r="D828" s="22" t="e">
        <f>#REF!</f>
        <v>#REF!</v>
      </c>
      <c r="E828" s="35">
        <v>280</v>
      </c>
      <c r="F828" s="203" t="s">
        <v>84</v>
      </c>
      <c r="G828" s="19" t="e">
        <f>#REF!</f>
        <v>#REF!</v>
      </c>
      <c r="H828" s="19"/>
      <c r="I828" s="19">
        <f>ПЭВН!E772</f>
        <v>0</v>
      </c>
      <c r="J828" s="198"/>
      <c r="K828" s="35">
        <v>216</v>
      </c>
      <c r="L828" s="423">
        <f t="shared" si="19"/>
        <v>0.29629629629629628</v>
      </c>
      <c r="M828" s="456"/>
      <c r="N828" t="str">
        <f>IFERROR(VLOOKUP(B828,Сток!A:B,2,FALSE),"")</f>
        <v/>
      </c>
      <c r="Q828" s="214"/>
      <c r="R828" s="214"/>
      <c r="S828" s="214"/>
    </row>
    <row r="829" spans="1:19" ht="12" customHeight="1" x14ac:dyDescent="0.25">
      <c r="A829" s="18" t="e">
        <f>#REF!</f>
        <v>#REF!</v>
      </c>
      <c r="B829" s="20" t="e">
        <f>#REF!</f>
        <v>#REF!</v>
      </c>
      <c r="C829" s="143" t="e">
        <f>#REF!</f>
        <v>#REF!</v>
      </c>
      <c r="D829" s="22" t="e">
        <f>#REF!</f>
        <v>#REF!</v>
      </c>
      <c r="E829" s="35">
        <v>280</v>
      </c>
      <c r="F829" s="203" t="s">
        <v>84</v>
      </c>
      <c r="G829" s="19" t="e">
        <f>#REF!</f>
        <v>#REF!</v>
      </c>
      <c r="H829" s="19"/>
      <c r="I829" s="19">
        <f>ПЭВН!E773</f>
        <v>0</v>
      </c>
      <c r="J829" s="198"/>
      <c r="K829" s="35">
        <v>216</v>
      </c>
      <c r="L829" s="423">
        <f t="shared" si="19"/>
        <v>0.29629629629629628</v>
      </c>
      <c r="M829" s="456"/>
      <c r="N829" t="str">
        <f>IFERROR(VLOOKUP(B829,Сток!A:B,2,FALSE),"")</f>
        <v/>
      </c>
      <c r="Q829" s="214"/>
      <c r="R829" s="214"/>
      <c r="S829" s="214"/>
    </row>
    <row r="830" spans="1:19" ht="12" customHeight="1" x14ac:dyDescent="0.25">
      <c r="A830" s="18" t="e">
        <f>#REF!</f>
        <v>#REF!</v>
      </c>
      <c r="B830" s="20" t="e">
        <f>#REF!</f>
        <v>#REF!</v>
      </c>
      <c r="C830" s="143" t="e">
        <f>#REF!</f>
        <v>#REF!</v>
      </c>
      <c r="D830" s="22" t="e">
        <f>#REF!</f>
        <v>#REF!</v>
      </c>
      <c r="E830" s="35">
        <v>280</v>
      </c>
      <c r="F830" s="203" t="s">
        <v>84</v>
      </c>
      <c r="G830" s="19" t="e">
        <f>#REF!</f>
        <v>#REF!</v>
      </c>
      <c r="H830" s="19"/>
      <c r="I830" s="19">
        <f>ПЭВН!E774</f>
        <v>0</v>
      </c>
      <c r="J830" s="198"/>
      <c r="K830" s="35">
        <v>216</v>
      </c>
      <c r="L830" s="423">
        <f t="shared" si="19"/>
        <v>0.29629629629629628</v>
      </c>
      <c r="M830" s="456"/>
      <c r="N830" t="str">
        <f>IFERROR(VLOOKUP(B830,Сток!A:B,2,FALSE),"")</f>
        <v/>
      </c>
      <c r="Q830" s="214"/>
      <c r="R830" s="214"/>
      <c r="S830" s="214"/>
    </row>
    <row r="831" spans="1:19" ht="12" customHeight="1" x14ac:dyDescent="0.25">
      <c r="A831" s="18" t="e">
        <f>#REF!</f>
        <v>#REF!</v>
      </c>
      <c r="B831" s="20" t="e">
        <f>#REF!</f>
        <v>#REF!</v>
      </c>
      <c r="C831" s="143" t="e">
        <f>#REF!</f>
        <v>#REF!</v>
      </c>
      <c r="D831" s="22" t="e">
        <f>#REF!</f>
        <v>#REF!</v>
      </c>
      <c r="E831" s="35">
        <v>500</v>
      </c>
      <c r="F831" s="203" t="s">
        <v>84</v>
      </c>
      <c r="G831" s="19" t="e">
        <f>#REF!</f>
        <v>#REF!</v>
      </c>
      <c r="H831" s="19"/>
      <c r="I831" s="19">
        <f>ПЭВН!E775</f>
        <v>0</v>
      </c>
      <c r="J831" s="198"/>
      <c r="K831" s="35">
        <v>216</v>
      </c>
      <c r="L831" s="423">
        <f t="shared" si="19"/>
        <v>1.3148148148148149</v>
      </c>
      <c r="M831" s="456"/>
      <c r="N831" t="str">
        <f>IFERROR(VLOOKUP(B831,Сток!A:B,2,FALSE),"")</f>
        <v/>
      </c>
      <c r="Q831" s="214"/>
      <c r="R831" s="214"/>
      <c r="S831" s="214"/>
    </row>
    <row r="832" spans="1:19" ht="12" customHeight="1" x14ac:dyDescent="0.25">
      <c r="A832" s="18" t="e">
        <f>#REF!</f>
        <v>#REF!</v>
      </c>
      <c r="B832" s="20" t="e">
        <f>#REF!</f>
        <v>#REF!</v>
      </c>
      <c r="C832" s="143" t="e">
        <f>#REF!</f>
        <v>#REF!</v>
      </c>
      <c r="D832" s="22" t="e">
        <f>#REF!</f>
        <v>#REF!</v>
      </c>
      <c r="E832" s="35">
        <v>280</v>
      </c>
      <c r="F832" s="203" t="s">
        <v>84</v>
      </c>
      <c r="G832" s="19" t="e">
        <f>#REF!</f>
        <v>#REF!</v>
      </c>
      <c r="H832" s="19"/>
      <c r="I832" s="19">
        <f>ПЭВН!E776</f>
        <v>0</v>
      </c>
      <c r="J832" s="198"/>
      <c r="K832" s="35">
        <v>270</v>
      </c>
      <c r="L832" s="423">
        <f t="shared" si="19"/>
        <v>3.7037037037036979E-2</v>
      </c>
      <c r="M832" s="456"/>
      <c r="N832" t="str">
        <f>IFERROR(VLOOKUP(B832,Сток!A:B,2,FALSE),"")</f>
        <v/>
      </c>
      <c r="Q832" s="214"/>
      <c r="R832" s="214"/>
      <c r="S832" s="214"/>
    </row>
    <row r="833" spans="1:19" ht="12" customHeight="1" x14ac:dyDescent="0.25">
      <c r="A833" s="18" t="e">
        <f>#REF!</f>
        <v>#REF!</v>
      </c>
      <c r="B833" s="20" t="e">
        <f>#REF!</f>
        <v>#REF!</v>
      </c>
      <c r="C833" s="143" t="e">
        <f>#REF!</f>
        <v>#REF!</v>
      </c>
      <c r="D833" s="22" t="e">
        <f>#REF!</f>
        <v>#REF!</v>
      </c>
      <c r="E833" s="35">
        <v>280</v>
      </c>
      <c r="F833" s="203" t="s">
        <v>84</v>
      </c>
      <c r="G833" s="19" t="e">
        <f>#REF!</f>
        <v>#REF!</v>
      </c>
      <c r="H833" s="19"/>
      <c r="I833" s="19">
        <f>ПЭВН!E777</f>
        <v>0</v>
      </c>
      <c r="J833" s="198"/>
      <c r="K833" s="35">
        <v>270</v>
      </c>
      <c r="L833" s="423">
        <f t="shared" si="19"/>
        <v>3.7037037037036979E-2</v>
      </c>
      <c r="M833" s="456"/>
      <c r="N833" t="str">
        <f>IFERROR(VLOOKUP(B833,Сток!A:B,2,FALSE),"")</f>
        <v/>
      </c>
      <c r="Q833" s="214"/>
      <c r="R833" s="214"/>
      <c r="S833" s="214"/>
    </row>
    <row r="834" spans="1:19" ht="12" customHeight="1" x14ac:dyDescent="0.25">
      <c r="A834" s="18" t="e">
        <f>#REF!</f>
        <v>#REF!</v>
      </c>
      <c r="B834" s="20" t="e">
        <f>#REF!</f>
        <v>#REF!</v>
      </c>
      <c r="C834" s="143" t="e">
        <f>#REF!</f>
        <v>#REF!</v>
      </c>
      <c r="D834" s="22" t="e">
        <f>#REF!</f>
        <v>#REF!</v>
      </c>
      <c r="E834" s="35">
        <v>280</v>
      </c>
      <c r="F834" s="203" t="s">
        <v>84</v>
      </c>
      <c r="G834" s="19" t="e">
        <f>#REF!</f>
        <v>#REF!</v>
      </c>
      <c r="H834" s="19"/>
      <c r="I834" s="19">
        <f>ПЭВН!E778</f>
        <v>0</v>
      </c>
      <c r="J834" s="198"/>
      <c r="K834" s="35">
        <v>216</v>
      </c>
      <c r="L834" s="423">
        <f t="shared" si="19"/>
        <v>0.29629629629629628</v>
      </c>
      <c r="M834" s="456"/>
      <c r="N834" t="str">
        <f>IFERROR(VLOOKUP(B834,Сток!A:B,2,FALSE),"")</f>
        <v/>
      </c>
      <c r="Q834" s="214"/>
      <c r="R834" s="214"/>
      <c r="S834" s="214"/>
    </row>
    <row r="835" spans="1:19" ht="12" customHeight="1" x14ac:dyDescent="0.25">
      <c r="A835" s="18" t="e">
        <f>#REF!</f>
        <v>#REF!</v>
      </c>
      <c r="B835" s="20" t="e">
        <f>#REF!</f>
        <v>#REF!</v>
      </c>
      <c r="C835" s="143" t="e">
        <f>#REF!</f>
        <v>#REF!</v>
      </c>
      <c r="D835" s="22" t="e">
        <f>#REF!</f>
        <v>#REF!</v>
      </c>
      <c r="E835" s="35">
        <v>280</v>
      </c>
      <c r="F835" s="203" t="s">
        <v>84</v>
      </c>
      <c r="G835" s="19" t="e">
        <f>#REF!</f>
        <v>#REF!</v>
      </c>
      <c r="H835" s="19"/>
      <c r="I835" s="19">
        <f>ПЭВН!E779</f>
        <v>0</v>
      </c>
      <c r="J835" s="198"/>
      <c r="K835" s="35">
        <v>216</v>
      </c>
      <c r="L835" s="423">
        <f t="shared" si="19"/>
        <v>0.29629629629629628</v>
      </c>
      <c r="M835" s="456"/>
      <c r="N835" t="str">
        <f>IFERROR(VLOOKUP(B835,Сток!A:B,2,FALSE),"")</f>
        <v/>
      </c>
      <c r="Q835" s="214"/>
      <c r="R835" s="214"/>
      <c r="S835" s="214"/>
    </row>
    <row r="836" spans="1:19" ht="12" customHeight="1" x14ac:dyDescent="0.25">
      <c r="A836" s="18" t="e">
        <f>#REF!</f>
        <v>#REF!</v>
      </c>
      <c r="B836" s="20" t="e">
        <f>#REF!</f>
        <v>#REF!</v>
      </c>
      <c r="C836" s="143" t="e">
        <f>#REF!</f>
        <v>#REF!</v>
      </c>
      <c r="D836" s="22" t="e">
        <f>#REF!</f>
        <v>#REF!</v>
      </c>
      <c r="E836" s="35">
        <v>280</v>
      </c>
      <c r="F836" s="203" t="s">
        <v>84</v>
      </c>
      <c r="G836" s="19" t="e">
        <f>#REF!</f>
        <v>#REF!</v>
      </c>
      <c r="H836" s="19"/>
      <c r="I836" s="19"/>
      <c r="J836" s="198"/>
      <c r="K836" s="35">
        <v>216</v>
      </c>
      <c r="L836" s="423">
        <f t="shared" si="19"/>
        <v>0.29629629629629628</v>
      </c>
      <c r="M836" s="456"/>
      <c r="N836" t="str">
        <f>IFERROR(VLOOKUP(B836,Сток!A:B,2,FALSE),"")</f>
        <v/>
      </c>
      <c r="Q836" s="214"/>
      <c r="R836" s="214"/>
      <c r="S836" s="214"/>
    </row>
    <row r="837" spans="1:19" ht="12" customHeight="1" x14ac:dyDescent="0.25">
      <c r="A837" s="18" t="e">
        <f>#REF!</f>
        <v>#REF!</v>
      </c>
      <c r="B837" s="20" t="e">
        <f>#REF!</f>
        <v>#REF!</v>
      </c>
      <c r="C837" s="143" t="e">
        <f>#REF!</f>
        <v>#REF!</v>
      </c>
      <c r="D837" s="22" t="e">
        <f>#REF!</f>
        <v>#REF!</v>
      </c>
      <c r="E837" s="35">
        <v>280</v>
      </c>
      <c r="F837" s="203" t="s">
        <v>84</v>
      </c>
      <c r="G837" s="19" t="e">
        <f>#REF!</f>
        <v>#REF!</v>
      </c>
      <c r="H837" s="19"/>
      <c r="I837" s="19"/>
      <c r="J837" s="198"/>
      <c r="K837" s="35">
        <v>216</v>
      </c>
      <c r="L837" s="423">
        <f t="shared" si="19"/>
        <v>0.29629629629629628</v>
      </c>
      <c r="M837" s="456"/>
      <c r="N837" t="str">
        <f>IFERROR(VLOOKUP(B837,Сток!A:B,2,FALSE),"")</f>
        <v/>
      </c>
      <c r="Q837" s="214"/>
      <c r="R837" s="214"/>
      <c r="S837" s="214"/>
    </row>
    <row r="838" spans="1:19" ht="12" customHeight="1" x14ac:dyDescent="0.25">
      <c r="A838" s="18" t="e">
        <f>#REF!</f>
        <v>#REF!</v>
      </c>
      <c r="B838" s="20" t="e">
        <f>#REF!</f>
        <v>#REF!</v>
      </c>
      <c r="C838" s="143" t="e">
        <f>#REF!</f>
        <v>#REF!</v>
      </c>
      <c r="D838" s="22" t="e">
        <f>#REF!</f>
        <v>#REF!</v>
      </c>
      <c r="E838" s="35">
        <v>280</v>
      </c>
      <c r="F838" s="203" t="s">
        <v>84</v>
      </c>
      <c r="G838" s="19" t="e">
        <f>#REF!</f>
        <v>#REF!</v>
      </c>
      <c r="H838" s="19"/>
      <c r="I838" s="19"/>
      <c r="J838" s="198"/>
      <c r="K838" s="35">
        <v>378</v>
      </c>
      <c r="L838" s="423">
        <f t="shared" si="19"/>
        <v>-0.2592592592592593</v>
      </c>
      <c r="M838" s="456"/>
      <c r="N838" t="str">
        <f>IFERROR(VLOOKUP(B838,Сток!A:B,2,FALSE),"")</f>
        <v/>
      </c>
      <c r="Q838" s="214"/>
      <c r="R838" s="214"/>
      <c r="S838" s="214"/>
    </row>
    <row r="839" spans="1:19" ht="12" customHeight="1" x14ac:dyDescent="0.25">
      <c r="A839" s="18" t="e">
        <f>#REF!</f>
        <v>#REF!</v>
      </c>
      <c r="B839" s="20" t="e">
        <f>#REF!</f>
        <v>#REF!</v>
      </c>
      <c r="C839" s="143" t="e">
        <f>#REF!</f>
        <v>#REF!</v>
      </c>
      <c r="D839" s="22" t="e">
        <f>#REF!</f>
        <v>#REF!</v>
      </c>
      <c r="E839" s="35">
        <v>280</v>
      </c>
      <c r="F839" s="203" t="s">
        <v>84</v>
      </c>
      <c r="G839" s="19" t="e">
        <f>#REF!</f>
        <v>#REF!</v>
      </c>
      <c r="H839" s="19"/>
      <c r="I839" s="19"/>
      <c r="J839" s="198"/>
      <c r="K839" s="35">
        <v>216</v>
      </c>
      <c r="L839" s="423">
        <f t="shared" si="19"/>
        <v>0.29629629629629628</v>
      </c>
      <c r="M839" s="456"/>
      <c r="N839" t="str">
        <f>IFERROR(VLOOKUP(B839,Сток!A:B,2,FALSE),"")</f>
        <v/>
      </c>
      <c r="Q839" s="214"/>
      <c r="R839" s="214"/>
      <c r="S839" s="214"/>
    </row>
    <row r="840" spans="1:19" ht="12" customHeight="1" x14ac:dyDescent="0.25">
      <c r="A840" s="18" t="e">
        <f>#REF!</f>
        <v>#REF!</v>
      </c>
      <c r="B840" s="20" t="e">
        <f>#REF!</f>
        <v>#REF!</v>
      </c>
      <c r="C840" s="143" t="e">
        <f>#REF!</f>
        <v>#REF!</v>
      </c>
      <c r="D840" s="22" t="e">
        <f>#REF!</f>
        <v>#REF!</v>
      </c>
      <c r="E840" s="35">
        <v>490</v>
      </c>
      <c r="F840" s="203" t="s">
        <v>84</v>
      </c>
      <c r="G840" s="19" t="e">
        <f>#REF!</f>
        <v>#REF!</v>
      </c>
      <c r="H840" s="19"/>
      <c r="I840" s="19">
        <f>ПЭВН!E780</f>
        <v>0</v>
      </c>
      <c r="J840" s="198"/>
      <c r="K840" s="35">
        <v>378</v>
      </c>
      <c r="L840" s="423">
        <f t="shared" si="19"/>
        <v>0.29629629629629628</v>
      </c>
      <c r="M840" s="456"/>
      <c r="N840" t="str">
        <f>IFERROR(VLOOKUP(B840,Сток!A:B,2,FALSE),"")</f>
        <v/>
      </c>
      <c r="Q840" s="214"/>
      <c r="R840" s="214"/>
      <c r="S840" s="214"/>
    </row>
    <row r="841" spans="1:19" ht="12" customHeight="1" x14ac:dyDescent="0.25">
      <c r="A841" s="18" t="e">
        <f>#REF!</f>
        <v>#REF!</v>
      </c>
      <c r="B841" s="20" t="e">
        <f>#REF!</f>
        <v>#REF!</v>
      </c>
      <c r="C841" s="143" t="e">
        <f>#REF!</f>
        <v>#REF!</v>
      </c>
      <c r="D841" s="22" t="e">
        <f>#REF!</f>
        <v>#REF!</v>
      </c>
      <c r="E841" s="35">
        <v>280</v>
      </c>
      <c r="F841" s="203" t="s">
        <v>84</v>
      </c>
      <c r="G841" s="19" t="e">
        <f>#REF!</f>
        <v>#REF!</v>
      </c>
      <c r="H841" s="19"/>
      <c r="I841" s="19"/>
      <c r="J841" s="198"/>
      <c r="K841" s="35">
        <v>216</v>
      </c>
      <c r="L841" s="423">
        <f t="shared" si="19"/>
        <v>0.29629629629629628</v>
      </c>
      <c r="M841" s="456"/>
      <c r="N841" t="str">
        <f>IFERROR(VLOOKUP(B841,Сток!A:B,2,FALSE),"")</f>
        <v/>
      </c>
      <c r="Q841" s="214"/>
      <c r="R841" s="214"/>
      <c r="S841" s="214"/>
    </row>
    <row r="842" spans="1:19" ht="12" customHeight="1" x14ac:dyDescent="0.25">
      <c r="A842" s="18" t="e">
        <f>#REF!</f>
        <v>#REF!</v>
      </c>
      <c r="B842" s="20" t="e">
        <f>#REF!</f>
        <v>#REF!</v>
      </c>
      <c r="C842" s="143" t="e">
        <f>#REF!</f>
        <v>#REF!</v>
      </c>
      <c r="D842" s="22" t="e">
        <f>#REF!</f>
        <v>#REF!</v>
      </c>
      <c r="E842" s="35">
        <v>790</v>
      </c>
      <c r="F842" s="203" t="s">
        <v>84</v>
      </c>
      <c r="G842" s="19" t="e">
        <f>#REF!</f>
        <v>#REF!</v>
      </c>
      <c r="H842" s="19"/>
      <c r="I842" s="19"/>
      <c r="J842" s="198"/>
      <c r="K842" s="35">
        <v>432</v>
      </c>
      <c r="L842" s="423">
        <f t="shared" si="19"/>
        <v>0.82870370370370372</v>
      </c>
      <c r="M842" s="456"/>
      <c r="N842" t="str">
        <f>IFERROR(VLOOKUP(B842,Сток!A:B,2,FALSE),"")</f>
        <v/>
      </c>
      <c r="Q842" s="214"/>
      <c r="R842" s="214"/>
      <c r="S842" s="214"/>
    </row>
    <row r="843" spans="1:19" ht="12" customHeight="1" x14ac:dyDescent="0.25">
      <c r="A843" s="18" t="e">
        <f>#REF!</f>
        <v>#REF!</v>
      </c>
      <c r="B843" s="20" t="e">
        <f>#REF!</f>
        <v>#REF!</v>
      </c>
      <c r="C843" s="143" t="e">
        <f>#REF!</f>
        <v>#REF!</v>
      </c>
      <c r="D843" s="22" t="e">
        <f>#REF!</f>
        <v>#REF!</v>
      </c>
      <c r="E843" s="35">
        <v>227</v>
      </c>
      <c r="F843" s="203" t="s">
        <v>84</v>
      </c>
      <c r="G843" s="19" t="e">
        <f>#REF!</f>
        <v>#REF!</v>
      </c>
      <c r="H843" s="19"/>
      <c r="I843" s="19">
        <f>ПЭВН!E783</f>
        <v>0</v>
      </c>
      <c r="J843" s="198"/>
      <c r="K843" s="35">
        <v>227</v>
      </c>
      <c r="L843" s="423">
        <f t="shared" si="19"/>
        <v>0</v>
      </c>
      <c r="M843" s="456"/>
      <c r="N843" t="str">
        <f>IFERROR(VLOOKUP(B843,Сток!A:B,2,FALSE),"")</f>
        <v/>
      </c>
      <c r="Q843" s="214"/>
      <c r="R843" s="214"/>
      <c r="S843" s="214"/>
    </row>
    <row r="844" spans="1:19" ht="12" customHeight="1" x14ac:dyDescent="0.25">
      <c r="A844" s="18" t="e">
        <f>#REF!</f>
        <v>#REF!</v>
      </c>
      <c r="B844" s="20" t="e">
        <f>#REF!</f>
        <v>#REF!</v>
      </c>
      <c r="C844" s="143" t="e">
        <f>#REF!</f>
        <v>#REF!</v>
      </c>
      <c r="D844" s="22" t="e">
        <f>#REF!</f>
        <v>#REF!</v>
      </c>
      <c r="E844" s="35">
        <v>810</v>
      </c>
      <c r="F844" s="203" t="s">
        <v>84</v>
      </c>
      <c r="G844" s="19" t="e">
        <f>#REF!</f>
        <v>#REF!</v>
      </c>
      <c r="H844" s="19"/>
      <c r="I844" s="19">
        <f>ПЭВН!E784</f>
        <v>0</v>
      </c>
      <c r="J844" s="198"/>
      <c r="K844" s="35">
        <v>432</v>
      </c>
      <c r="L844" s="423">
        <f t="shared" si="19"/>
        <v>0.875</v>
      </c>
      <c r="M844" s="456"/>
      <c r="N844" t="str">
        <f>IFERROR(VLOOKUP(B844,Сток!A:B,2,FALSE),"")</f>
        <v/>
      </c>
      <c r="Q844" s="214"/>
      <c r="R844" s="214"/>
      <c r="S844" s="214"/>
    </row>
    <row r="845" spans="1:19" ht="12" customHeight="1" x14ac:dyDescent="0.25">
      <c r="A845" s="18" t="e">
        <f>#REF!</f>
        <v>#REF!</v>
      </c>
      <c r="B845" s="20" t="e">
        <f>#REF!</f>
        <v>#REF!</v>
      </c>
      <c r="C845" s="143" t="e">
        <f>#REF!</f>
        <v>#REF!</v>
      </c>
      <c r="D845" s="22" t="e">
        <f>#REF!</f>
        <v>#REF!</v>
      </c>
      <c r="E845" s="35">
        <v>790</v>
      </c>
      <c r="F845" s="203" t="s">
        <v>84</v>
      </c>
      <c r="G845" s="19" t="e">
        <f>#REF!</f>
        <v>#REF!</v>
      </c>
      <c r="H845" s="19"/>
      <c r="I845" s="19">
        <f>ПЭВН!E785</f>
        <v>0</v>
      </c>
      <c r="J845" s="198"/>
      <c r="K845" s="35">
        <v>432</v>
      </c>
      <c r="L845" s="423">
        <f t="shared" si="19"/>
        <v>0.82870370370370372</v>
      </c>
      <c r="M845" s="456"/>
      <c r="N845" t="str">
        <f>IFERROR(VLOOKUP(B845,Сток!A:B,2,FALSE),"")</f>
        <v/>
      </c>
      <c r="Q845" s="214"/>
      <c r="R845" s="214"/>
      <c r="S845" s="214"/>
    </row>
    <row r="846" spans="1:19" ht="12" customHeight="1" x14ac:dyDescent="0.25">
      <c r="A846" s="18" t="e">
        <f>#REF!</f>
        <v>#REF!</v>
      </c>
      <c r="B846" s="20" t="e">
        <f>#REF!</f>
        <v>#REF!</v>
      </c>
      <c r="C846" s="143" t="e">
        <f>#REF!</f>
        <v>#REF!</v>
      </c>
      <c r="D846" s="22" t="e">
        <f>#REF!</f>
        <v>#REF!</v>
      </c>
      <c r="E846" s="35">
        <v>810</v>
      </c>
      <c r="F846" s="203" t="s">
        <v>84</v>
      </c>
      <c r="G846" s="19" t="e">
        <f>#REF!</f>
        <v>#REF!</v>
      </c>
      <c r="H846" s="19"/>
      <c r="I846" s="19">
        <f>ПЭВН!E786</f>
        <v>0</v>
      </c>
      <c r="J846" s="198"/>
      <c r="K846" s="35">
        <v>432</v>
      </c>
      <c r="L846" s="423">
        <f t="shared" si="19"/>
        <v>0.875</v>
      </c>
      <c r="M846" s="456"/>
      <c r="N846" t="str">
        <f>IFERROR(VLOOKUP(B846,Сток!A:B,2,FALSE),"")</f>
        <v/>
      </c>
      <c r="Q846" s="214"/>
      <c r="R846" s="214"/>
      <c r="S846" s="214"/>
    </row>
    <row r="847" spans="1:19" ht="12" customHeight="1" x14ac:dyDescent="0.25">
      <c r="A847" s="18" t="e">
        <f>#REF!</f>
        <v>#REF!</v>
      </c>
      <c r="B847" s="20" t="e">
        <f>#REF!</f>
        <v>#REF!</v>
      </c>
      <c r="C847" s="143" t="e">
        <f>#REF!</f>
        <v>#REF!</v>
      </c>
      <c r="D847" s="22" t="e">
        <f>#REF!</f>
        <v>#REF!</v>
      </c>
      <c r="E847" s="35">
        <v>259</v>
      </c>
      <c r="F847" s="203" t="s">
        <v>84</v>
      </c>
      <c r="G847" s="19" t="e">
        <f>#REF!</f>
        <v>#REF!</v>
      </c>
      <c r="H847" s="19"/>
      <c r="I847" s="19">
        <f>ПЭВН!E787</f>
        <v>0</v>
      </c>
      <c r="J847" s="198"/>
      <c r="K847" s="35">
        <v>259</v>
      </c>
      <c r="L847" s="423">
        <f t="shared" si="19"/>
        <v>0</v>
      </c>
      <c r="M847" s="456"/>
      <c r="N847" t="str">
        <f>IFERROR(VLOOKUP(B847,Сток!A:B,2,FALSE),"")</f>
        <v/>
      </c>
      <c r="Q847" s="214"/>
      <c r="R847" s="214"/>
      <c r="S847" s="214"/>
    </row>
    <row r="848" spans="1:19" ht="12" customHeight="1" x14ac:dyDescent="0.25">
      <c r="A848" s="18" t="e">
        <f>#REF!</f>
        <v>#REF!</v>
      </c>
      <c r="B848" s="20" t="e">
        <f>#REF!</f>
        <v>#REF!</v>
      </c>
      <c r="C848" s="143" t="e">
        <f>#REF!</f>
        <v>#REF!</v>
      </c>
      <c r="D848" s="22" t="e">
        <f>#REF!</f>
        <v>#REF!</v>
      </c>
      <c r="E848" s="35">
        <v>430</v>
      </c>
      <c r="F848" s="203" t="s">
        <v>84</v>
      </c>
      <c r="G848" s="19" t="e">
        <f>#REF!</f>
        <v>#REF!</v>
      </c>
      <c r="H848" s="19"/>
      <c r="I848" s="19">
        <f>ПЭВН!E788</f>
        <v>0</v>
      </c>
      <c r="J848" s="198"/>
      <c r="K848" s="35">
        <v>432</v>
      </c>
      <c r="L848" s="423">
        <f t="shared" si="19"/>
        <v>-4.6296296296296502E-3</v>
      </c>
      <c r="M848" s="456"/>
      <c r="N848" t="str">
        <f>IFERROR(VLOOKUP(B848,Сток!A:B,2,FALSE),"")</f>
        <v/>
      </c>
      <c r="Q848" s="214"/>
      <c r="R848" s="214"/>
      <c r="S848" s="214"/>
    </row>
    <row r="849" spans="1:19" ht="12" customHeight="1" x14ac:dyDescent="0.25">
      <c r="A849" s="18" t="e">
        <f>#REF!</f>
        <v>#REF!</v>
      </c>
      <c r="B849" s="20" t="e">
        <f>#REF!</f>
        <v>#REF!</v>
      </c>
      <c r="C849" s="143" t="e">
        <f>#REF!</f>
        <v>#REF!</v>
      </c>
      <c r="D849" s="22" t="e">
        <f>#REF!</f>
        <v>#REF!</v>
      </c>
      <c r="E849" s="35">
        <v>430</v>
      </c>
      <c r="F849" s="203" t="s">
        <v>84</v>
      </c>
      <c r="G849" s="19" t="e">
        <f>#REF!</f>
        <v>#REF!</v>
      </c>
      <c r="H849" s="19"/>
      <c r="I849" s="19">
        <f>ПЭВН!E789</f>
        <v>0</v>
      </c>
      <c r="J849" s="198"/>
      <c r="K849" s="35">
        <v>432</v>
      </c>
      <c r="L849" s="423">
        <f t="shared" si="19"/>
        <v>-4.6296296296296502E-3</v>
      </c>
      <c r="M849" s="456"/>
      <c r="N849" t="str">
        <f>IFERROR(VLOOKUP(B849,Сток!A:B,2,FALSE),"")</f>
        <v/>
      </c>
      <c r="Q849" s="214"/>
      <c r="R849" s="214"/>
      <c r="S849" s="214"/>
    </row>
    <row r="850" spans="1:19" ht="12" customHeight="1" x14ac:dyDescent="0.25">
      <c r="A850" s="18" t="e">
        <f>#REF!</f>
        <v>#REF!</v>
      </c>
      <c r="B850" s="20" t="e">
        <f>#REF!</f>
        <v>#REF!</v>
      </c>
      <c r="C850" s="143" t="e">
        <f>#REF!</f>
        <v>#REF!</v>
      </c>
      <c r="D850" s="22" t="e">
        <f>#REF!</f>
        <v>#REF!</v>
      </c>
      <c r="E850" s="35">
        <v>480</v>
      </c>
      <c r="F850" s="203" t="s">
        <v>84</v>
      </c>
      <c r="G850" s="19" t="e">
        <f>#REF!</f>
        <v>#REF!</v>
      </c>
      <c r="H850" s="19"/>
      <c r="I850" s="19">
        <f>ПЭВН!E790</f>
        <v>0</v>
      </c>
      <c r="J850" s="198"/>
      <c r="K850" s="35">
        <v>324</v>
      </c>
      <c r="L850" s="423">
        <f t="shared" si="19"/>
        <v>0.4814814814814814</v>
      </c>
      <c r="M850" s="456"/>
      <c r="N850" t="str">
        <f>IFERROR(VLOOKUP(B850,Сток!A:B,2,FALSE),"")</f>
        <v/>
      </c>
      <c r="Q850" s="214"/>
      <c r="R850" s="214"/>
      <c r="S850" s="214"/>
    </row>
    <row r="851" spans="1:19" ht="12" customHeight="1" x14ac:dyDescent="0.25">
      <c r="A851" s="18" t="e">
        <f>#REF!</f>
        <v>#REF!</v>
      </c>
      <c r="B851" s="20" t="e">
        <f>#REF!</f>
        <v>#REF!</v>
      </c>
      <c r="C851" s="143" t="e">
        <f>#REF!</f>
        <v>#REF!</v>
      </c>
      <c r="D851" s="22" t="e">
        <f>#REF!</f>
        <v>#REF!</v>
      </c>
      <c r="E851" s="35">
        <v>480</v>
      </c>
      <c r="F851" s="203" t="s">
        <v>84</v>
      </c>
      <c r="G851" s="19" t="e">
        <f>#REF!</f>
        <v>#REF!</v>
      </c>
      <c r="H851" s="19"/>
      <c r="I851" s="19">
        <f>ПЭВН!E791</f>
        <v>0</v>
      </c>
      <c r="J851" s="198"/>
      <c r="K851" s="35">
        <v>324</v>
      </c>
      <c r="L851" s="423">
        <f t="shared" si="19"/>
        <v>0.4814814814814814</v>
      </c>
      <c r="M851" s="456"/>
      <c r="N851" t="str">
        <f>IFERROR(VLOOKUP(B851,Сток!A:B,2,FALSE),"")</f>
        <v/>
      </c>
      <c r="Q851" s="214"/>
      <c r="R851" s="214"/>
      <c r="S851" s="214"/>
    </row>
    <row r="852" spans="1:19" ht="12" customHeight="1" x14ac:dyDescent="0.25">
      <c r="A852" s="18" t="e">
        <f>#REF!</f>
        <v>#REF!</v>
      </c>
      <c r="B852" s="20" t="e">
        <f>#REF!</f>
        <v>#REF!</v>
      </c>
      <c r="C852" s="143" t="e">
        <f>#REF!</f>
        <v>#REF!</v>
      </c>
      <c r="D852" s="22" t="e">
        <f>#REF!</f>
        <v>#REF!</v>
      </c>
      <c r="E852" s="35">
        <v>480</v>
      </c>
      <c r="F852" s="203" t="s">
        <v>84</v>
      </c>
      <c r="G852" s="19" t="e">
        <f>#REF!</f>
        <v>#REF!</v>
      </c>
      <c r="H852" s="19"/>
      <c r="I852" s="19">
        <f>ПЭВН!E792</f>
        <v>0</v>
      </c>
      <c r="J852" s="198"/>
      <c r="K852" s="35">
        <v>324</v>
      </c>
      <c r="L852" s="423">
        <f t="shared" si="19"/>
        <v>0.4814814814814814</v>
      </c>
      <c r="M852" s="456"/>
      <c r="N852" t="str">
        <f>IFERROR(VLOOKUP(B852,Сток!A:B,2,FALSE),"")</f>
        <v/>
      </c>
      <c r="Q852" s="214"/>
      <c r="R852" s="214"/>
      <c r="S852" s="214"/>
    </row>
    <row r="853" spans="1:19" ht="12" customHeight="1" x14ac:dyDescent="0.25">
      <c r="A853" s="18" t="e">
        <f>#REF!</f>
        <v>#REF!</v>
      </c>
      <c r="B853" s="20" t="e">
        <f>#REF!</f>
        <v>#REF!</v>
      </c>
      <c r="C853" s="143" t="e">
        <f>#REF!</f>
        <v>#REF!</v>
      </c>
      <c r="D853" s="22" t="e">
        <f>#REF!</f>
        <v>#REF!</v>
      </c>
      <c r="E853" s="35">
        <v>480</v>
      </c>
      <c r="F853" s="203" t="s">
        <v>84</v>
      </c>
      <c r="G853" s="19" t="e">
        <f>#REF!</f>
        <v>#REF!</v>
      </c>
      <c r="H853" s="19"/>
      <c r="I853" s="19">
        <f>ПЭВН!E793</f>
        <v>0</v>
      </c>
      <c r="J853" s="198"/>
      <c r="K853" s="35">
        <v>324</v>
      </c>
      <c r="L853" s="423">
        <f t="shared" si="19"/>
        <v>0.4814814814814814</v>
      </c>
      <c r="M853" s="456"/>
      <c r="N853" t="str">
        <f>IFERROR(VLOOKUP(B853,Сток!A:B,2,FALSE),"")</f>
        <v/>
      </c>
      <c r="Q853" s="214"/>
      <c r="R853" s="214"/>
      <c r="S853" s="214"/>
    </row>
    <row r="854" spans="1:19" ht="12" customHeight="1" x14ac:dyDescent="0.25">
      <c r="A854" s="18" t="e">
        <f>#REF!</f>
        <v>#REF!</v>
      </c>
      <c r="B854" s="20" t="e">
        <f>#REF!</f>
        <v>#REF!</v>
      </c>
      <c r="C854" s="143" t="e">
        <f>#REF!</f>
        <v>#REF!</v>
      </c>
      <c r="D854" s="22" t="e">
        <f>#REF!</f>
        <v>#REF!</v>
      </c>
      <c r="E854" s="35">
        <v>480</v>
      </c>
      <c r="F854" s="203" t="s">
        <v>84</v>
      </c>
      <c r="G854" s="19" t="e">
        <f>#REF!</f>
        <v>#REF!</v>
      </c>
      <c r="H854" s="19"/>
      <c r="I854" s="19">
        <f>ПЭВН!E794</f>
        <v>0</v>
      </c>
      <c r="J854" s="198"/>
      <c r="K854" s="35">
        <v>324</v>
      </c>
      <c r="L854" s="423">
        <f t="shared" si="19"/>
        <v>0.4814814814814814</v>
      </c>
      <c r="M854" s="456"/>
      <c r="N854" t="str">
        <f>IFERROR(VLOOKUP(B854,Сток!A:B,2,FALSE),"")</f>
        <v/>
      </c>
      <c r="Q854" s="214"/>
      <c r="R854" s="214"/>
      <c r="S854" s="214"/>
    </row>
    <row r="855" spans="1:19" ht="12" customHeight="1" x14ac:dyDescent="0.25">
      <c r="A855" s="18" t="e">
        <f>#REF!</f>
        <v>#REF!</v>
      </c>
      <c r="B855" s="20" t="e">
        <f>#REF!</f>
        <v>#REF!</v>
      </c>
      <c r="C855" s="143" t="e">
        <f>#REF!</f>
        <v>#REF!</v>
      </c>
      <c r="D855" s="22" t="e">
        <f>#REF!</f>
        <v>#REF!</v>
      </c>
      <c r="E855" s="35">
        <v>480</v>
      </c>
      <c r="F855" s="203" t="s">
        <v>84</v>
      </c>
      <c r="G855" s="19" t="e">
        <f>#REF!</f>
        <v>#REF!</v>
      </c>
      <c r="H855" s="19"/>
      <c r="I855" s="19">
        <f>ПЭВН!E795</f>
        <v>0</v>
      </c>
      <c r="J855" s="198"/>
      <c r="K855" s="35">
        <v>324</v>
      </c>
      <c r="L855" s="423">
        <f t="shared" si="19"/>
        <v>0.4814814814814814</v>
      </c>
      <c r="M855" s="456"/>
      <c r="N855" t="str">
        <f>IFERROR(VLOOKUP(B855,Сток!A:B,2,FALSE),"")</f>
        <v/>
      </c>
      <c r="Q855" s="214"/>
      <c r="R855" s="214"/>
      <c r="S855" s="214"/>
    </row>
    <row r="856" spans="1:19" ht="12" customHeight="1" x14ac:dyDescent="0.25">
      <c r="A856" s="18" t="e">
        <f>#REF!</f>
        <v>#REF!</v>
      </c>
      <c r="B856" s="20" t="e">
        <f>#REF!</f>
        <v>#REF!</v>
      </c>
      <c r="C856" s="143" t="e">
        <f>#REF!</f>
        <v>#REF!</v>
      </c>
      <c r="D856" s="22" t="e">
        <f>#REF!</f>
        <v>#REF!</v>
      </c>
      <c r="E856" s="35">
        <v>480</v>
      </c>
      <c r="F856" s="203" t="s">
        <v>84</v>
      </c>
      <c r="G856" s="19" t="e">
        <f>#REF!</f>
        <v>#REF!</v>
      </c>
      <c r="H856" s="19"/>
      <c r="I856" s="19">
        <f>ПЭВН!E796</f>
        <v>0</v>
      </c>
      <c r="J856" s="198"/>
      <c r="K856" s="35">
        <v>324</v>
      </c>
      <c r="L856" s="423">
        <f t="shared" si="19"/>
        <v>0.4814814814814814</v>
      </c>
      <c r="M856" s="456"/>
      <c r="N856" t="str">
        <f>IFERROR(VLOOKUP(B856,Сток!A:B,2,FALSE),"")</f>
        <v/>
      </c>
      <c r="Q856" s="214"/>
      <c r="R856" s="214"/>
      <c r="S856" s="214"/>
    </row>
    <row r="857" spans="1:19" ht="12" customHeight="1" x14ac:dyDescent="0.25">
      <c r="A857" s="18" t="e">
        <f>#REF!</f>
        <v>#REF!</v>
      </c>
      <c r="B857" s="20" t="e">
        <f>#REF!</f>
        <v>#REF!</v>
      </c>
      <c r="C857" s="143" t="e">
        <f>#REF!</f>
        <v>#REF!</v>
      </c>
      <c r="D857" s="22" t="e">
        <f>#REF!</f>
        <v>#REF!</v>
      </c>
      <c r="E857" s="35">
        <v>480</v>
      </c>
      <c r="F857" s="203" t="s">
        <v>84</v>
      </c>
      <c r="G857" s="19" t="e">
        <f>#REF!</f>
        <v>#REF!</v>
      </c>
      <c r="H857" s="19"/>
      <c r="I857" s="19">
        <f>ПЭВН!E797</f>
        <v>0</v>
      </c>
      <c r="J857" s="198"/>
      <c r="K857" s="35">
        <v>324</v>
      </c>
      <c r="L857" s="423">
        <f t="shared" si="19"/>
        <v>0.4814814814814814</v>
      </c>
      <c r="M857" s="456"/>
      <c r="N857" t="str">
        <f>IFERROR(VLOOKUP(B857,Сток!A:B,2,FALSE),"")</f>
        <v/>
      </c>
      <c r="Q857" s="214"/>
      <c r="R857" s="214"/>
      <c r="S857" s="214"/>
    </row>
    <row r="858" spans="1:19" ht="12" customHeight="1" x14ac:dyDescent="0.25">
      <c r="A858" s="18" t="e">
        <f>#REF!</f>
        <v>#REF!</v>
      </c>
      <c r="B858" s="20" t="e">
        <f>#REF!</f>
        <v>#REF!</v>
      </c>
      <c r="C858" s="143" t="e">
        <f>#REF!</f>
        <v>#REF!</v>
      </c>
      <c r="D858" s="22" t="e">
        <f>#REF!</f>
        <v>#REF!</v>
      </c>
      <c r="E858" s="35">
        <v>480</v>
      </c>
      <c r="F858" s="203" t="s">
        <v>84</v>
      </c>
      <c r="G858" s="19" t="e">
        <f>#REF!</f>
        <v>#REF!</v>
      </c>
      <c r="H858" s="19"/>
      <c r="I858" s="19">
        <f>ПЭВН!E798</f>
        <v>0</v>
      </c>
      <c r="J858" s="198"/>
      <c r="K858" s="35">
        <v>324</v>
      </c>
      <c r="L858" s="423">
        <f t="shared" si="19"/>
        <v>0.4814814814814814</v>
      </c>
      <c r="M858" s="456"/>
      <c r="N858" t="str">
        <f>IFERROR(VLOOKUP(B858,Сток!A:B,2,FALSE),"")</f>
        <v/>
      </c>
      <c r="Q858" s="214"/>
      <c r="R858" s="214"/>
      <c r="S858" s="214"/>
    </row>
    <row r="859" spans="1:19" ht="12" customHeight="1" x14ac:dyDescent="0.25">
      <c r="A859" s="18" t="e">
        <f>#REF!</f>
        <v>#REF!</v>
      </c>
      <c r="B859" s="20" t="e">
        <f>#REF!</f>
        <v>#REF!</v>
      </c>
      <c r="C859" s="143" t="e">
        <f>#REF!</f>
        <v>#REF!</v>
      </c>
      <c r="D859" s="22" t="e">
        <f>#REF!</f>
        <v>#REF!</v>
      </c>
      <c r="E859" s="35">
        <v>480</v>
      </c>
      <c r="F859" s="203" t="s">
        <v>84</v>
      </c>
      <c r="G859" s="19" t="e">
        <f>#REF!</f>
        <v>#REF!</v>
      </c>
      <c r="H859" s="19"/>
      <c r="I859" s="19">
        <f>ПЭВН!E799</f>
        <v>0</v>
      </c>
      <c r="J859" s="198"/>
      <c r="K859" s="35">
        <v>324</v>
      </c>
      <c r="L859" s="423">
        <f t="shared" si="19"/>
        <v>0.4814814814814814</v>
      </c>
      <c r="M859" s="456"/>
      <c r="N859" t="str">
        <f>IFERROR(VLOOKUP(B859,Сток!A:B,2,FALSE),"")</f>
        <v/>
      </c>
      <c r="Q859" s="214"/>
      <c r="R859" s="214"/>
      <c r="S859" s="214"/>
    </row>
    <row r="860" spans="1:19" ht="12" customHeight="1" x14ac:dyDescent="0.25">
      <c r="A860" s="18" t="e">
        <f>#REF!</f>
        <v>#REF!</v>
      </c>
      <c r="B860" s="20" t="e">
        <f>#REF!</f>
        <v>#REF!</v>
      </c>
      <c r="C860" s="143" t="e">
        <f>#REF!</f>
        <v>#REF!</v>
      </c>
      <c r="D860" s="22" t="e">
        <f>#REF!</f>
        <v>#REF!</v>
      </c>
      <c r="E860" s="35">
        <v>480</v>
      </c>
      <c r="F860" s="203" t="s">
        <v>84</v>
      </c>
      <c r="G860" s="19" t="e">
        <f>#REF!</f>
        <v>#REF!</v>
      </c>
      <c r="H860" s="19"/>
      <c r="I860" s="19">
        <f>ПЭВН!E800</f>
        <v>0</v>
      </c>
      <c r="J860" s="198"/>
      <c r="K860" s="35">
        <v>324</v>
      </c>
      <c r="L860" s="423">
        <f t="shared" si="19"/>
        <v>0.4814814814814814</v>
      </c>
      <c r="M860" s="456"/>
      <c r="N860" t="str">
        <f>IFERROR(VLOOKUP(B860,Сток!A:B,2,FALSE),"")</f>
        <v/>
      </c>
      <c r="Q860" s="214"/>
      <c r="R860" s="214"/>
      <c r="S860" s="214"/>
    </row>
    <row r="861" spans="1:19" ht="12" customHeight="1" x14ac:dyDescent="0.25">
      <c r="A861" s="18" t="e">
        <f>#REF!</f>
        <v>#REF!</v>
      </c>
      <c r="B861" s="20" t="e">
        <f>#REF!</f>
        <v>#REF!</v>
      </c>
      <c r="C861" s="143" t="e">
        <f>#REF!</f>
        <v>#REF!</v>
      </c>
      <c r="D861" s="22" t="e">
        <f>#REF!</f>
        <v>#REF!</v>
      </c>
      <c r="E861" s="35">
        <v>790</v>
      </c>
      <c r="F861" s="203" t="s">
        <v>84</v>
      </c>
      <c r="G861" s="19" t="e">
        <f>#REF!</f>
        <v>#REF!</v>
      </c>
      <c r="H861" s="19"/>
      <c r="I861" s="19">
        <f>ПЭВН!E801</f>
        <v>0</v>
      </c>
      <c r="J861" s="198"/>
      <c r="K861" s="35">
        <v>432</v>
      </c>
      <c r="L861" s="423">
        <f t="shared" si="19"/>
        <v>0.82870370370370372</v>
      </c>
      <c r="M861" s="456"/>
      <c r="N861" t="str">
        <f>IFERROR(VLOOKUP(B861,Сток!A:B,2,FALSE),"")</f>
        <v/>
      </c>
      <c r="Q861" s="214"/>
      <c r="R861" s="214"/>
      <c r="S861" s="214"/>
    </row>
    <row r="862" spans="1:19" ht="12" customHeight="1" x14ac:dyDescent="0.25">
      <c r="A862" s="18" t="e">
        <f>#REF!</f>
        <v>#REF!</v>
      </c>
      <c r="B862" s="20" t="e">
        <f>#REF!</f>
        <v>#REF!</v>
      </c>
      <c r="C862" s="143" t="e">
        <f>#REF!</f>
        <v>#REF!</v>
      </c>
      <c r="D862" s="22" t="e">
        <f>#REF!</f>
        <v>#REF!</v>
      </c>
      <c r="E862" s="35">
        <v>790</v>
      </c>
      <c r="F862" s="203" t="s">
        <v>84</v>
      </c>
      <c r="G862" s="19" t="e">
        <f>#REF!</f>
        <v>#REF!</v>
      </c>
      <c r="H862" s="19"/>
      <c r="I862" s="19">
        <f>ПЭВН!E802</f>
        <v>0</v>
      </c>
      <c r="J862" s="198"/>
      <c r="K862" s="35">
        <v>432</v>
      </c>
      <c r="L862" s="423">
        <f t="shared" si="19"/>
        <v>0.82870370370370372</v>
      </c>
      <c r="M862" s="456"/>
      <c r="N862" t="str">
        <f>IFERROR(VLOOKUP(B862,Сток!A:B,2,FALSE),"")</f>
        <v/>
      </c>
      <c r="Q862" s="214"/>
      <c r="R862" s="214"/>
      <c r="S862" s="214"/>
    </row>
    <row r="863" spans="1:19" ht="12" customHeight="1" x14ac:dyDescent="0.25">
      <c r="A863" s="18" t="e">
        <f>#REF!</f>
        <v>#REF!</v>
      </c>
      <c r="B863" s="20" t="e">
        <f>#REF!</f>
        <v>#REF!</v>
      </c>
      <c r="C863" s="143" t="e">
        <f>#REF!</f>
        <v>#REF!</v>
      </c>
      <c r="D863" s="22" t="e">
        <f>#REF!</f>
        <v>#REF!</v>
      </c>
      <c r="E863" s="35">
        <v>790</v>
      </c>
      <c r="F863" s="203" t="s">
        <v>84</v>
      </c>
      <c r="G863" s="19" t="e">
        <f>#REF!</f>
        <v>#REF!</v>
      </c>
      <c r="H863" s="19"/>
      <c r="I863" s="19"/>
      <c r="J863" s="198"/>
      <c r="K863" s="35">
        <v>432</v>
      </c>
      <c r="L863" s="423">
        <f t="shared" si="19"/>
        <v>0.82870370370370372</v>
      </c>
      <c r="M863" s="456"/>
      <c r="N863" t="str">
        <f>IFERROR(VLOOKUP(B863,Сток!A:B,2,FALSE),"")</f>
        <v/>
      </c>
      <c r="Q863" s="214"/>
      <c r="R863" s="214"/>
      <c r="S863" s="214"/>
    </row>
    <row r="864" spans="1:19" ht="12" customHeight="1" x14ac:dyDescent="0.25">
      <c r="A864" s="18" t="e">
        <f>#REF!</f>
        <v>#REF!</v>
      </c>
      <c r="B864" s="20" t="e">
        <f>#REF!</f>
        <v>#REF!</v>
      </c>
      <c r="C864" s="143" t="e">
        <f>#REF!</f>
        <v>#REF!</v>
      </c>
      <c r="D864" s="22" t="e">
        <f>#REF!</f>
        <v>#REF!</v>
      </c>
      <c r="E864" s="35">
        <v>420</v>
      </c>
      <c r="F864" s="203" t="s">
        <v>84</v>
      </c>
      <c r="G864" s="19" t="e">
        <f>#REF!</f>
        <v>#REF!</v>
      </c>
      <c r="H864" s="19"/>
      <c r="I864" s="19">
        <f>ПЭВН!E803</f>
        <v>0</v>
      </c>
      <c r="J864" s="198"/>
      <c r="K864" s="35">
        <v>324</v>
      </c>
      <c r="L864" s="423">
        <f t="shared" si="19"/>
        <v>0.29629629629629628</v>
      </c>
      <c r="M864" s="456"/>
      <c r="N864" t="str">
        <f>IFERROR(VLOOKUP(B864,Сток!A:B,2,FALSE),"")</f>
        <v/>
      </c>
      <c r="Q864" s="214"/>
      <c r="R864" s="214"/>
      <c r="S864" s="214"/>
    </row>
    <row r="865" spans="1:19" ht="12" customHeight="1" x14ac:dyDescent="0.25">
      <c r="A865" s="18" t="e">
        <f>#REF!</f>
        <v>#REF!</v>
      </c>
      <c r="B865" s="20" t="e">
        <f>#REF!</f>
        <v>#REF!</v>
      </c>
      <c r="C865" s="143" t="e">
        <f>#REF!</f>
        <v>#REF!</v>
      </c>
      <c r="D865" s="22" t="e">
        <f>#REF!</f>
        <v>#REF!</v>
      </c>
      <c r="E865" s="35">
        <v>420</v>
      </c>
      <c r="F865" s="203" t="s">
        <v>84</v>
      </c>
      <c r="G865" s="19" t="e">
        <f>#REF!</f>
        <v>#REF!</v>
      </c>
      <c r="H865" s="19"/>
      <c r="I865" s="19">
        <f>ПЭВН!E804</f>
        <v>0</v>
      </c>
      <c r="J865" s="198"/>
      <c r="K865" s="35">
        <v>324</v>
      </c>
      <c r="L865" s="423">
        <f t="shared" si="19"/>
        <v>0.29629629629629628</v>
      </c>
      <c r="M865" s="456"/>
      <c r="N865" t="str">
        <f>IFERROR(VLOOKUP(B865,Сток!A:B,2,FALSE),"")</f>
        <v/>
      </c>
      <c r="Q865" s="214"/>
      <c r="R865" s="214"/>
      <c r="S865" s="214"/>
    </row>
    <row r="866" spans="1:19" ht="12" customHeight="1" x14ac:dyDescent="0.25">
      <c r="A866" s="18" t="e">
        <f>#REF!</f>
        <v>#REF!</v>
      </c>
      <c r="B866" s="20" t="e">
        <f>#REF!</f>
        <v>#REF!</v>
      </c>
      <c r="C866" s="143" t="e">
        <f>#REF!</f>
        <v>#REF!</v>
      </c>
      <c r="D866" s="22" t="e">
        <f>#REF!</f>
        <v>#REF!</v>
      </c>
      <c r="E866" s="35">
        <v>420</v>
      </c>
      <c r="F866" s="203" t="s">
        <v>84</v>
      </c>
      <c r="G866" s="19" t="e">
        <f>#REF!</f>
        <v>#REF!</v>
      </c>
      <c r="H866" s="19"/>
      <c r="I866" s="19">
        <f>ПЭВН!E805</f>
        <v>0</v>
      </c>
      <c r="J866" s="198"/>
      <c r="K866" s="35">
        <v>324</v>
      </c>
      <c r="L866" s="423">
        <f t="shared" si="19"/>
        <v>0.29629629629629628</v>
      </c>
      <c r="M866" s="456"/>
      <c r="N866" t="str">
        <f>IFERROR(VLOOKUP(B866,Сток!A:B,2,FALSE),"")</f>
        <v/>
      </c>
      <c r="Q866" s="214"/>
      <c r="R866" s="214"/>
      <c r="S866" s="214"/>
    </row>
    <row r="867" spans="1:19" ht="12" customHeight="1" x14ac:dyDescent="0.25">
      <c r="A867" s="18" t="e">
        <f>#REF!</f>
        <v>#REF!</v>
      </c>
      <c r="B867" s="20" t="e">
        <f>#REF!</f>
        <v>#REF!</v>
      </c>
      <c r="C867" s="143" t="e">
        <f>#REF!</f>
        <v>#REF!</v>
      </c>
      <c r="D867" s="22" t="e">
        <f>#REF!</f>
        <v>#REF!</v>
      </c>
      <c r="E867" s="35">
        <v>420</v>
      </c>
      <c r="F867" s="203" t="s">
        <v>84</v>
      </c>
      <c r="G867" s="19" t="e">
        <f>#REF!</f>
        <v>#REF!</v>
      </c>
      <c r="H867" s="19"/>
      <c r="I867" s="19">
        <f>ПЭВН!E806</f>
        <v>0</v>
      </c>
      <c r="J867" s="198"/>
      <c r="K867" s="35">
        <v>324</v>
      </c>
      <c r="L867" s="423">
        <f t="shared" si="19"/>
        <v>0.29629629629629628</v>
      </c>
      <c r="M867" s="456"/>
      <c r="N867" t="str">
        <f>IFERROR(VLOOKUP(B867,Сток!A:B,2,FALSE),"")</f>
        <v/>
      </c>
      <c r="Q867" s="214"/>
      <c r="R867" s="214"/>
      <c r="S867" s="214"/>
    </row>
    <row r="868" spans="1:19" ht="12" customHeight="1" x14ac:dyDescent="0.25">
      <c r="A868" s="18" t="e">
        <f>#REF!</f>
        <v>#REF!</v>
      </c>
      <c r="B868" s="20" t="e">
        <f>#REF!</f>
        <v>#REF!</v>
      </c>
      <c r="C868" s="143" t="e">
        <f>#REF!</f>
        <v>#REF!</v>
      </c>
      <c r="D868" s="22" t="e">
        <f>#REF!</f>
        <v>#REF!</v>
      </c>
      <c r="E868" s="35">
        <v>850</v>
      </c>
      <c r="F868" s="203" t="s">
        <v>84</v>
      </c>
      <c r="G868" s="19" t="e">
        <f>#REF!</f>
        <v>#REF!</v>
      </c>
      <c r="H868" s="19"/>
      <c r="I868" s="19">
        <f>ПЭВН!E807</f>
        <v>0</v>
      </c>
      <c r="J868" s="198"/>
      <c r="K868" s="35">
        <v>432</v>
      </c>
      <c r="L868" s="423">
        <f t="shared" si="19"/>
        <v>0.96759259259259256</v>
      </c>
      <c r="M868" s="456"/>
      <c r="N868" t="str">
        <f>IFERROR(VLOOKUP(B868,Сток!A:B,2,FALSE),"")</f>
        <v/>
      </c>
      <c r="Q868" s="214"/>
      <c r="R868" s="214"/>
      <c r="S868" s="214"/>
    </row>
    <row r="869" spans="1:19" ht="12" customHeight="1" x14ac:dyDescent="0.25">
      <c r="A869" s="18" t="e">
        <f>#REF!</f>
        <v>#REF!</v>
      </c>
      <c r="B869" s="20" t="e">
        <f>#REF!</f>
        <v>#REF!</v>
      </c>
      <c r="C869" s="143" t="e">
        <f>#REF!</f>
        <v>#REF!</v>
      </c>
      <c r="D869" s="22" t="e">
        <f>#REF!</f>
        <v>#REF!</v>
      </c>
      <c r="E869" s="35">
        <v>950</v>
      </c>
      <c r="F869" s="203" t="s">
        <v>84</v>
      </c>
      <c r="G869" s="19" t="e">
        <f>#REF!</f>
        <v>#REF!</v>
      </c>
      <c r="H869" s="19"/>
      <c r="I869" s="19">
        <f>ПЭВН!E808</f>
        <v>0</v>
      </c>
      <c r="J869" s="198"/>
      <c r="K869" s="35">
        <v>594</v>
      </c>
      <c r="L869" s="423">
        <f t="shared" si="19"/>
        <v>0.59932659932659926</v>
      </c>
      <c r="M869" s="456"/>
      <c r="N869" t="str">
        <f>IFERROR(VLOOKUP(B869,Сток!A:B,2,FALSE),"")</f>
        <v/>
      </c>
      <c r="Q869" s="214"/>
      <c r="R869" s="214"/>
      <c r="S869" s="214"/>
    </row>
    <row r="870" spans="1:19" ht="12" customHeight="1" x14ac:dyDescent="0.25">
      <c r="A870" s="18" t="e">
        <f>#REF!</f>
        <v>#REF!</v>
      </c>
      <c r="B870" s="20" t="e">
        <f>#REF!</f>
        <v>#REF!</v>
      </c>
      <c r="C870" s="143" t="e">
        <f>#REF!</f>
        <v>#REF!</v>
      </c>
      <c r="D870" s="22" t="e">
        <f>#REF!</f>
        <v>#REF!</v>
      </c>
      <c r="E870" s="35">
        <v>324</v>
      </c>
      <c r="F870" s="203" t="s">
        <v>84</v>
      </c>
      <c r="G870" s="19" t="e">
        <f>#REF!</f>
        <v>#REF!</v>
      </c>
      <c r="H870" s="19"/>
      <c r="I870" s="19">
        <f>ПЭВН!E809</f>
        <v>0</v>
      </c>
      <c r="J870" s="198"/>
      <c r="K870" s="35">
        <v>324</v>
      </c>
      <c r="L870" s="423">
        <f t="shared" si="19"/>
        <v>0</v>
      </c>
      <c r="M870" s="456"/>
      <c r="N870" t="str">
        <f>IFERROR(VLOOKUP(B870,Сток!A:B,2,FALSE),"")</f>
        <v/>
      </c>
      <c r="Q870" s="214"/>
      <c r="R870" s="214"/>
      <c r="S870" s="214"/>
    </row>
    <row r="871" spans="1:19" ht="12" customHeight="1" x14ac:dyDescent="0.25">
      <c r="A871" s="18" t="e">
        <f>#REF!</f>
        <v>#REF!</v>
      </c>
      <c r="B871" s="20" t="e">
        <f>#REF!</f>
        <v>#REF!</v>
      </c>
      <c r="C871" s="143" t="e">
        <f>#REF!</f>
        <v>#REF!</v>
      </c>
      <c r="D871" s="22" t="e">
        <f>#REF!</f>
        <v>#REF!</v>
      </c>
      <c r="E871" s="35">
        <v>430</v>
      </c>
      <c r="F871" s="203" t="s">
        <v>84</v>
      </c>
      <c r="G871" s="19" t="e">
        <f>#REF!</f>
        <v>#REF!</v>
      </c>
      <c r="H871" s="19"/>
      <c r="I871" s="19">
        <f>ПЭВН!E810</f>
        <v>0</v>
      </c>
      <c r="J871" s="198"/>
      <c r="K871" s="35">
        <v>330</v>
      </c>
      <c r="L871" s="423">
        <f t="shared" si="19"/>
        <v>0.30303030303030298</v>
      </c>
      <c r="M871" s="456"/>
      <c r="N871" t="str">
        <f>IFERROR(VLOOKUP(B871,Сток!A:B,2,FALSE),"")</f>
        <v/>
      </c>
      <c r="Q871" s="214"/>
      <c r="R871" s="214"/>
      <c r="S871" s="214"/>
    </row>
    <row r="872" spans="1:19" ht="12" customHeight="1" x14ac:dyDescent="0.25">
      <c r="A872" s="18" t="e">
        <f>#REF!</f>
        <v>#REF!</v>
      </c>
      <c r="B872" s="20" t="e">
        <f>#REF!</f>
        <v>#REF!</v>
      </c>
      <c r="C872" s="143" t="e">
        <f>#REF!</f>
        <v>#REF!</v>
      </c>
      <c r="D872" s="22" t="e">
        <f>#REF!</f>
        <v>#REF!</v>
      </c>
      <c r="E872" s="35">
        <v>430</v>
      </c>
      <c r="F872" s="203" t="s">
        <v>84</v>
      </c>
      <c r="G872" s="19" t="e">
        <f>#REF!</f>
        <v>#REF!</v>
      </c>
      <c r="H872" s="19"/>
      <c r="I872" s="19">
        <f>ПЭВН!E811</f>
        <v>0</v>
      </c>
      <c r="J872" s="198"/>
      <c r="K872" s="35">
        <v>330</v>
      </c>
      <c r="L872" s="423">
        <f t="shared" si="19"/>
        <v>0.30303030303030298</v>
      </c>
      <c r="M872" s="456"/>
      <c r="N872" t="str">
        <f>IFERROR(VLOOKUP(B872,Сток!A:B,2,FALSE),"")</f>
        <v/>
      </c>
      <c r="Q872" s="214"/>
      <c r="R872" s="214"/>
      <c r="S872" s="214"/>
    </row>
    <row r="873" spans="1:19" ht="12" customHeight="1" x14ac:dyDescent="0.25">
      <c r="A873" s="18" t="e">
        <f>#REF!</f>
        <v>#REF!</v>
      </c>
      <c r="B873" s="20" t="e">
        <f>#REF!</f>
        <v>#REF!</v>
      </c>
      <c r="C873" s="143" t="e">
        <f>#REF!</f>
        <v>#REF!</v>
      </c>
      <c r="D873" s="22" t="e">
        <f>#REF!</f>
        <v>#REF!</v>
      </c>
      <c r="E873" s="35">
        <v>300</v>
      </c>
      <c r="F873" s="203" t="s">
        <v>84</v>
      </c>
      <c r="G873" s="19" t="e">
        <f>#REF!</f>
        <v>#REF!</v>
      </c>
      <c r="H873" s="19"/>
      <c r="I873" s="19">
        <f>ПЭВН!E812</f>
        <v>0</v>
      </c>
      <c r="J873" s="198"/>
      <c r="K873" s="35">
        <v>216</v>
      </c>
      <c r="L873" s="423">
        <f t="shared" si="19"/>
        <v>0.38888888888888884</v>
      </c>
      <c r="M873" s="456"/>
      <c r="N873" t="str">
        <f>IFERROR(VLOOKUP(B873,Сток!A:B,2,FALSE),"")</f>
        <v/>
      </c>
      <c r="Q873" s="214"/>
      <c r="R873" s="214"/>
      <c r="S873" s="214"/>
    </row>
    <row r="874" spans="1:19" ht="12" customHeight="1" x14ac:dyDescent="0.25">
      <c r="A874" s="18" t="e">
        <f>#REF!</f>
        <v>#REF!</v>
      </c>
      <c r="B874" s="20" t="e">
        <f>#REF!</f>
        <v>#REF!</v>
      </c>
      <c r="C874" s="143" t="e">
        <f>#REF!</f>
        <v>#REF!</v>
      </c>
      <c r="D874" s="22" t="e">
        <f>#REF!</f>
        <v>#REF!</v>
      </c>
      <c r="E874" s="35">
        <v>140</v>
      </c>
      <c r="F874" s="203" t="s">
        <v>84</v>
      </c>
      <c r="G874" s="19" t="e">
        <f>#REF!</f>
        <v>#REF!</v>
      </c>
      <c r="H874" s="19"/>
      <c r="I874" s="19">
        <f>ПЭВН!E813</f>
        <v>0</v>
      </c>
      <c r="J874" s="198"/>
      <c r="K874" s="35">
        <v>121</v>
      </c>
      <c r="L874" s="423">
        <f t="shared" si="19"/>
        <v>0.15702479338842967</v>
      </c>
      <c r="M874" s="456"/>
      <c r="N874" t="str">
        <f>IFERROR(VLOOKUP(B874,Сток!A:B,2,FALSE),"")</f>
        <v/>
      </c>
      <c r="Q874" s="214"/>
      <c r="R874" s="214"/>
      <c r="S874" s="214"/>
    </row>
    <row r="875" spans="1:19" ht="12" customHeight="1" x14ac:dyDescent="0.25">
      <c r="A875" s="18" t="e">
        <f>#REF!</f>
        <v>#REF!</v>
      </c>
      <c r="B875" s="20" t="e">
        <f>#REF!</f>
        <v>#REF!</v>
      </c>
      <c r="C875" s="143" t="e">
        <f>#REF!</f>
        <v>#REF!</v>
      </c>
      <c r="D875" s="22" t="e">
        <f>#REF!</f>
        <v>#REF!</v>
      </c>
      <c r="E875" s="35">
        <v>194</v>
      </c>
      <c r="F875" s="203" t="s">
        <v>84</v>
      </c>
      <c r="G875" s="19" t="e">
        <f>#REF!</f>
        <v>#REF!</v>
      </c>
      <c r="H875" s="19"/>
      <c r="I875" s="19">
        <f>ПЭВН!E814</f>
        <v>0</v>
      </c>
      <c r="J875" s="198"/>
      <c r="K875" s="35">
        <v>194</v>
      </c>
      <c r="L875" s="423">
        <f t="shared" si="19"/>
        <v>0</v>
      </c>
      <c r="M875" s="456"/>
      <c r="N875" t="str">
        <f>IFERROR(VLOOKUP(B875,Сток!A:B,2,FALSE),"")</f>
        <v/>
      </c>
      <c r="Q875" s="214"/>
      <c r="R875" s="214"/>
      <c r="S875" s="214"/>
    </row>
    <row r="876" spans="1:19" ht="12" customHeight="1" x14ac:dyDescent="0.25">
      <c r="A876" s="18" t="e">
        <f>#REF!</f>
        <v>#REF!</v>
      </c>
      <c r="B876" s="20" t="e">
        <f>#REF!</f>
        <v>#REF!</v>
      </c>
      <c r="C876" s="143" t="e">
        <f>#REF!</f>
        <v>#REF!</v>
      </c>
      <c r="D876" s="22" t="e">
        <f>#REF!</f>
        <v>#REF!</v>
      </c>
      <c r="E876" s="35">
        <v>250</v>
      </c>
      <c r="F876" s="203" t="s">
        <v>84</v>
      </c>
      <c r="G876" s="19" t="e">
        <f>#REF!</f>
        <v>#REF!</v>
      </c>
      <c r="H876" s="19"/>
      <c r="I876" s="19">
        <f>ПЭВН!E815</f>
        <v>0</v>
      </c>
      <c r="J876" s="198"/>
      <c r="K876" s="35">
        <v>187</v>
      </c>
      <c r="L876" s="423">
        <f t="shared" si="19"/>
        <v>0.33689839572192515</v>
      </c>
      <c r="M876" s="456"/>
      <c r="N876" t="str">
        <f>IFERROR(VLOOKUP(B876,Сток!A:B,2,FALSE),"")</f>
        <v/>
      </c>
      <c r="Q876" s="214"/>
      <c r="R876" s="214"/>
      <c r="S876" s="214"/>
    </row>
    <row r="877" spans="1:19" ht="12" customHeight="1" x14ac:dyDescent="0.25">
      <c r="A877" s="18" t="e">
        <f>#REF!</f>
        <v>#REF!</v>
      </c>
      <c r="B877" s="20" t="e">
        <f>#REF!</f>
        <v>#REF!</v>
      </c>
      <c r="C877" s="143" t="e">
        <f>#REF!</f>
        <v>#REF!</v>
      </c>
      <c r="D877" s="22" t="e">
        <f>#REF!</f>
        <v>#REF!</v>
      </c>
      <c r="E877" s="35">
        <v>850</v>
      </c>
      <c r="F877" s="203" t="s">
        <v>84</v>
      </c>
      <c r="G877" s="19" t="e">
        <f>#REF!</f>
        <v>#REF!</v>
      </c>
      <c r="H877" s="19"/>
      <c r="I877" s="19">
        <f>ПЭВН!E816</f>
        <v>0</v>
      </c>
      <c r="J877" s="198"/>
      <c r="K877" s="35">
        <v>540</v>
      </c>
      <c r="L877" s="423">
        <f t="shared" si="19"/>
        <v>0.57407407407407418</v>
      </c>
      <c r="M877" s="456"/>
      <c r="N877" t="str">
        <f>IFERROR(VLOOKUP(B877,Сток!A:B,2,FALSE),"")</f>
        <v/>
      </c>
      <c r="Q877" s="214"/>
      <c r="R877" s="214"/>
      <c r="S877" s="214"/>
    </row>
    <row r="878" spans="1:19" ht="12" customHeight="1" x14ac:dyDescent="0.25">
      <c r="A878" s="18" t="e">
        <f>#REF!</f>
        <v>#REF!</v>
      </c>
      <c r="B878" s="20" t="e">
        <f>#REF!</f>
        <v>#REF!</v>
      </c>
      <c r="C878" s="143" t="e">
        <f>#REF!</f>
        <v>#REF!</v>
      </c>
      <c r="D878" s="22" t="e">
        <f>#REF!</f>
        <v>#REF!</v>
      </c>
      <c r="E878" s="35">
        <v>900</v>
      </c>
      <c r="F878" s="203" t="s">
        <v>84</v>
      </c>
      <c r="G878" s="19" t="e">
        <f>#REF!</f>
        <v>#REF!</v>
      </c>
      <c r="H878" s="19"/>
      <c r="I878" s="19">
        <f>ПЭВН!E817</f>
        <v>0</v>
      </c>
      <c r="J878" s="198"/>
      <c r="K878" s="35">
        <v>540</v>
      </c>
      <c r="L878" s="423">
        <f t="shared" ref="L878:L941" si="20">E878/K878-1</f>
        <v>0.66666666666666674</v>
      </c>
      <c r="M878" s="456"/>
      <c r="N878" t="str">
        <f>IFERROR(VLOOKUP(B878,Сток!A:B,2,FALSE),"")</f>
        <v/>
      </c>
      <c r="Q878" s="214"/>
      <c r="R878" s="214"/>
      <c r="S878" s="214"/>
    </row>
    <row r="879" spans="1:19" ht="12" customHeight="1" x14ac:dyDescent="0.25">
      <c r="A879" s="18" t="e">
        <f>#REF!</f>
        <v>#REF!</v>
      </c>
      <c r="B879" s="20" t="e">
        <f>#REF!</f>
        <v>#REF!</v>
      </c>
      <c r="C879" s="143" t="e">
        <f>#REF!</f>
        <v>#REF!</v>
      </c>
      <c r="D879" s="22" t="e">
        <f>#REF!</f>
        <v>#REF!</v>
      </c>
      <c r="E879" s="35">
        <v>350</v>
      </c>
      <c r="F879" s="203" t="s">
        <v>84</v>
      </c>
      <c r="G879" s="19" t="e">
        <f>#REF!</f>
        <v>#REF!</v>
      </c>
      <c r="H879" s="19"/>
      <c r="I879" s="19">
        <f>ПЭВН!E818</f>
        <v>0</v>
      </c>
      <c r="J879" s="198"/>
      <c r="K879" s="35">
        <v>270</v>
      </c>
      <c r="L879" s="423">
        <f t="shared" si="20"/>
        <v>0.29629629629629628</v>
      </c>
      <c r="M879" s="456"/>
      <c r="N879" t="str">
        <f>IFERROR(VLOOKUP(B879,Сток!A:B,2,FALSE),"")</f>
        <v/>
      </c>
      <c r="Q879" s="214"/>
      <c r="R879" s="214"/>
      <c r="S879" s="214"/>
    </row>
    <row r="880" spans="1:19" ht="12" customHeight="1" x14ac:dyDescent="0.25">
      <c r="A880" s="18" t="e">
        <f>#REF!</f>
        <v>#REF!</v>
      </c>
      <c r="B880" s="20" t="e">
        <f>#REF!</f>
        <v>#REF!</v>
      </c>
      <c r="C880" s="143" t="e">
        <f>#REF!</f>
        <v>#REF!</v>
      </c>
      <c r="D880" s="22" t="e">
        <f>#REF!</f>
        <v>#REF!</v>
      </c>
      <c r="E880" s="35">
        <v>324</v>
      </c>
      <c r="F880" s="203" t="s">
        <v>84</v>
      </c>
      <c r="G880" s="19" t="e">
        <f>#REF!</f>
        <v>#REF!</v>
      </c>
      <c r="H880" s="19"/>
      <c r="I880" s="19">
        <f>ПЭВН!E819</f>
        <v>0</v>
      </c>
      <c r="J880" s="198"/>
      <c r="K880" s="35">
        <v>324</v>
      </c>
      <c r="L880" s="423">
        <f t="shared" si="20"/>
        <v>0</v>
      </c>
      <c r="M880" s="456"/>
      <c r="N880" t="str">
        <f>IFERROR(VLOOKUP(B880,Сток!A:B,2,FALSE),"")</f>
        <v/>
      </c>
      <c r="Q880" s="214"/>
      <c r="R880" s="214"/>
      <c r="S880" s="214"/>
    </row>
    <row r="881" spans="1:19" ht="12" customHeight="1" x14ac:dyDescent="0.25">
      <c r="A881" s="18" t="e">
        <f>#REF!</f>
        <v>#REF!</v>
      </c>
      <c r="B881" s="20" t="e">
        <f>#REF!</f>
        <v>#REF!</v>
      </c>
      <c r="C881" s="143" t="e">
        <f>#REF!</f>
        <v>#REF!</v>
      </c>
      <c r="D881" s="22" t="e">
        <f>#REF!</f>
        <v>#REF!</v>
      </c>
      <c r="E881" s="35">
        <v>350</v>
      </c>
      <c r="F881" s="203" t="s">
        <v>84</v>
      </c>
      <c r="G881" s="19" t="e">
        <f>#REF!</f>
        <v>#REF!</v>
      </c>
      <c r="H881" s="19"/>
      <c r="I881" s="19">
        <f>ПЭВН!E820</f>
        <v>0</v>
      </c>
      <c r="J881" s="198"/>
      <c r="K881" s="35">
        <v>255</v>
      </c>
      <c r="L881" s="423">
        <f t="shared" si="20"/>
        <v>0.37254901960784315</v>
      </c>
      <c r="M881" s="456"/>
      <c r="N881" t="str">
        <f>IFERROR(VLOOKUP(B881,Сток!A:B,2,FALSE),"")</f>
        <v/>
      </c>
      <c r="Q881" s="214"/>
      <c r="R881" s="214"/>
      <c r="S881" s="214"/>
    </row>
    <row r="882" spans="1:19" ht="12" customHeight="1" x14ac:dyDescent="0.25">
      <c r="A882" s="18" t="e">
        <f>#REF!</f>
        <v>#REF!</v>
      </c>
      <c r="B882" s="20" t="e">
        <f>#REF!</f>
        <v>#REF!</v>
      </c>
      <c r="C882" s="143" t="e">
        <f>#REF!</f>
        <v>#REF!</v>
      </c>
      <c r="D882" s="22" t="e">
        <f>#REF!</f>
        <v>#REF!</v>
      </c>
      <c r="E882" s="35">
        <v>350</v>
      </c>
      <c r="F882" s="203" t="s">
        <v>84</v>
      </c>
      <c r="G882" s="19" t="e">
        <f>#REF!</f>
        <v>#REF!</v>
      </c>
      <c r="H882" s="19"/>
      <c r="I882" s="19">
        <f>ПЭВН!E821</f>
        <v>0</v>
      </c>
      <c r="J882" s="198"/>
      <c r="K882" s="35">
        <v>255</v>
      </c>
      <c r="L882" s="423">
        <f t="shared" si="20"/>
        <v>0.37254901960784315</v>
      </c>
      <c r="M882" s="456"/>
      <c r="N882" t="str">
        <f>IFERROR(VLOOKUP(B882,Сток!A:B,2,FALSE),"")</f>
        <v/>
      </c>
      <c r="Q882" s="214"/>
      <c r="R882" s="214"/>
      <c r="S882" s="214"/>
    </row>
    <row r="883" spans="1:19" ht="12" customHeight="1" x14ac:dyDescent="0.25">
      <c r="A883" s="18" t="e">
        <f>#REF!</f>
        <v>#REF!</v>
      </c>
      <c r="B883" s="20" t="e">
        <f>#REF!</f>
        <v>#REF!</v>
      </c>
      <c r="C883" s="143" t="e">
        <f>#REF!</f>
        <v>#REF!</v>
      </c>
      <c r="D883" s="22" t="e">
        <f>#REF!</f>
        <v>#REF!</v>
      </c>
      <c r="E883" s="35">
        <v>210</v>
      </c>
      <c r="F883" s="203" t="s">
        <v>84</v>
      </c>
      <c r="G883" s="19" t="e">
        <f>#REF!</f>
        <v>#REF!</v>
      </c>
      <c r="H883" s="19"/>
      <c r="I883" s="19">
        <f>ПЭВН!E822</f>
        <v>0</v>
      </c>
      <c r="J883" s="198"/>
      <c r="K883" s="35">
        <v>162</v>
      </c>
      <c r="L883" s="423">
        <f t="shared" si="20"/>
        <v>0.29629629629629628</v>
      </c>
      <c r="M883" s="456"/>
      <c r="N883" t="str">
        <f>IFERROR(VLOOKUP(B883,Сток!A:B,2,FALSE),"")</f>
        <v/>
      </c>
      <c r="Q883" s="214"/>
      <c r="R883" s="214"/>
      <c r="S883" s="214"/>
    </row>
    <row r="884" spans="1:19" ht="12" customHeight="1" x14ac:dyDescent="0.25">
      <c r="A884" s="18" t="e">
        <f>#REF!</f>
        <v>#REF!</v>
      </c>
      <c r="B884" s="20" t="e">
        <f>#REF!</f>
        <v>#REF!</v>
      </c>
      <c r="C884" s="143" t="e">
        <f>#REF!</f>
        <v>#REF!</v>
      </c>
      <c r="D884" s="22" t="e">
        <f>#REF!</f>
        <v>#REF!</v>
      </c>
      <c r="E884" s="35">
        <v>210</v>
      </c>
      <c r="F884" s="203" t="s">
        <v>84</v>
      </c>
      <c r="G884" s="19" t="e">
        <f>#REF!</f>
        <v>#REF!</v>
      </c>
      <c r="H884" s="19"/>
      <c r="I884" s="19">
        <f>ПЭВН!E823</f>
        <v>0</v>
      </c>
      <c r="J884" s="198"/>
      <c r="K884" s="35">
        <v>162</v>
      </c>
      <c r="L884" s="423">
        <f t="shared" si="20"/>
        <v>0.29629629629629628</v>
      </c>
      <c r="M884" s="456"/>
      <c r="N884" t="str">
        <f>IFERROR(VLOOKUP(B884,Сток!A:B,2,FALSE),"")</f>
        <v/>
      </c>
      <c r="Q884" s="214"/>
      <c r="R884" s="214"/>
      <c r="S884" s="214"/>
    </row>
    <row r="885" spans="1:19" ht="12" customHeight="1" x14ac:dyDescent="0.25">
      <c r="A885" s="18" t="e">
        <f>#REF!</f>
        <v>#REF!</v>
      </c>
      <c r="B885" s="20" t="e">
        <f>#REF!</f>
        <v>#REF!</v>
      </c>
      <c r="C885" s="143" t="e">
        <f>#REF!</f>
        <v>#REF!</v>
      </c>
      <c r="D885" s="22" t="e">
        <f>#REF!</f>
        <v>#REF!</v>
      </c>
      <c r="E885" s="35">
        <v>240</v>
      </c>
      <c r="F885" s="203" t="s">
        <v>84</v>
      </c>
      <c r="G885" s="19" t="e">
        <f>#REF!</f>
        <v>#REF!</v>
      </c>
      <c r="H885" s="19"/>
      <c r="I885" s="19">
        <f>ПЭВН!E824</f>
        <v>0</v>
      </c>
      <c r="J885" s="198"/>
      <c r="K885" s="35">
        <v>184</v>
      </c>
      <c r="L885" s="423">
        <f t="shared" si="20"/>
        <v>0.30434782608695654</v>
      </c>
      <c r="M885" s="456"/>
      <c r="N885" t="str">
        <f>IFERROR(VLOOKUP(B885,Сток!A:B,2,FALSE),"")</f>
        <v/>
      </c>
      <c r="Q885" s="214"/>
      <c r="R885" s="214"/>
      <c r="S885" s="214"/>
    </row>
    <row r="886" spans="1:19" ht="12" customHeight="1" x14ac:dyDescent="0.25">
      <c r="A886" s="18" t="e">
        <f>#REF!</f>
        <v>#REF!</v>
      </c>
      <c r="B886" s="20" t="e">
        <f>#REF!</f>
        <v>#REF!</v>
      </c>
      <c r="C886" s="143" t="e">
        <f>#REF!</f>
        <v>#REF!</v>
      </c>
      <c r="D886" s="22" t="e">
        <f>#REF!</f>
        <v>#REF!</v>
      </c>
      <c r="E886" s="35">
        <v>170</v>
      </c>
      <c r="F886" s="203" t="s">
        <v>84</v>
      </c>
      <c r="G886" s="19" t="e">
        <f>#REF!</f>
        <v>#REF!</v>
      </c>
      <c r="H886" s="19"/>
      <c r="I886" s="19">
        <f>ПЭВН!E825</f>
        <v>0</v>
      </c>
      <c r="J886" s="198"/>
      <c r="K886" s="35">
        <v>130</v>
      </c>
      <c r="L886" s="423">
        <f t="shared" si="20"/>
        <v>0.30769230769230771</v>
      </c>
      <c r="M886" s="456"/>
      <c r="N886" t="str">
        <f>IFERROR(VLOOKUP(B886,Сток!A:B,2,FALSE),"")</f>
        <v/>
      </c>
      <c r="Q886" s="214"/>
      <c r="R886" s="214"/>
      <c r="S886" s="214"/>
    </row>
    <row r="887" spans="1:19" ht="12" customHeight="1" x14ac:dyDescent="0.25">
      <c r="A887" s="18" t="e">
        <f>#REF!</f>
        <v>#REF!</v>
      </c>
      <c r="B887" s="20" t="e">
        <f>#REF!</f>
        <v>#REF!</v>
      </c>
      <c r="C887" s="143" t="e">
        <f>#REF!</f>
        <v>#REF!</v>
      </c>
      <c r="D887" s="22" t="e">
        <f>#REF!</f>
        <v>#REF!</v>
      </c>
      <c r="E887" s="35">
        <v>170</v>
      </c>
      <c r="F887" s="203" t="s">
        <v>84</v>
      </c>
      <c r="G887" s="19" t="e">
        <f>#REF!</f>
        <v>#REF!</v>
      </c>
      <c r="H887" s="19"/>
      <c r="I887" s="19">
        <f>ПЭВН!E827</f>
        <v>0</v>
      </c>
      <c r="J887" s="198"/>
      <c r="K887" s="35">
        <v>130</v>
      </c>
      <c r="L887" s="423">
        <f t="shared" si="20"/>
        <v>0.30769230769230771</v>
      </c>
      <c r="M887" s="456"/>
      <c r="N887" t="str">
        <f>IFERROR(VLOOKUP(B887,Сток!A:B,2,FALSE),"")</f>
        <v/>
      </c>
      <c r="Q887" s="214"/>
      <c r="R887" s="214"/>
      <c r="S887" s="214"/>
    </row>
    <row r="888" spans="1:19" ht="12" customHeight="1" x14ac:dyDescent="0.25">
      <c r="A888" s="18" t="e">
        <f>#REF!</f>
        <v>#REF!</v>
      </c>
      <c r="B888" s="20" t="e">
        <f>#REF!</f>
        <v>#REF!</v>
      </c>
      <c r="C888" s="143" t="e">
        <f>#REF!</f>
        <v>#REF!</v>
      </c>
      <c r="D888" s="22" t="e">
        <f>#REF!</f>
        <v>#REF!</v>
      </c>
      <c r="E888" s="35">
        <v>210</v>
      </c>
      <c r="F888" s="203" t="s">
        <v>84</v>
      </c>
      <c r="G888" s="19" t="e">
        <f>#REF!</f>
        <v>#REF!</v>
      </c>
      <c r="H888" s="19"/>
      <c r="I888" s="19">
        <f>ПЭВН!E828</f>
        <v>0</v>
      </c>
      <c r="J888" s="198"/>
      <c r="K888" s="35">
        <v>162</v>
      </c>
      <c r="L888" s="423">
        <f t="shared" si="20"/>
        <v>0.29629629629629628</v>
      </c>
      <c r="M888" s="456"/>
      <c r="N888" t="str">
        <f>IFERROR(VLOOKUP(B888,Сток!A:B,2,FALSE),"")</f>
        <v/>
      </c>
      <c r="Q888" s="214"/>
      <c r="R888" s="214"/>
      <c r="S888" s="214"/>
    </row>
    <row r="889" spans="1:19" ht="12" customHeight="1" x14ac:dyDescent="0.25">
      <c r="A889" s="18" t="e">
        <f>#REF!</f>
        <v>#REF!</v>
      </c>
      <c r="B889" s="20" t="e">
        <f>#REF!</f>
        <v>#REF!</v>
      </c>
      <c r="C889" s="143" t="e">
        <f>#REF!</f>
        <v>#REF!</v>
      </c>
      <c r="D889" s="22" t="e">
        <f>#REF!</f>
        <v>#REF!</v>
      </c>
      <c r="E889" s="35">
        <v>210</v>
      </c>
      <c r="F889" s="203" t="s">
        <v>84</v>
      </c>
      <c r="G889" s="19" t="e">
        <f>#REF!</f>
        <v>#REF!</v>
      </c>
      <c r="H889" s="19"/>
      <c r="I889" s="19">
        <f>ПЭВН!E829</f>
        <v>0</v>
      </c>
      <c r="J889" s="198"/>
      <c r="K889" s="35">
        <v>162</v>
      </c>
      <c r="L889" s="423">
        <f t="shared" si="20"/>
        <v>0.29629629629629628</v>
      </c>
      <c r="M889" s="456"/>
      <c r="N889" t="str">
        <f>IFERROR(VLOOKUP(B889,Сток!A:B,2,FALSE),"")</f>
        <v/>
      </c>
      <c r="Q889" s="214"/>
      <c r="R889" s="214"/>
      <c r="S889" s="214"/>
    </row>
    <row r="890" spans="1:19" ht="12" customHeight="1" x14ac:dyDescent="0.25">
      <c r="A890" s="18" t="e">
        <f>#REF!</f>
        <v>#REF!</v>
      </c>
      <c r="B890" s="20" t="e">
        <f>#REF!</f>
        <v>#REF!</v>
      </c>
      <c r="C890" s="143" t="e">
        <f>#REF!</f>
        <v>#REF!</v>
      </c>
      <c r="D890" s="22" t="e">
        <f>#REF!</f>
        <v>#REF!</v>
      </c>
      <c r="E890" s="35">
        <v>360</v>
      </c>
      <c r="F890" s="203" t="s">
        <v>84</v>
      </c>
      <c r="G890" s="19" t="e">
        <f>#REF!</f>
        <v>#REF!</v>
      </c>
      <c r="H890" s="19"/>
      <c r="I890" s="19">
        <f>ПЭВН!E830</f>
        <v>0</v>
      </c>
      <c r="J890" s="198"/>
      <c r="K890" s="35">
        <v>297</v>
      </c>
      <c r="L890" s="423">
        <f t="shared" si="20"/>
        <v>0.21212121212121215</v>
      </c>
      <c r="M890" s="456"/>
      <c r="N890" t="str">
        <f>IFERROR(VLOOKUP(B890,Сток!A:B,2,FALSE),"")</f>
        <v/>
      </c>
      <c r="Q890" s="214"/>
      <c r="R890" s="214"/>
      <c r="S890" s="214"/>
    </row>
    <row r="891" spans="1:19" ht="12" customHeight="1" x14ac:dyDescent="0.25">
      <c r="A891" s="18" t="e">
        <f>#REF!</f>
        <v>#REF!</v>
      </c>
      <c r="B891" s="20" t="e">
        <f>#REF!</f>
        <v>#REF!</v>
      </c>
      <c r="C891" s="143" t="e">
        <f>#REF!</f>
        <v>#REF!</v>
      </c>
      <c r="D891" s="22" t="e">
        <f>#REF!</f>
        <v>#REF!</v>
      </c>
      <c r="E891" s="35">
        <v>170</v>
      </c>
      <c r="F891" s="203" t="s">
        <v>84</v>
      </c>
      <c r="G891" s="19" t="e">
        <f>#REF!</f>
        <v>#REF!</v>
      </c>
      <c r="H891" s="19"/>
      <c r="I891" s="19">
        <f>ПЭВН!E831</f>
        <v>0</v>
      </c>
      <c r="J891" s="198"/>
      <c r="K891" s="35">
        <v>130</v>
      </c>
      <c r="L891" s="423">
        <f t="shared" si="20"/>
        <v>0.30769230769230771</v>
      </c>
      <c r="M891" s="456"/>
      <c r="N891" t="str">
        <f>IFERROR(VLOOKUP(B891,Сток!A:B,2,FALSE),"")</f>
        <v/>
      </c>
      <c r="Q891" s="214"/>
      <c r="R891" s="214"/>
      <c r="S891" s="214"/>
    </row>
    <row r="892" spans="1:19" ht="12" customHeight="1" x14ac:dyDescent="0.25">
      <c r="A892" s="18" t="e">
        <f>#REF!</f>
        <v>#REF!</v>
      </c>
      <c r="B892" s="20" t="e">
        <f>#REF!</f>
        <v>#REF!</v>
      </c>
      <c r="C892" s="143" t="e">
        <f>#REF!</f>
        <v>#REF!</v>
      </c>
      <c r="D892" s="22" t="e">
        <f>#REF!</f>
        <v>#REF!</v>
      </c>
      <c r="E892" s="35">
        <v>248</v>
      </c>
      <c r="F892" s="203" t="s">
        <v>84</v>
      </c>
      <c r="G892" s="19" t="e">
        <f>#REF!</f>
        <v>#REF!</v>
      </c>
      <c r="H892" s="19"/>
      <c r="I892" s="19">
        <f>ПЭВН!E832</f>
        <v>0</v>
      </c>
      <c r="J892" s="198"/>
      <c r="K892" s="35">
        <v>248</v>
      </c>
      <c r="L892" s="423">
        <f t="shared" si="20"/>
        <v>0</v>
      </c>
      <c r="M892" s="456"/>
      <c r="N892" t="str">
        <f>IFERROR(VLOOKUP(B892,Сток!A:B,2,FALSE),"")</f>
        <v/>
      </c>
      <c r="Q892" s="214"/>
      <c r="R892" s="214"/>
      <c r="S892" s="214"/>
    </row>
    <row r="893" spans="1:19" ht="12" customHeight="1" x14ac:dyDescent="0.25">
      <c r="A893" s="18" t="e">
        <f>#REF!</f>
        <v>#REF!</v>
      </c>
      <c r="B893" s="20" t="e">
        <f>#REF!</f>
        <v>#REF!</v>
      </c>
      <c r="C893" s="143" t="e">
        <f>#REF!</f>
        <v>#REF!</v>
      </c>
      <c r="D893" s="22" t="e">
        <f>#REF!</f>
        <v>#REF!</v>
      </c>
      <c r="E893" s="35">
        <v>248</v>
      </c>
      <c r="F893" s="203" t="s">
        <v>84</v>
      </c>
      <c r="G893" s="19" t="e">
        <f>#REF!</f>
        <v>#REF!</v>
      </c>
      <c r="H893" s="19"/>
      <c r="I893" s="19">
        <f>ПЭВН!E833</f>
        <v>0</v>
      </c>
      <c r="J893" s="198"/>
      <c r="K893" s="35">
        <v>248</v>
      </c>
      <c r="L893" s="423">
        <f t="shared" si="20"/>
        <v>0</v>
      </c>
      <c r="M893" s="456"/>
      <c r="N893" t="str">
        <f>IFERROR(VLOOKUP(B893,Сток!A:B,2,FALSE),"")</f>
        <v/>
      </c>
      <c r="Q893" s="214"/>
      <c r="R893" s="214"/>
      <c r="S893" s="214"/>
    </row>
    <row r="894" spans="1:19" ht="12" customHeight="1" x14ac:dyDescent="0.25">
      <c r="A894" s="18" t="e">
        <f>#REF!</f>
        <v>#REF!</v>
      </c>
      <c r="B894" s="20" t="e">
        <f>#REF!</f>
        <v>#REF!</v>
      </c>
      <c r="C894" s="143" t="e">
        <f>#REF!</f>
        <v>#REF!</v>
      </c>
      <c r="D894" s="22" t="e">
        <f>#REF!</f>
        <v>#REF!</v>
      </c>
      <c r="E894" s="35">
        <v>248</v>
      </c>
      <c r="F894" s="203" t="s">
        <v>84</v>
      </c>
      <c r="G894" s="19" t="e">
        <f>#REF!</f>
        <v>#REF!</v>
      </c>
      <c r="H894" s="19"/>
      <c r="I894" s="19">
        <f>ПЭВН!E834</f>
        <v>0</v>
      </c>
      <c r="J894" s="198"/>
      <c r="K894" s="35">
        <v>248</v>
      </c>
      <c r="L894" s="423">
        <f t="shared" si="20"/>
        <v>0</v>
      </c>
      <c r="M894" s="456"/>
      <c r="N894" t="str">
        <f>IFERROR(VLOOKUP(B894,Сток!A:B,2,FALSE),"")</f>
        <v/>
      </c>
      <c r="Q894" s="214"/>
      <c r="R894" s="214"/>
      <c r="S894" s="214"/>
    </row>
    <row r="895" spans="1:19" ht="12" customHeight="1" x14ac:dyDescent="0.25">
      <c r="A895" s="18" t="e">
        <f>#REF!</f>
        <v>#REF!</v>
      </c>
      <c r="B895" s="20" t="e">
        <f>#REF!</f>
        <v>#REF!</v>
      </c>
      <c r="C895" s="143" t="e">
        <f>#REF!</f>
        <v>#REF!</v>
      </c>
      <c r="D895" s="22" t="e">
        <f>#REF!</f>
        <v>#REF!</v>
      </c>
      <c r="E895" s="35">
        <v>248</v>
      </c>
      <c r="F895" s="203" t="s">
        <v>84</v>
      </c>
      <c r="G895" s="19" t="e">
        <f>#REF!</f>
        <v>#REF!</v>
      </c>
      <c r="H895" s="19"/>
      <c r="I895" s="19">
        <f>ПЭВН!E835</f>
        <v>0</v>
      </c>
      <c r="J895" s="198"/>
      <c r="K895" s="35">
        <v>248</v>
      </c>
      <c r="L895" s="423">
        <f t="shared" si="20"/>
        <v>0</v>
      </c>
      <c r="M895" s="456"/>
      <c r="N895" t="str">
        <f>IFERROR(VLOOKUP(B895,Сток!A:B,2,FALSE),"")</f>
        <v/>
      </c>
      <c r="Q895" s="214"/>
      <c r="R895" s="214"/>
      <c r="S895" s="214"/>
    </row>
    <row r="896" spans="1:19" ht="12" customHeight="1" x14ac:dyDescent="0.25">
      <c r="A896" s="18" t="e">
        <f>#REF!</f>
        <v>#REF!</v>
      </c>
      <c r="B896" s="20" t="e">
        <f>#REF!</f>
        <v>#REF!</v>
      </c>
      <c r="C896" s="143" t="e">
        <f>#REF!</f>
        <v>#REF!</v>
      </c>
      <c r="D896" s="22" t="e">
        <f>#REF!</f>
        <v>#REF!</v>
      </c>
      <c r="E896" s="35">
        <v>248</v>
      </c>
      <c r="F896" s="203" t="s">
        <v>84</v>
      </c>
      <c r="G896" s="19" t="e">
        <f>#REF!</f>
        <v>#REF!</v>
      </c>
      <c r="H896" s="19"/>
      <c r="I896" s="19">
        <f>ПЭВН!E836</f>
        <v>0</v>
      </c>
      <c r="J896" s="198"/>
      <c r="K896" s="35">
        <v>248</v>
      </c>
      <c r="L896" s="423">
        <f t="shared" si="20"/>
        <v>0</v>
      </c>
      <c r="M896" s="456"/>
      <c r="N896" t="str">
        <f>IFERROR(VLOOKUP(B896,Сток!A:B,2,FALSE),"")</f>
        <v/>
      </c>
      <c r="Q896" s="214"/>
      <c r="R896" s="214"/>
      <c r="S896" s="214"/>
    </row>
    <row r="897" spans="1:19" ht="12" customHeight="1" x14ac:dyDescent="0.25">
      <c r="A897" s="18" t="e">
        <f>#REF!</f>
        <v>#REF!</v>
      </c>
      <c r="B897" s="20" t="e">
        <f>#REF!</f>
        <v>#REF!</v>
      </c>
      <c r="C897" s="143" t="e">
        <f>#REF!</f>
        <v>#REF!</v>
      </c>
      <c r="D897" s="22" t="e">
        <f>#REF!</f>
        <v>#REF!</v>
      </c>
      <c r="E897" s="35">
        <v>1000</v>
      </c>
      <c r="F897" s="203" t="s">
        <v>84</v>
      </c>
      <c r="G897" s="19" t="e">
        <f>#REF!</f>
        <v>#REF!</v>
      </c>
      <c r="H897" s="19"/>
      <c r="I897" s="19">
        <f>ПЭВН!E837</f>
        <v>0</v>
      </c>
      <c r="J897" s="198"/>
      <c r="K897" s="35">
        <v>530</v>
      </c>
      <c r="L897" s="423">
        <f t="shared" si="20"/>
        <v>0.8867924528301887</v>
      </c>
      <c r="M897" s="456"/>
      <c r="N897" t="str">
        <f>IFERROR(VLOOKUP(B897,Сток!A:B,2,FALSE),"")</f>
        <v/>
      </c>
      <c r="Q897" s="214"/>
      <c r="R897" s="214"/>
      <c r="S897" s="214"/>
    </row>
    <row r="898" spans="1:19" ht="12" customHeight="1" x14ac:dyDescent="0.25">
      <c r="A898" s="18" t="e">
        <f>#REF!</f>
        <v>#REF!</v>
      </c>
      <c r="B898" s="20" t="e">
        <f>#REF!</f>
        <v>#REF!</v>
      </c>
      <c r="C898" s="143" t="e">
        <f>#REF!</f>
        <v>#REF!</v>
      </c>
      <c r="D898" s="22" t="e">
        <f>#REF!</f>
        <v>#REF!</v>
      </c>
      <c r="E898" s="35">
        <v>150</v>
      </c>
      <c r="F898" s="203" t="s">
        <v>84</v>
      </c>
      <c r="G898" s="19" t="e">
        <f>#REF!</f>
        <v>#REF!</v>
      </c>
      <c r="H898" s="19"/>
      <c r="I898" s="19">
        <f>ПЭВН!E838</f>
        <v>0</v>
      </c>
      <c r="J898" s="198"/>
      <c r="K898" s="35">
        <v>130</v>
      </c>
      <c r="L898" s="423">
        <f t="shared" si="20"/>
        <v>0.15384615384615374</v>
      </c>
      <c r="M898" s="456"/>
      <c r="N898" t="str">
        <f>IFERROR(VLOOKUP(B898,Сток!A:B,2,FALSE),"")</f>
        <v/>
      </c>
      <c r="Q898" s="214"/>
      <c r="R898" s="214"/>
      <c r="S898" s="214"/>
    </row>
    <row r="899" spans="1:19" ht="12" customHeight="1" x14ac:dyDescent="0.25">
      <c r="A899" s="18" t="e">
        <f>#REF!</f>
        <v>#REF!</v>
      </c>
      <c r="B899" s="20" t="e">
        <f>#REF!</f>
        <v>#REF!</v>
      </c>
      <c r="C899" s="143" t="e">
        <f>#REF!</f>
        <v>#REF!</v>
      </c>
      <c r="D899" s="22" t="e">
        <f>#REF!</f>
        <v>#REF!</v>
      </c>
      <c r="E899" s="35">
        <v>400</v>
      </c>
      <c r="F899" s="203" t="s">
        <v>84</v>
      </c>
      <c r="G899" s="19" t="e">
        <f>#REF!</f>
        <v>#REF!</v>
      </c>
      <c r="H899" s="19"/>
      <c r="I899" s="19">
        <f>ПЭВН!E839</f>
        <v>0</v>
      </c>
      <c r="J899" s="198"/>
      <c r="K899" s="35">
        <v>228</v>
      </c>
      <c r="L899" s="423">
        <f t="shared" si="20"/>
        <v>0.7543859649122806</v>
      </c>
      <c r="M899" s="456"/>
      <c r="N899" t="str">
        <f>IFERROR(VLOOKUP(B899,Сток!A:B,2,FALSE),"")</f>
        <v/>
      </c>
      <c r="Q899" s="214"/>
      <c r="R899" s="214"/>
      <c r="S899" s="214"/>
    </row>
    <row r="900" spans="1:19" ht="12" customHeight="1" x14ac:dyDescent="0.25">
      <c r="A900" s="18" t="e">
        <f>#REF!</f>
        <v>#REF!</v>
      </c>
      <c r="B900" s="20" t="e">
        <f>#REF!</f>
        <v>#REF!</v>
      </c>
      <c r="C900" s="143" t="e">
        <f>#REF!</f>
        <v>#REF!</v>
      </c>
      <c r="D900" s="22" t="e">
        <f>#REF!</f>
        <v>#REF!</v>
      </c>
      <c r="E900" s="35">
        <v>76</v>
      </c>
      <c r="F900" s="203" t="s">
        <v>84</v>
      </c>
      <c r="G900" s="19" t="e">
        <f>#REF!</f>
        <v>#REF!</v>
      </c>
      <c r="H900" s="19"/>
      <c r="I900" s="19">
        <f>ПЭВН!E840</f>
        <v>0</v>
      </c>
      <c r="J900" s="198"/>
      <c r="K900" s="35">
        <v>76</v>
      </c>
      <c r="L900" s="423">
        <f t="shared" si="20"/>
        <v>0</v>
      </c>
      <c r="M900" s="456"/>
      <c r="N900" t="str">
        <f>IFERROR(VLOOKUP(B900,Сток!A:B,2,FALSE),"")</f>
        <v/>
      </c>
      <c r="Q900" s="214"/>
      <c r="R900" s="214"/>
      <c r="S900" s="214"/>
    </row>
    <row r="901" spans="1:19" ht="12" customHeight="1" x14ac:dyDescent="0.25">
      <c r="A901" s="18" t="e">
        <f>#REF!</f>
        <v>#REF!</v>
      </c>
      <c r="B901" s="20" t="e">
        <f>#REF!</f>
        <v>#REF!</v>
      </c>
      <c r="C901" s="143" t="e">
        <f>#REF!</f>
        <v>#REF!</v>
      </c>
      <c r="D901" s="22" t="e">
        <f>#REF!</f>
        <v>#REF!</v>
      </c>
      <c r="E901" s="35">
        <v>88</v>
      </c>
      <c r="F901" s="203" t="s">
        <v>84</v>
      </c>
      <c r="G901" s="19" t="e">
        <f>#REF!</f>
        <v>#REF!</v>
      </c>
      <c r="H901" s="19"/>
      <c r="I901" s="19">
        <f>ПЭВН!E841</f>
        <v>0</v>
      </c>
      <c r="J901" s="198"/>
      <c r="K901" s="35">
        <v>88</v>
      </c>
      <c r="L901" s="423">
        <f t="shared" si="20"/>
        <v>0</v>
      </c>
      <c r="M901" s="456"/>
      <c r="N901" t="str">
        <f>IFERROR(VLOOKUP(B901,Сток!A:B,2,FALSE),"")</f>
        <v/>
      </c>
      <c r="Q901" s="214"/>
      <c r="R901" s="214"/>
      <c r="S901" s="214"/>
    </row>
    <row r="902" spans="1:19" ht="12" customHeight="1" x14ac:dyDescent="0.25">
      <c r="A902" s="18" t="e">
        <f>#REF!</f>
        <v>#REF!</v>
      </c>
      <c r="B902" s="20" t="e">
        <f>#REF!</f>
        <v>#REF!</v>
      </c>
      <c r="C902" s="143" t="e">
        <f>#REF!</f>
        <v>#REF!</v>
      </c>
      <c r="D902" s="22" t="e">
        <f>#REF!</f>
        <v>#REF!</v>
      </c>
      <c r="E902" s="35">
        <v>190</v>
      </c>
      <c r="F902" s="203" t="s">
        <v>84</v>
      </c>
      <c r="G902" s="19" t="e">
        <f>#REF!</f>
        <v>#REF!</v>
      </c>
      <c r="H902" s="19"/>
      <c r="I902" s="19">
        <f>ПЭВН!E842</f>
        <v>0</v>
      </c>
      <c r="J902" s="198"/>
      <c r="K902" s="35">
        <v>39</v>
      </c>
      <c r="L902" s="423">
        <f t="shared" si="20"/>
        <v>3.8717948717948714</v>
      </c>
      <c r="M902" s="456"/>
      <c r="N902" t="str">
        <f>IFERROR(VLOOKUP(B902,Сток!A:B,2,FALSE),"")</f>
        <v/>
      </c>
      <c r="Q902" s="214"/>
      <c r="R902" s="214"/>
      <c r="S902" s="214"/>
    </row>
    <row r="903" spans="1:19" ht="12" customHeight="1" x14ac:dyDescent="0.25">
      <c r="A903" s="18" t="e">
        <f>#REF!</f>
        <v>#REF!</v>
      </c>
      <c r="B903" s="20" t="e">
        <f>#REF!</f>
        <v>#REF!</v>
      </c>
      <c r="C903" s="143" t="e">
        <f>#REF!</f>
        <v>#REF!</v>
      </c>
      <c r="D903" s="22" t="e">
        <f>#REF!</f>
        <v>#REF!</v>
      </c>
      <c r="E903" s="35">
        <v>200</v>
      </c>
      <c r="F903" s="203" t="s">
        <v>84</v>
      </c>
      <c r="G903" s="19" t="e">
        <f>#REF!</f>
        <v>#REF!</v>
      </c>
      <c r="H903" s="19"/>
      <c r="I903" s="19">
        <f>ПЭВН!E843</f>
        <v>0</v>
      </c>
      <c r="J903" s="198"/>
      <c r="K903" s="35">
        <v>152</v>
      </c>
      <c r="L903" s="423">
        <f t="shared" si="20"/>
        <v>0.31578947368421062</v>
      </c>
      <c r="M903" s="456"/>
      <c r="N903" t="str">
        <f>IFERROR(VLOOKUP(B903,Сток!A:B,2,FALSE),"")</f>
        <v/>
      </c>
      <c r="Q903" s="214"/>
      <c r="R903" s="214"/>
      <c r="S903" s="214"/>
    </row>
    <row r="904" spans="1:19" ht="12" customHeight="1" x14ac:dyDescent="0.25">
      <c r="A904" s="18" t="e">
        <f>#REF!</f>
        <v>#REF!</v>
      </c>
      <c r="B904" s="20" t="e">
        <f>#REF!</f>
        <v>#REF!</v>
      </c>
      <c r="C904" s="143" t="e">
        <f>#REF!</f>
        <v>#REF!</v>
      </c>
      <c r="D904" s="22" t="e">
        <f>#REF!</f>
        <v>#REF!</v>
      </c>
      <c r="E904" s="35">
        <v>200</v>
      </c>
      <c r="F904" s="203" t="s">
        <v>84</v>
      </c>
      <c r="G904" s="19" t="e">
        <f>#REF!</f>
        <v>#REF!</v>
      </c>
      <c r="H904" s="19"/>
      <c r="I904" s="19">
        <f>ПЭВН!E844</f>
        <v>0</v>
      </c>
      <c r="J904" s="198"/>
      <c r="K904" s="35">
        <v>152</v>
      </c>
      <c r="L904" s="423">
        <f t="shared" si="20"/>
        <v>0.31578947368421062</v>
      </c>
      <c r="M904" s="456"/>
      <c r="N904" t="str">
        <f>IFERROR(VLOOKUP(B904,Сток!A:B,2,FALSE),"")</f>
        <v/>
      </c>
      <c r="Q904" s="214"/>
      <c r="R904" s="214"/>
      <c r="S904" s="214"/>
    </row>
    <row r="905" spans="1:19" ht="12" customHeight="1" x14ac:dyDescent="0.25">
      <c r="A905" s="18" t="e">
        <f>#REF!</f>
        <v>#REF!</v>
      </c>
      <c r="B905" s="20" t="e">
        <f>#REF!</f>
        <v>#REF!</v>
      </c>
      <c r="C905" s="143" t="e">
        <f>#REF!</f>
        <v>#REF!</v>
      </c>
      <c r="D905" s="22" t="e">
        <f>#REF!</f>
        <v>#REF!</v>
      </c>
      <c r="E905" s="35">
        <v>200</v>
      </c>
      <c r="F905" s="203" t="s">
        <v>84</v>
      </c>
      <c r="G905" s="19" t="e">
        <f>#REF!</f>
        <v>#REF!</v>
      </c>
      <c r="H905" s="19"/>
      <c r="I905" s="19">
        <f>ПЭВН!E845</f>
        <v>0</v>
      </c>
      <c r="J905" s="198"/>
      <c r="K905" s="35">
        <v>108</v>
      </c>
      <c r="L905" s="423">
        <f t="shared" si="20"/>
        <v>0.85185185185185186</v>
      </c>
      <c r="M905" s="456"/>
      <c r="N905" t="str">
        <f>IFERROR(VLOOKUP(B905,Сток!A:B,2,FALSE),"")</f>
        <v/>
      </c>
      <c r="Q905" s="214"/>
      <c r="R905" s="214"/>
      <c r="S905" s="214"/>
    </row>
    <row r="906" spans="1:19" ht="12" customHeight="1" x14ac:dyDescent="0.25">
      <c r="A906" s="18" t="e">
        <f>#REF!</f>
        <v>#REF!</v>
      </c>
      <c r="B906" s="20" t="e">
        <f>#REF!</f>
        <v>#REF!</v>
      </c>
      <c r="C906" s="143" t="e">
        <f>#REF!</f>
        <v>#REF!</v>
      </c>
      <c r="D906" s="22" t="e">
        <f>#REF!</f>
        <v>#REF!</v>
      </c>
      <c r="E906" s="35">
        <v>200</v>
      </c>
      <c r="F906" s="203" t="s">
        <v>84</v>
      </c>
      <c r="G906" s="19" t="e">
        <f>#REF!</f>
        <v>#REF!</v>
      </c>
      <c r="H906" s="19"/>
      <c r="I906" s="19">
        <f>ПЭВН!E846</f>
        <v>0</v>
      </c>
      <c r="J906" s="198"/>
      <c r="K906" s="35">
        <v>108</v>
      </c>
      <c r="L906" s="423">
        <f t="shared" si="20"/>
        <v>0.85185185185185186</v>
      </c>
      <c r="M906" s="456"/>
      <c r="N906" t="str">
        <f>IFERROR(VLOOKUP(B906,Сток!A:B,2,FALSE),"")</f>
        <v/>
      </c>
      <c r="Q906" s="214"/>
      <c r="R906" s="214"/>
      <c r="S906" s="214"/>
    </row>
    <row r="907" spans="1:19" ht="12" customHeight="1" x14ac:dyDescent="0.25">
      <c r="A907" s="18" t="e">
        <f>#REF!</f>
        <v>#REF!</v>
      </c>
      <c r="B907" s="20" t="e">
        <f>#REF!</f>
        <v>#REF!</v>
      </c>
      <c r="C907" s="143" t="e">
        <f>#REF!</f>
        <v>#REF!</v>
      </c>
      <c r="D907" s="22" t="e">
        <f>#REF!</f>
        <v>#REF!</v>
      </c>
      <c r="E907" s="35">
        <v>200</v>
      </c>
      <c r="F907" s="203" t="s">
        <v>84</v>
      </c>
      <c r="G907" s="19" t="e">
        <f>#REF!</f>
        <v>#REF!</v>
      </c>
      <c r="H907" s="19"/>
      <c r="I907" s="19">
        <f>ПЭВН!E847</f>
        <v>0</v>
      </c>
      <c r="J907" s="198"/>
      <c r="K907" s="35">
        <v>108</v>
      </c>
      <c r="L907" s="423">
        <f t="shared" si="20"/>
        <v>0.85185185185185186</v>
      </c>
      <c r="M907" s="34"/>
      <c r="N907" t="str">
        <f>IFERROR(VLOOKUP(B907,Сток!A:B,2,FALSE),"")</f>
        <v/>
      </c>
      <c r="Q907" s="214"/>
      <c r="R907" s="214"/>
      <c r="S907" s="214"/>
    </row>
    <row r="908" spans="1:19" ht="12" customHeight="1" x14ac:dyDescent="0.25">
      <c r="A908" s="18" t="e">
        <f>#REF!</f>
        <v>#REF!</v>
      </c>
      <c r="B908" s="20" t="e">
        <f>#REF!</f>
        <v>#REF!</v>
      </c>
      <c r="C908" s="143" t="e">
        <f>#REF!</f>
        <v>#REF!</v>
      </c>
      <c r="D908" s="22" t="e">
        <f>#REF!</f>
        <v>#REF!</v>
      </c>
      <c r="E908" s="35">
        <v>63</v>
      </c>
      <c r="F908" s="203" t="s">
        <v>84</v>
      </c>
      <c r="G908" s="19" t="e">
        <f>#REF!</f>
        <v>#REF!</v>
      </c>
      <c r="H908" s="19"/>
      <c r="I908" s="19">
        <f>ПЭВН!E848</f>
        <v>0</v>
      </c>
      <c r="J908" s="198"/>
      <c r="K908" s="35">
        <v>63</v>
      </c>
      <c r="L908" s="423">
        <f t="shared" si="20"/>
        <v>0</v>
      </c>
      <c r="M908" s="456"/>
      <c r="N908" t="str">
        <f>IFERROR(VLOOKUP(B908,Сток!A:B,2,FALSE),"")</f>
        <v/>
      </c>
      <c r="Q908" s="214"/>
      <c r="R908" s="214"/>
      <c r="S908" s="214"/>
    </row>
    <row r="909" spans="1:19" ht="12" customHeight="1" x14ac:dyDescent="0.25">
      <c r="A909" s="18" t="e">
        <f>#REF!</f>
        <v>#REF!</v>
      </c>
      <c r="B909" s="20" t="e">
        <f>#REF!</f>
        <v>#REF!</v>
      </c>
      <c r="C909" s="143" t="e">
        <f>#REF!</f>
        <v>#REF!</v>
      </c>
      <c r="D909" s="22" t="e">
        <f>#REF!</f>
        <v>#REF!</v>
      </c>
      <c r="E909" s="35">
        <v>120</v>
      </c>
      <c r="F909" s="203" t="s">
        <v>84</v>
      </c>
      <c r="G909" s="19" t="e">
        <f>#REF!</f>
        <v>#REF!</v>
      </c>
      <c r="H909" s="19"/>
      <c r="I909" s="19">
        <f>ПЭВН!E849</f>
        <v>0</v>
      </c>
      <c r="J909" s="198"/>
      <c r="K909" s="35">
        <v>116</v>
      </c>
      <c r="L909" s="423">
        <f t="shared" si="20"/>
        <v>3.4482758620689724E-2</v>
      </c>
      <c r="M909" s="456"/>
      <c r="N909" t="str">
        <f>IFERROR(VLOOKUP(B909,Сток!A:B,2,FALSE),"")</f>
        <v/>
      </c>
      <c r="Q909" s="214"/>
      <c r="R909" s="214"/>
      <c r="S909" s="214"/>
    </row>
    <row r="910" spans="1:19" ht="12" customHeight="1" x14ac:dyDescent="0.25">
      <c r="A910" s="18" t="e">
        <f>#REF!</f>
        <v>#REF!</v>
      </c>
      <c r="B910" s="20" t="e">
        <f>#REF!</f>
        <v>#REF!</v>
      </c>
      <c r="C910" s="143" t="e">
        <f>#REF!</f>
        <v>#REF!</v>
      </c>
      <c r="D910" s="22" t="e">
        <f>#REF!</f>
        <v>#REF!</v>
      </c>
      <c r="E910" s="35">
        <v>180</v>
      </c>
      <c r="F910" s="203" t="s">
        <v>84</v>
      </c>
      <c r="G910" s="19" t="e">
        <f>#REF!</f>
        <v>#REF!</v>
      </c>
      <c r="H910" s="19"/>
      <c r="I910" s="19">
        <f>ПЭВН!E850</f>
        <v>0</v>
      </c>
      <c r="J910" s="198"/>
      <c r="K910" s="35">
        <v>305</v>
      </c>
      <c r="L910" s="423">
        <f t="shared" si="20"/>
        <v>-0.4098360655737705</v>
      </c>
      <c r="M910" s="456"/>
      <c r="N910" t="str">
        <f>IFERROR(VLOOKUP(B910,Сток!A:B,2,FALSE),"")</f>
        <v/>
      </c>
      <c r="Q910" s="214"/>
      <c r="R910" s="214"/>
      <c r="S910" s="214"/>
    </row>
    <row r="911" spans="1:19" ht="12" customHeight="1" x14ac:dyDescent="0.25">
      <c r="A911" s="18" t="e">
        <f>#REF!</f>
        <v>#REF!</v>
      </c>
      <c r="B911" s="20" t="e">
        <f>#REF!</f>
        <v>#REF!</v>
      </c>
      <c r="C911" s="143" t="e">
        <f>#REF!</f>
        <v>#REF!</v>
      </c>
      <c r="D911" s="22" t="e">
        <f>#REF!</f>
        <v>#REF!</v>
      </c>
      <c r="E911" s="35">
        <v>358</v>
      </c>
      <c r="F911" s="203" t="s">
        <v>84</v>
      </c>
      <c r="G911" s="19" t="e">
        <f>#REF!</f>
        <v>#REF!</v>
      </c>
      <c r="H911" s="19"/>
      <c r="I911" s="19">
        <f>ПЭВН!E851</f>
        <v>0</v>
      </c>
      <c r="J911" s="198"/>
      <c r="K911" s="35">
        <v>358</v>
      </c>
      <c r="L911" s="423">
        <f t="shared" si="20"/>
        <v>0</v>
      </c>
      <c r="M911" s="456"/>
      <c r="N911" t="str">
        <f>IFERROR(VLOOKUP(B911,Сток!A:B,2,FALSE),"")</f>
        <v/>
      </c>
      <c r="Q911" s="214"/>
      <c r="R911" s="214"/>
      <c r="S911" s="214"/>
    </row>
    <row r="912" spans="1:19" ht="12" customHeight="1" x14ac:dyDescent="0.25">
      <c r="A912" s="18" t="e">
        <f>#REF!</f>
        <v>#REF!</v>
      </c>
      <c r="B912" s="20" t="e">
        <f>#REF!</f>
        <v>#REF!</v>
      </c>
      <c r="C912" s="143" t="e">
        <f>#REF!</f>
        <v>#REF!</v>
      </c>
      <c r="D912" s="22" t="e">
        <f>#REF!</f>
        <v>#REF!</v>
      </c>
      <c r="E912" s="35">
        <v>90</v>
      </c>
      <c r="F912" s="203" t="s">
        <v>84</v>
      </c>
      <c r="G912" s="19" t="e">
        <f>#REF!</f>
        <v>#REF!</v>
      </c>
      <c r="H912" s="19"/>
      <c r="I912" s="19">
        <f>ПЭВН!E852</f>
        <v>0</v>
      </c>
      <c r="J912" s="198"/>
      <c r="K912" s="35">
        <v>90</v>
      </c>
      <c r="L912" s="423">
        <f t="shared" si="20"/>
        <v>0</v>
      </c>
      <c r="M912" s="456"/>
      <c r="N912" t="str">
        <f>IFERROR(VLOOKUP(B912,Сток!A:B,2,FALSE),"")</f>
        <v/>
      </c>
      <c r="Q912" s="214"/>
      <c r="R912" s="214"/>
      <c r="S912" s="214"/>
    </row>
    <row r="913" spans="1:19" ht="12" customHeight="1" x14ac:dyDescent="0.25">
      <c r="A913" s="18" t="e">
        <f>#REF!</f>
        <v>#REF!</v>
      </c>
      <c r="B913" s="20" t="e">
        <f>#REF!</f>
        <v>#REF!</v>
      </c>
      <c r="C913" s="143" t="e">
        <f>#REF!</f>
        <v>#REF!</v>
      </c>
      <c r="D913" s="22" t="e">
        <f>#REF!</f>
        <v>#REF!</v>
      </c>
      <c r="E913" s="35">
        <v>36</v>
      </c>
      <c r="F913" s="203" t="s">
        <v>84</v>
      </c>
      <c r="G913" s="19" t="e">
        <f>#REF!</f>
        <v>#REF!</v>
      </c>
      <c r="H913" s="19"/>
      <c r="I913" s="19">
        <f>ПЭВН!E853</f>
        <v>0</v>
      </c>
      <c r="J913" s="198"/>
      <c r="K913" s="35">
        <v>36</v>
      </c>
      <c r="L913" s="423">
        <f t="shared" si="20"/>
        <v>0</v>
      </c>
      <c r="M913" s="456"/>
      <c r="N913" t="str">
        <f>IFERROR(VLOOKUP(B913,Сток!A:B,2,FALSE),"")</f>
        <v/>
      </c>
      <c r="Q913" s="214"/>
      <c r="R913" s="214"/>
      <c r="S913" s="214"/>
    </row>
    <row r="914" spans="1:19" ht="12" customHeight="1" x14ac:dyDescent="0.25">
      <c r="A914" s="18" t="e">
        <f>#REF!</f>
        <v>#REF!</v>
      </c>
      <c r="B914" s="20" t="e">
        <f>#REF!</f>
        <v>#REF!</v>
      </c>
      <c r="C914" s="143" t="e">
        <f>#REF!</f>
        <v>#REF!</v>
      </c>
      <c r="D914" s="22" t="e">
        <f>#REF!</f>
        <v>#REF!</v>
      </c>
      <c r="E914" s="35">
        <v>150</v>
      </c>
      <c r="F914" s="203" t="s">
        <v>84</v>
      </c>
      <c r="G914" s="19" t="e">
        <f>#REF!</f>
        <v>#REF!</v>
      </c>
      <c r="H914" s="19"/>
      <c r="I914" s="19">
        <f>ПЭВН!E854</f>
        <v>0</v>
      </c>
      <c r="J914" s="198"/>
      <c r="K914" s="35">
        <v>116</v>
      </c>
      <c r="L914" s="423">
        <f t="shared" si="20"/>
        <v>0.2931034482758621</v>
      </c>
      <c r="M914" s="456"/>
      <c r="N914" t="str">
        <f>IFERROR(VLOOKUP(B914,Сток!A:B,2,FALSE),"")</f>
        <v/>
      </c>
      <c r="Q914" s="214"/>
      <c r="R914" s="214"/>
      <c r="S914" s="214"/>
    </row>
    <row r="915" spans="1:19" ht="12" customHeight="1" x14ac:dyDescent="0.25">
      <c r="A915" s="18" t="e">
        <f>#REF!</f>
        <v>#REF!</v>
      </c>
      <c r="B915" s="20" t="e">
        <f>#REF!</f>
        <v>#REF!</v>
      </c>
      <c r="C915" s="143" t="e">
        <f>#REF!</f>
        <v>#REF!</v>
      </c>
      <c r="D915" s="22" t="e">
        <f>#REF!</f>
        <v>#REF!</v>
      </c>
      <c r="E915" s="35">
        <v>150</v>
      </c>
      <c r="F915" s="203" t="s">
        <v>84</v>
      </c>
      <c r="G915" s="19" t="e">
        <f>#REF!</f>
        <v>#REF!</v>
      </c>
      <c r="H915" s="19"/>
      <c r="I915" s="19">
        <f>ПЭВН!E855</f>
        <v>0</v>
      </c>
      <c r="J915" s="198"/>
      <c r="K915" s="35">
        <v>45</v>
      </c>
      <c r="L915" s="423">
        <f t="shared" si="20"/>
        <v>2.3333333333333335</v>
      </c>
      <c r="M915" s="456"/>
      <c r="N915" t="str">
        <f>IFERROR(VLOOKUP(B915,Сток!A:B,2,FALSE),"")</f>
        <v/>
      </c>
      <c r="Q915" s="214"/>
      <c r="R915" s="214"/>
      <c r="S915" s="214"/>
    </row>
    <row r="916" spans="1:19" ht="12" customHeight="1" x14ac:dyDescent="0.25">
      <c r="A916" s="18" t="e">
        <f>#REF!</f>
        <v>#REF!</v>
      </c>
      <c r="B916" s="20" t="e">
        <f>#REF!</f>
        <v>#REF!</v>
      </c>
      <c r="C916" s="143" t="e">
        <f>#REF!</f>
        <v>#REF!</v>
      </c>
      <c r="D916" s="22" t="e">
        <f>#REF!</f>
        <v>#REF!</v>
      </c>
      <c r="E916" s="35">
        <v>250</v>
      </c>
      <c r="F916" s="203" t="s">
        <v>84</v>
      </c>
      <c r="G916" s="19" t="e">
        <f>#REF!</f>
        <v>#REF!</v>
      </c>
      <c r="H916" s="19"/>
      <c r="I916" s="19">
        <f>ПЭВН!E856</f>
        <v>0</v>
      </c>
      <c r="J916" s="198"/>
      <c r="K916" s="35">
        <v>45</v>
      </c>
      <c r="L916" s="423">
        <f t="shared" si="20"/>
        <v>4.5555555555555554</v>
      </c>
      <c r="M916" s="456"/>
      <c r="N916" t="str">
        <f>IFERROR(VLOOKUP(B916,Сток!A:B,2,FALSE),"")</f>
        <v/>
      </c>
      <c r="Q916" s="214"/>
      <c r="R916" s="214"/>
      <c r="S916" s="214"/>
    </row>
    <row r="917" spans="1:19" ht="12" customHeight="1" x14ac:dyDescent="0.25">
      <c r="A917" s="18" t="e">
        <f>#REF!</f>
        <v>#REF!</v>
      </c>
      <c r="B917" s="20" t="e">
        <f>#REF!</f>
        <v>#REF!</v>
      </c>
      <c r="C917" s="143" t="e">
        <f>#REF!</f>
        <v>#REF!</v>
      </c>
      <c r="D917" s="22" t="e">
        <f>#REF!</f>
        <v>#REF!</v>
      </c>
      <c r="E917" s="35">
        <v>250</v>
      </c>
      <c r="F917" s="203" t="s">
        <v>84</v>
      </c>
      <c r="G917" s="19" t="e">
        <f>#REF!</f>
        <v>#REF!</v>
      </c>
      <c r="H917" s="19"/>
      <c r="I917" s="19">
        <f>ПЭВН!E857</f>
        <v>0</v>
      </c>
      <c r="J917" s="198"/>
      <c r="K917" s="35">
        <v>54</v>
      </c>
      <c r="L917" s="423">
        <f t="shared" si="20"/>
        <v>3.6296296296296298</v>
      </c>
      <c r="M917" s="456"/>
      <c r="N917" t="str">
        <f>IFERROR(VLOOKUP(B917,Сток!A:B,2,FALSE),"")</f>
        <v/>
      </c>
      <c r="Q917" s="214"/>
      <c r="R917" s="214"/>
      <c r="S917" s="214"/>
    </row>
    <row r="918" spans="1:19" ht="12" customHeight="1" x14ac:dyDescent="0.25">
      <c r="A918" s="18" t="e">
        <f>#REF!</f>
        <v>#REF!</v>
      </c>
      <c r="B918" s="20" t="e">
        <f>#REF!</f>
        <v>#REF!</v>
      </c>
      <c r="C918" s="143" t="e">
        <f>#REF!</f>
        <v>#REF!</v>
      </c>
      <c r="D918" s="22" t="e">
        <f>#REF!</f>
        <v>#REF!</v>
      </c>
      <c r="E918" s="35">
        <v>250</v>
      </c>
      <c r="F918" s="203" t="s">
        <v>84</v>
      </c>
      <c r="G918" s="19" t="e">
        <f>#REF!</f>
        <v>#REF!</v>
      </c>
      <c r="H918" s="19"/>
      <c r="I918" s="19">
        <f>ПЭВН!E858</f>
        <v>0</v>
      </c>
      <c r="J918" s="198"/>
      <c r="K918" s="35">
        <v>86</v>
      </c>
      <c r="L918" s="423">
        <f t="shared" si="20"/>
        <v>1.9069767441860463</v>
      </c>
      <c r="M918" s="456"/>
      <c r="N918" t="str">
        <f>IFERROR(VLOOKUP(B918,Сток!A:B,2,FALSE),"")</f>
        <v/>
      </c>
      <c r="Q918" s="214"/>
      <c r="R918" s="214"/>
      <c r="S918" s="214"/>
    </row>
    <row r="919" spans="1:19" ht="12" customHeight="1" x14ac:dyDescent="0.25">
      <c r="A919" s="18" t="e">
        <f>#REF!</f>
        <v>#REF!</v>
      </c>
      <c r="B919" s="20" t="e">
        <f>#REF!</f>
        <v>#REF!</v>
      </c>
      <c r="C919" s="143" t="e">
        <f>#REF!</f>
        <v>#REF!</v>
      </c>
      <c r="D919" s="22" t="e">
        <f>#REF!</f>
        <v>#REF!</v>
      </c>
      <c r="E919" s="35">
        <v>140</v>
      </c>
      <c r="F919" s="203" t="s">
        <v>84</v>
      </c>
      <c r="G919" s="19" t="e">
        <f>#REF!</f>
        <v>#REF!</v>
      </c>
      <c r="H919" s="19"/>
      <c r="I919" s="19">
        <f>ПЭВН!E859</f>
        <v>0</v>
      </c>
      <c r="J919" s="198"/>
      <c r="K919" s="35">
        <v>86</v>
      </c>
      <c r="L919" s="423">
        <f t="shared" si="20"/>
        <v>0.62790697674418605</v>
      </c>
      <c r="M919" s="456"/>
      <c r="N919" t="str">
        <f>IFERROR(VLOOKUP(B919,Сток!A:B,2,FALSE),"")</f>
        <v/>
      </c>
      <c r="Q919" s="214"/>
      <c r="R919" s="214"/>
      <c r="S919" s="214"/>
    </row>
    <row r="920" spans="1:19" ht="12" customHeight="1" x14ac:dyDescent="0.25">
      <c r="A920" s="18" t="e">
        <f>#REF!</f>
        <v>#REF!</v>
      </c>
      <c r="B920" s="20" t="e">
        <f>#REF!</f>
        <v>#REF!</v>
      </c>
      <c r="C920" s="143" t="e">
        <f>#REF!</f>
        <v>#REF!</v>
      </c>
      <c r="D920" s="22" t="e">
        <f>#REF!</f>
        <v>#REF!</v>
      </c>
      <c r="E920" s="35">
        <v>400</v>
      </c>
      <c r="F920" s="203" t="s">
        <v>84</v>
      </c>
      <c r="G920" s="19" t="e">
        <f>#REF!</f>
        <v>#REF!</v>
      </c>
      <c r="H920" s="19"/>
      <c r="I920" s="19">
        <f>ПЭВН!E860</f>
        <v>0</v>
      </c>
      <c r="J920" s="198"/>
      <c r="K920" s="35">
        <v>214</v>
      </c>
      <c r="L920" s="423">
        <f t="shared" si="20"/>
        <v>0.86915887850467288</v>
      </c>
      <c r="M920" s="456"/>
      <c r="N920" t="str">
        <f>IFERROR(VLOOKUP(B920,Сток!A:B,2,FALSE),"")</f>
        <v/>
      </c>
      <c r="Q920" s="214"/>
      <c r="R920" s="214"/>
      <c r="S920" s="214"/>
    </row>
    <row r="921" spans="1:19" ht="12" customHeight="1" x14ac:dyDescent="0.25">
      <c r="A921" s="18" t="e">
        <f>#REF!</f>
        <v>#REF!</v>
      </c>
      <c r="B921" s="20" t="e">
        <f>#REF!</f>
        <v>#REF!</v>
      </c>
      <c r="C921" s="143" t="e">
        <f>#REF!</f>
        <v>#REF!</v>
      </c>
      <c r="D921" s="22" t="e">
        <f>#REF!</f>
        <v>#REF!</v>
      </c>
      <c r="E921" s="35">
        <v>250</v>
      </c>
      <c r="F921" s="203" t="s">
        <v>84</v>
      </c>
      <c r="G921" s="19" t="e">
        <f>#REF!</f>
        <v>#REF!</v>
      </c>
      <c r="H921" s="19"/>
      <c r="I921" s="19">
        <f>ПЭВН!E861</f>
        <v>0</v>
      </c>
      <c r="J921" s="198"/>
      <c r="K921" s="35">
        <v>257</v>
      </c>
      <c r="L921" s="423">
        <f t="shared" si="20"/>
        <v>-2.7237354085603127E-2</v>
      </c>
      <c r="M921" s="456"/>
      <c r="N921" t="str">
        <f>IFERROR(VLOOKUP(B921,Сток!A:B,2,FALSE),"")</f>
        <v/>
      </c>
      <c r="Q921" s="214"/>
      <c r="R921" s="214"/>
      <c r="S921" s="214"/>
    </row>
    <row r="922" spans="1:19" ht="12" customHeight="1" x14ac:dyDescent="0.25">
      <c r="A922" s="18" t="e">
        <f>#REF!</f>
        <v>#REF!</v>
      </c>
      <c r="B922" s="20" t="e">
        <f>#REF!</f>
        <v>#REF!</v>
      </c>
      <c r="C922" s="143" t="e">
        <f>#REF!</f>
        <v>#REF!</v>
      </c>
      <c r="D922" s="22" t="e">
        <f>#REF!</f>
        <v>#REF!</v>
      </c>
      <c r="E922" s="35">
        <v>43</v>
      </c>
      <c r="F922" s="203" t="s">
        <v>84</v>
      </c>
      <c r="G922" s="19" t="e">
        <f>#REF!</f>
        <v>#REF!</v>
      </c>
      <c r="H922" s="19"/>
      <c r="I922" s="19">
        <f>ПЭВН!E862</f>
        <v>0</v>
      </c>
      <c r="J922" s="198"/>
      <c r="K922" s="35">
        <v>43</v>
      </c>
      <c r="L922" s="423">
        <f t="shared" si="20"/>
        <v>0</v>
      </c>
      <c r="M922" s="456"/>
      <c r="N922" t="str">
        <f>IFERROR(VLOOKUP(B922,Сток!A:B,2,FALSE),"")</f>
        <v/>
      </c>
      <c r="Q922" s="214"/>
      <c r="R922" s="214"/>
      <c r="S922" s="214"/>
    </row>
    <row r="923" spans="1:19" ht="12" customHeight="1" x14ac:dyDescent="0.25">
      <c r="A923" s="18" t="e">
        <f>#REF!</f>
        <v>#REF!</v>
      </c>
      <c r="B923" s="20" t="e">
        <f>#REF!</f>
        <v>#REF!</v>
      </c>
      <c r="C923" s="143" t="e">
        <f>#REF!</f>
        <v>#REF!</v>
      </c>
      <c r="D923" s="22" t="e">
        <f>#REF!</f>
        <v>#REF!</v>
      </c>
      <c r="E923" s="35">
        <v>70</v>
      </c>
      <c r="F923" s="203" t="s">
        <v>84</v>
      </c>
      <c r="G923" s="19" t="e">
        <f>#REF!</f>
        <v>#REF!</v>
      </c>
      <c r="H923" s="19"/>
      <c r="I923" s="19">
        <f>ПЭВН!E863</f>
        <v>0</v>
      </c>
      <c r="J923" s="198"/>
      <c r="K923" s="35">
        <v>44</v>
      </c>
      <c r="L923" s="423">
        <f t="shared" si="20"/>
        <v>0.59090909090909083</v>
      </c>
      <c r="M923" s="456"/>
      <c r="N923" t="str">
        <f>IFERROR(VLOOKUP(B923,Сток!A:B,2,FALSE),"")</f>
        <v/>
      </c>
      <c r="Q923" s="214"/>
      <c r="R923" s="214"/>
      <c r="S923" s="214"/>
    </row>
    <row r="924" spans="1:19" ht="12" customHeight="1" x14ac:dyDescent="0.25">
      <c r="A924" s="18" t="e">
        <f>#REF!</f>
        <v>#REF!</v>
      </c>
      <c r="B924" s="20" t="e">
        <f>#REF!</f>
        <v>#REF!</v>
      </c>
      <c r="C924" s="143" t="e">
        <f>#REF!</f>
        <v>#REF!</v>
      </c>
      <c r="D924" s="22" t="e">
        <f>#REF!</f>
        <v>#REF!</v>
      </c>
      <c r="E924" s="35">
        <v>40</v>
      </c>
      <c r="F924" s="203" t="s">
        <v>84</v>
      </c>
      <c r="G924" s="19" t="e">
        <f>#REF!</f>
        <v>#REF!</v>
      </c>
      <c r="H924" s="19"/>
      <c r="I924" s="19">
        <f>ПЭВН!E864</f>
        <v>0</v>
      </c>
      <c r="J924" s="198"/>
      <c r="K924" s="35">
        <v>55</v>
      </c>
      <c r="L924" s="423">
        <f t="shared" si="20"/>
        <v>-0.27272727272727271</v>
      </c>
      <c r="M924" s="456"/>
      <c r="N924" t="str">
        <f>IFERROR(VLOOKUP(B924,Сток!A:B,2,FALSE),"")</f>
        <v/>
      </c>
      <c r="Q924" s="214"/>
      <c r="R924" s="214"/>
      <c r="S924" s="214"/>
    </row>
    <row r="925" spans="1:19" ht="12" customHeight="1" x14ac:dyDescent="0.25">
      <c r="A925" s="18" t="e">
        <f>#REF!</f>
        <v>#REF!</v>
      </c>
      <c r="B925" s="20" t="e">
        <f>#REF!</f>
        <v>#REF!</v>
      </c>
      <c r="C925" s="143" t="e">
        <f>#REF!</f>
        <v>#REF!</v>
      </c>
      <c r="D925" s="22" t="e">
        <f>#REF!</f>
        <v>#REF!</v>
      </c>
      <c r="E925" s="35">
        <v>40</v>
      </c>
      <c r="F925" s="203" t="s">
        <v>84</v>
      </c>
      <c r="G925" s="19" t="e">
        <f>#REF!</f>
        <v>#REF!</v>
      </c>
      <c r="H925" s="19"/>
      <c r="I925" s="19">
        <f>ПЭВН!E865</f>
        <v>0</v>
      </c>
      <c r="J925" s="198"/>
      <c r="K925" s="35">
        <v>55</v>
      </c>
      <c r="L925" s="423">
        <f t="shared" si="20"/>
        <v>-0.27272727272727271</v>
      </c>
      <c r="M925" s="456"/>
      <c r="N925" t="str">
        <f>IFERROR(VLOOKUP(B925,Сток!A:B,2,FALSE),"")</f>
        <v/>
      </c>
      <c r="Q925" s="214"/>
      <c r="R925" s="214"/>
      <c r="S925" s="214"/>
    </row>
    <row r="926" spans="1:19" ht="12" customHeight="1" x14ac:dyDescent="0.25">
      <c r="A926" s="18" t="e">
        <f>#REF!</f>
        <v>#REF!</v>
      </c>
      <c r="B926" s="20" t="e">
        <f>#REF!</f>
        <v>#REF!</v>
      </c>
      <c r="C926" s="143" t="e">
        <f>#REF!</f>
        <v>#REF!</v>
      </c>
      <c r="D926" s="22" t="e">
        <f>#REF!</f>
        <v>#REF!</v>
      </c>
      <c r="E926" s="35">
        <v>200</v>
      </c>
      <c r="F926" s="203" t="s">
        <v>84</v>
      </c>
      <c r="G926" s="19" t="e">
        <f>#REF!</f>
        <v>#REF!</v>
      </c>
      <c r="H926" s="19"/>
      <c r="I926" s="19">
        <f>ПЭВН!E866</f>
        <v>0</v>
      </c>
      <c r="J926" s="198"/>
      <c r="K926" s="35">
        <v>132</v>
      </c>
      <c r="L926" s="423">
        <f t="shared" si="20"/>
        <v>0.51515151515151514</v>
      </c>
      <c r="M926" s="456"/>
      <c r="N926" t="str">
        <f>IFERROR(VLOOKUP(B926,Сток!A:B,2,FALSE),"")</f>
        <v/>
      </c>
      <c r="Q926" s="214"/>
      <c r="R926" s="214"/>
      <c r="S926" s="214"/>
    </row>
    <row r="927" spans="1:19" ht="12" customHeight="1" x14ac:dyDescent="0.25">
      <c r="A927" s="18" t="e">
        <f>#REF!</f>
        <v>#REF!</v>
      </c>
      <c r="B927" s="20" t="e">
        <f>#REF!</f>
        <v>#REF!</v>
      </c>
      <c r="C927" s="143" t="e">
        <f>#REF!</f>
        <v>#REF!</v>
      </c>
      <c r="D927" s="22" t="e">
        <f>#REF!</f>
        <v>#REF!</v>
      </c>
      <c r="E927" s="35">
        <v>300</v>
      </c>
      <c r="F927" s="203" t="s">
        <v>84</v>
      </c>
      <c r="G927" s="19" t="e">
        <f>#REF!</f>
        <v>#REF!</v>
      </c>
      <c r="H927" s="19"/>
      <c r="I927" s="19">
        <f>ПЭВН!E867</f>
        <v>0</v>
      </c>
      <c r="J927" s="198"/>
      <c r="K927" s="35">
        <v>54</v>
      </c>
      <c r="L927" s="423">
        <f t="shared" si="20"/>
        <v>4.5555555555555554</v>
      </c>
      <c r="M927" s="456"/>
      <c r="N927" t="str">
        <f>IFERROR(VLOOKUP(B927,Сток!A:B,2,FALSE),"")</f>
        <v/>
      </c>
      <c r="Q927" s="214"/>
      <c r="R927" s="214"/>
      <c r="S927" s="214"/>
    </row>
    <row r="928" spans="1:19" ht="12" customHeight="1" x14ac:dyDescent="0.25">
      <c r="A928" s="18" t="e">
        <f>#REF!</f>
        <v>#REF!</v>
      </c>
      <c r="B928" s="20" t="e">
        <f>#REF!</f>
        <v>#REF!</v>
      </c>
      <c r="C928" s="143" t="e">
        <f>#REF!</f>
        <v>#REF!</v>
      </c>
      <c r="D928" s="22" t="e">
        <f>#REF!</f>
        <v>#REF!</v>
      </c>
      <c r="E928" s="35">
        <v>300</v>
      </c>
      <c r="F928" s="203" t="s">
        <v>84</v>
      </c>
      <c r="G928" s="19" t="e">
        <f>#REF!</f>
        <v>#REF!</v>
      </c>
      <c r="H928" s="19"/>
      <c r="I928" s="19">
        <f>ПЭВН!E868</f>
        <v>0</v>
      </c>
      <c r="J928" s="198"/>
      <c r="K928" s="35">
        <v>64</v>
      </c>
      <c r="L928" s="423">
        <f t="shared" si="20"/>
        <v>3.6875</v>
      </c>
      <c r="M928" s="456"/>
      <c r="N928" t="str">
        <f>IFERROR(VLOOKUP(B928,Сток!A:B,2,FALSE),"")</f>
        <v/>
      </c>
      <c r="Q928" s="214"/>
      <c r="R928" s="214"/>
      <c r="S928" s="214"/>
    </row>
    <row r="929" spans="1:19" ht="12" customHeight="1" x14ac:dyDescent="0.25">
      <c r="A929" s="18" t="e">
        <f>#REF!</f>
        <v>#REF!</v>
      </c>
      <c r="B929" s="20" t="e">
        <f>#REF!</f>
        <v>#REF!</v>
      </c>
      <c r="C929" s="143" t="e">
        <f>#REF!</f>
        <v>#REF!</v>
      </c>
      <c r="D929" s="22" t="e">
        <f>#REF!</f>
        <v>#REF!</v>
      </c>
      <c r="E929" s="35">
        <v>1232</v>
      </c>
      <c r="F929" s="203" t="s">
        <v>84</v>
      </c>
      <c r="G929" s="19" t="e">
        <f>#REF!</f>
        <v>#REF!</v>
      </c>
      <c r="H929" s="19"/>
      <c r="I929" s="19">
        <f>ПЭВН!E870</f>
        <v>0</v>
      </c>
      <c r="J929" s="198"/>
      <c r="K929" s="35">
        <v>1232</v>
      </c>
      <c r="L929" s="423">
        <f t="shared" si="20"/>
        <v>0</v>
      </c>
      <c r="M929" s="456"/>
      <c r="N929" t="str">
        <f>IFERROR(VLOOKUP(B929,Сток!A:B,2,FALSE),"")</f>
        <v/>
      </c>
      <c r="Q929" s="214"/>
      <c r="R929" s="214"/>
      <c r="S929" s="214"/>
    </row>
    <row r="930" spans="1:19" ht="12" customHeight="1" x14ac:dyDescent="0.25">
      <c r="A930" s="18" t="e">
        <f>#REF!</f>
        <v>#REF!</v>
      </c>
      <c r="B930" s="20" t="e">
        <f>#REF!</f>
        <v>#REF!</v>
      </c>
      <c r="C930" s="143" t="e">
        <f>#REF!</f>
        <v>#REF!</v>
      </c>
      <c r="D930" s="22" t="e">
        <f>#REF!</f>
        <v>#REF!</v>
      </c>
      <c r="E930" s="35">
        <v>750</v>
      </c>
      <c r="F930" s="203" t="s">
        <v>84</v>
      </c>
      <c r="G930" s="19" t="e">
        <f>#REF!</f>
        <v>#REF!</v>
      </c>
      <c r="H930" s="19"/>
      <c r="I930" s="19">
        <f>ПЭВН!E871</f>
        <v>0</v>
      </c>
      <c r="J930" s="198"/>
      <c r="K930" s="35">
        <v>605</v>
      </c>
      <c r="L930" s="423">
        <f t="shared" si="20"/>
        <v>0.2396694214876034</v>
      </c>
      <c r="M930" s="456"/>
      <c r="N930" t="str">
        <f>IFERROR(VLOOKUP(B930,Сток!A:B,2,FALSE),"")</f>
        <v/>
      </c>
      <c r="Q930" s="214"/>
      <c r="R930" s="214"/>
      <c r="S930" s="214"/>
    </row>
    <row r="931" spans="1:19" ht="12" customHeight="1" x14ac:dyDescent="0.25">
      <c r="A931" s="18" t="e">
        <f>#REF!</f>
        <v>#REF!</v>
      </c>
      <c r="B931" s="20" t="e">
        <f>#REF!</f>
        <v>#REF!</v>
      </c>
      <c r="C931" s="143" t="e">
        <f>#REF!</f>
        <v>#REF!</v>
      </c>
      <c r="D931" s="22" t="e">
        <f>#REF!</f>
        <v>#REF!</v>
      </c>
      <c r="E931" s="35">
        <v>100</v>
      </c>
      <c r="F931" s="203" t="s">
        <v>84</v>
      </c>
      <c r="G931" s="19" t="e">
        <f>#REF!</f>
        <v>#REF!</v>
      </c>
      <c r="H931" s="19"/>
      <c r="I931" s="19">
        <f>ПЭВН!E872</f>
        <v>0</v>
      </c>
      <c r="J931" s="198"/>
      <c r="K931" s="35">
        <v>62</v>
      </c>
      <c r="L931" s="423">
        <f t="shared" si="20"/>
        <v>0.61290322580645151</v>
      </c>
      <c r="M931" s="456"/>
      <c r="N931" t="str">
        <f>IFERROR(VLOOKUP(B931,Сток!A:B,2,FALSE),"")</f>
        <v/>
      </c>
      <c r="Q931" s="214"/>
      <c r="R931" s="214"/>
      <c r="S931" s="214"/>
    </row>
    <row r="932" spans="1:19" ht="12" customHeight="1" x14ac:dyDescent="0.25">
      <c r="A932" s="18" t="e">
        <f>#REF!</f>
        <v>#REF!</v>
      </c>
      <c r="B932" s="20" t="e">
        <f>#REF!</f>
        <v>#REF!</v>
      </c>
      <c r="C932" s="143" t="e">
        <f>#REF!</f>
        <v>#REF!</v>
      </c>
      <c r="D932" s="22" t="e">
        <f>#REF!</f>
        <v>#REF!</v>
      </c>
      <c r="E932" s="35">
        <v>105</v>
      </c>
      <c r="F932" s="203" t="s">
        <v>84</v>
      </c>
      <c r="G932" s="19" t="e">
        <f>#REF!</f>
        <v>#REF!</v>
      </c>
      <c r="H932" s="19"/>
      <c r="I932" s="19">
        <f>ПЭВН!E873</f>
        <v>0</v>
      </c>
      <c r="J932" s="198"/>
      <c r="K932" s="35">
        <v>88</v>
      </c>
      <c r="L932" s="423">
        <f t="shared" si="20"/>
        <v>0.19318181818181812</v>
      </c>
      <c r="M932" s="456"/>
      <c r="N932" t="str">
        <f>IFERROR(VLOOKUP(B932,Сток!A:B,2,FALSE),"")</f>
        <v/>
      </c>
      <c r="Q932" s="214"/>
      <c r="R932" s="214"/>
      <c r="S932" s="214"/>
    </row>
    <row r="933" spans="1:19" ht="12" customHeight="1" x14ac:dyDescent="0.25">
      <c r="A933" s="18" t="e">
        <f>#REF!</f>
        <v>#REF!</v>
      </c>
      <c r="B933" s="20" t="e">
        <f>#REF!</f>
        <v>#REF!</v>
      </c>
      <c r="C933" s="143" t="e">
        <f>#REF!</f>
        <v>#REF!</v>
      </c>
      <c r="D933" s="22" t="e">
        <f>#REF!</f>
        <v>#REF!</v>
      </c>
      <c r="E933" s="35">
        <v>115</v>
      </c>
      <c r="F933" s="203" t="s">
        <v>84</v>
      </c>
      <c r="G933" s="19" t="e">
        <f>#REF!</f>
        <v>#REF!</v>
      </c>
      <c r="H933" s="19"/>
      <c r="I933" s="19">
        <f>ПЭВН!E874</f>
        <v>0</v>
      </c>
      <c r="J933" s="198"/>
      <c r="K933" s="35">
        <v>106</v>
      </c>
      <c r="L933" s="423">
        <f t="shared" si="20"/>
        <v>8.4905660377358583E-2</v>
      </c>
      <c r="M933" s="456"/>
      <c r="N933" t="str">
        <f>IFERROR(VLOOKUP(B933,Сток!A:B,2,FALSE),"")</f>
        <v/>
      </c>
      <c r="Q933" s="214"/>
      <c r="R933" s="214"/>
      <c r="S933" s="214"/>
    </row>
    <row r="934" spans="1:19" ht="12" customHeight="1" x14ac:dyDescent="0.25">
      <c r="A934" s="18" t="e">
        <f>#REF!</f>
        <v>#REF!</v>
      </c>
      <c r="B934" s="20" t="e">
        <f>#REF!</f>
        <v>#REF!</v>
      </c>
      <c r="C934" s="143" t="e">
        <f>#REF!</f>
        <v>#REF!</v>
      </c>
      <c r="D934" s="22" t="e">
        <f>#REF!</f>
        <v>#REF!</v>
      </c>
      <c r="E934" s="35">
        <v>90</v>
      </c>
      <c r="F934" s="203" t="s">
        <v>84</v>
      </c>
      <c r="G934" s="19" t="e">
        <f>#REF!</f>
        <v>#REF!</v>
      </c>
      <c r="H934" s="19"/>
      <c r="I934" s="19">
        <f>ПЭВН!E875</f>
        <v>0</v>
      </c>
      <c r="J934" s="198"/>
      <c r="K934" s="35">
        <v>70</v>
      </c>
      <c r="L934" s="423">
        <f t="shared" si="20"/>
        <v>0.28571428571428581</v>
      </c>
      <c r="M934" s="456"/>
      <c r="N934" t="str">
        <f>IFERROR(VLOOKUP(B934,Сток!A:B,2,FALSE),"")</f>
        <v/>
      </c>
      <c r="Q934" s="214"/>
      <c r="R934" s="214"/>
      <c r="S934" s="214"/>
    </row>
    <row r="935" spans="1:19" ht="12" customHeight="1" x14ac:dyDescent="0.25">
      <c r="A935" s="18" t="e">
        <f>#REF!</f>
        <v>#REF!</v>
      </c>
      <c r="B935" s="20" t="e">
        <f>#REF!</f>
        <v>#REF!</v>
      </c>
      <c r="C935" s="143" t="e">
        <f>#REF!</f>
        <v>#REF!</v>
      </c>
      <c r="D935" s="22" t="e">
        <f>#REF!</f>
        <v>#REF!</v>
      </c>
      <c r="E935" s="35">
        <v>120</v>
      </c>
      <c r="F935" s="203" t="s">
        <v>84</v>
      </c>
      <c r="G935" s="19" t="e">
        <f>#REF!</f>
        <v>#REF!</v>
      </c>
      <c r="H935" s="19"/>
      <c r="I935" s="19">
        <f>ПЭВН!E876</f>
        <v>0</v>
      </c>
      <c r="J935" s="198"/>
      <c r="K935" s="35">
        <v>120</v>
      </c>
      <c r="L935" s="423">
        <f t="shared" si="20"/>
        <v>0</v>
      </c>
      <c r="M935" s="456"/>
      <c r="N935" t="str">
        <f>IFERROR(VLOOKUP(B935,Сток!A:B,2,FALSE),"")</f>
        <v/>
      </c>
      <c r="Q935" s="214"/>
      <c r="R935" s="214"/>
      <c r="S935" s="214"/>
    </row>
    <row r="936" spans="1:19" ht="12" customHeight="1" x14ac:dyDescent="0.25">
      <c r="A936" s="18" t="e">
        <f>#REF!</f>
        <v>#REF!</v>
      </c>
      <c r="B936" s="20" t="e">
        <f>#REF!</f>
        <v>#REF!</v>
      </c>
      <c r="C936" s="143" t="e">
        <f>#REF!</f>
        <v>#REF!</v>
      </c>
      <c r="D936" s="22" t="e">
        <f>#REF!</f>
        <v>#REF!</v>
      </c>
      <c r="E936" s="35">
        <v>150</v>
      </c>
      <c r="F936" s="203" t="s">
        <v>84</v>
      </c>
      <c r="G936" s="19" t="e">
        <f>#REF!</f>
        <v>#REF!</v>
      </c>
      <c r="H936" s="19"/>
      <c r="I936" s="19">
        <f>ПЭВН!E877</f>
        <v>0</v>
      </c>
      <c r="J936" s="198"/>
      <c r="K936" s="35">
        <v>144</v>
      </c>
      <c r="L936" s="423">
        <f t="shared" si="20"/>
        <v>4.1666666666666741E-2</v>
      </c>
      <c r="M936" s="456"/>
      <c r="N936" t="str">
        <f>IFERROR(VLOOKUP(B936,Сток!A:B,2,FALSE),"")</f>
        <v/>
      </c>
      <c r="Q936" s="214"/>
      <c r="R936" s="214"/>
      <c r="S936" s="214"/>
    </row>
    <row r="937" spans="1:19" ht="12" customHeight="1" x14ac:dyDescent="0.25">
      <c r="A937" s="18" t="e">
        <f>#REF!</f>
        <v>#REF!</v>
      </c>
      <c r="B937" s="20" t="e">
        <f>#REF!</f>
        <v>#REF!</v>
      </c>
      <c r="C937" s="143" t="e">
        <f>#REF!</f>
        <v>#REF!</v>
      </c>
      <c r="D937" s="22" t="e">
        <f>#REF!</f>
        <v>#REF!</v>
      </c>
      <c r="E937" s="35">
        <v>90</v>
      </c>
      <c r="F937" s="203" t="s">
        <v>84</v>
      </c>
      <c r="G937" s="19" t="e">
        <f>#REF!</f>
        <v>#REF!</v>
      </c>
      <c r="H937" s="19"/>
      <c r="I937" s="19">
        <f>ПЭВН!E878</f>
        <v>0</v>
      </c>
      <c r="J937" s="198"/>
      <c r="K937" s="35">
        <v>56</v>
      </c>
      <c r="L937" s="423">
        <f t="shared" si="20"/>
        <v>0.60714285714285721</v>
      </c>
      <c r="M937" s="456"/>
      <c r="N937" t="str">
        <f>IFERROR(VLOOKUP(B937,Сток!A:B,2,FALSE),"")</f>
        <v/>
      </c>
      <c r="Q937" s="214"/>
      <c r="R937" s="214"/>
      <c r="S937" s="214"/>
    </row>
    <row r="938" spans="1:19" ht="12" customHeight="1" x14ac:dyDescent="0.25">
      <c r="A938" s="18" t="e">
        <f>#REF!</f>
        <v>#REF!</v>
      </c>
      <c r="B938" s="20" t="e">
        <f>#REF!</f>
        <v>#REF!</v>
      </c>
      <c r="C938" s="143" t="e">
        <f>#REF!</f>
        <v>#REF!</v>
      </c>
      <c r="D938" s="22" t="e">
        <f>#REF!</f>
        <v>#REF!</v>
      </c>
      <c r="E938" s="35">
        <v>250</v>
      </c>
      <c r="F938" s="203" t="s">
        <v>84</v>
      </c>
      <c r="G938" s="19" t="e">
        <f>#REF!</f>
        <v>#REF!</v>
      </c>
      <c r="H938" s="19"/>
      <c r="I938" s="19">
        <f>ПЭВН!E879</f>
        <v>0</v>
      </c>
      <c r="J938" s="198"/>
      <c r="K938" s="35">
        <v>248</v>
      </c>
      <c r="L938" s="423">
        <f t="shared" si="20"/>
        <v>8.0645161290322509E-3</v>
      </c>
      <c r="M938" s="456"/>
      <c r="N938" t="str">
        <f>IFERROR(VLOOKUP(B938,Сток!A:B,2,FALSE),"")</f>
        <v/>
      </c>
      <c r="Q938" s="214"/>
      <c r="R938" s="214"/>
      <c r="S938" s="214"/>
    </row>
    <row r="939" spans="1:19" ht="12" customHeight="1" x14ac:dyDescent="0.25">
      <c r="A939" s="18" t="e">
        <f>#REF!</f>
        <v>#REF!</v>
      </c>
      <c r="B939" s="20" t="e">
        <f>#REF!</f>
        <v>#REF!</v>
      </c>
      <c r="C939" s="143" t="e">
        <f>#REF!</f>
        <v>#REF!</v>
      </c>
      <c r="D939" s="22" t="e">
        <f>#REF!</f>
        <v>#REF!</v>
      </c>
      <c r="E939" s="35">
        <v>120</v>
      </c>
      <c r="F939" s="203" t="s">
        <v>84</v>
      </c>
      <c r="G939" s="19" t="e">
        <f>#REF!</f>
        <v>#REF!</v>
      </c>
      <c r="H939" s="19"/>
      <c r="I939" s="19">
        <f>ПЭВН!E880</f>
        <v>0</v>
      </c>
      <c r="J939" s="198"/>
      <c r="K939" s="35">
        <v>112</v>
      </c>
      <c r="L939" s="423">
        <f t="shared" si="20"/>
        <v>7.1428571428571397E-2</v>
      </c>
      <c r="M939" s="456"/>
      <c r="N939" t="str">
        <f>IFERROR(VLOOKUP(B939,Сток!A:B,2,FALSE),"")</f>
        <v/>
      </c>
      <c r="Q939" s="214"/>
      <c r="R939" s="214"/>
      <c r="S939" s="214"/>
    </row>
    <row r="940" spans="1:19" ht="12" customHeight="1" x14ac:dyDescent="0.25">
      <c r="A940" s="18" t="e">
        <f>#REF!</f>
        <v>#REF!</v>
      </c>
      <c r="B940" s="20" t="e">
        <f>#REF!</f>
        <v>#REF!</v>
      </c>
      <c r="C940" s="143" t="e">
        <f>#REF!</f>
        <v>#REF!</v>
      </c>
      <c r="D940" s="22" t="e">
        <f>#REF!</f>
        <v>#REF!</v>
      </c>
      <c r="E940" s="35">
        <v>120</v>
      </c>
      <c r="F940" s="203" t="s">
        <v>84</v>
      </c>
      <c r="G940" s="19" t="e">
        <f>#REF!</f>
        <v>#REF!</v>
      </c>
      <c r="H940" s="19"/>
      <c r="I940" s="19">
        <f>ПЭВН!E881</f>
        <v>0</v>
      </c>
      <c r="J940" s="198"/>
      <c r="K940" s="35">
        <v>88</v>
      </c>
      <c r="L940" s="423">
        <f t="shared" si="20"/>
        <v>0.36363636363636354</v>
      </c>
      <c r="M940" s="456"/>
      <c r="N940" t="str">
        <f>IFERROR(VLOOKUP(B940,Сток!A:B,2,FALSE),"")</f>
        <v/>
      </c>
      <c r="Q940" s="214"/>
      <c r="R940" s="214"/>
      <c r="S940" s="214"/>
    </row>
    <row r="941" spans="1:19" ht="12" customHeight="1" x14ac:dyDescent="0.25">
      <c r="A941" s="18" t="e">
        <f>#REF!</f>
        <v>#REF!</v>
      </c>
      <c r="B941" s="20" t="e">
        <f>#REF!</f>
        <v>#REF!</v>
      </c>
      <c r="C941" s="143" t="e">
        <f>#REF!</f>
        <v>#REF!</v>
      </c>
      <c r="D941" s="22" t="e">
        <f>#REF!</f>
        <v>#REF!</v>
      </c>
      <c r="E941" s="35">
        <v>1800</v>
      </c>
      <c r="F941" s="203" t="s">
        <v>84</v>
      </c>
      <c r="G941" s="19" t="e">
        <f>#REF!</f>
        <v>#REF!</v>
      </c>
      <c r="H941" s="19"/>
      <c r="I941" s="19">
        <f>ПЭВН!E882</f>
        <v>0</v>
      </c>
      <c r="J941" s="198"/>
      <c r="K941" s="35">
        <v>1573</v>
      </c>
      <c r="L941" s="423">
        <f t="shared" si="20"/>
        <v>0.14431023521932618</v>
      </c>
      <c r="M941" s="456"/>
      <c r="N941" t="str">
        <f>IFERROR(VLOOKUP(B941,Сток!A:B,2,FALSE),"")</f>
        <v/>
      </c>
      <c r="Q941" s="214"/>
      <c r="R941" s="214"/>
      <c r="S941" s="214"/>
    </row>
    <row r="942" spans="1:19" ht="12" customHeight="1" x14ac:dyDescent="0.25">
      <c r="A942" s="18" t="e">
        <f>#REF!</f>
        <v>#REF!</v>
      </c>
      <c r="B942" s="20" t="e">
        <f>#REF!</f>
        <v>#REF!</v>
      </c>
      <c r="C942" s="143" t="e">
        <f>#REF!</f>
        <v>#REF!</v>
      </c>
      <c r="D942" s="22" t="e">
        <f>#REF!</f>
        <v>#REF!</v>
      </c>
      <c r="E942" s="35">
        <v>240</v>
      </c>
      <c r="F942" s="203" t="s">
        <v>84</v>
      </c>
      <c r="G942" s="19" t="e">
        <f>#REF!</f>
        <v>#REF!</v>
      </c>
      <c r="H942" s="19"/>
      <c r="I942" s="19">
        <f>ПЭВН!E883</f>
        <v>0</v>
      </c>
      <c r="J942" s="198"/>
      <c r="K942" s="35">
        <v>240</v>
      </c>
      <c r="L942" s="423">
        <f t="shared" ref="L942:L1005" si="21">E942/K942-1</f>
        <v>0</v>
      </c>
      <c r="M942" s="456"/>
      <c r="N942" t="str">
        <f>IFERROR(VLOOKUP(B942,Сток!A:B,2,FALSE),"")</f>
        <v/>
      </c>
      <c r="Q942" s="214"/>
      <c r="R942" s="214"/>
      <c r="S942" s="214"/>
    </row>
    <row r="943" spans="1:19" ht="12" customHeight="1" x14ac:dyDescent="0.25">
      <c r="A943" s="18" t="e">
        <f>#REF!</f>
        <v>#REF!</v>
      </c>
      <c r="B943" s="20" t="e">
        <f>#REF!</f>
        <v>#REF!</v>
      </c>
      <c r="C943" s="143" t="e">
        <f>#REF!</f>
        <v>#REF!</v>
      </c>
      <c r="D943" s="22" t="e">
        <f>#REF!</f>
        <v>#REF!</v>
      </c>
      <c r="E943" s="35">
        <v>260</v>
      </c>
      <c r="F943" s="203" t="s">
        <v>84</v>
      </c>
      <c r="G943" s="19" t="e">
        <f>#REF!</f>
        <v>#REF!</v>
      </c>
      <c r="H943" s="19"/>
      <c r="I943" s="19">
        <f>ПЭВН!E884</f>
        <v>0</v>
      </c>
      <c r="J943" s="198"/>
      <c r="K943" s="35">
        <v>260</v>
      </c>
      <c r="L943" s="423">
        <f t="shared" si="21"/>
        <v>0</v>
      </c>
      <c r="M943" s="456"/>
      <c r="N943" t="str">
        <f>IFERROR(VLOOKUP(B943,Сток!A:B,2,FALSE),"")</f>
        <v/>
      </c>
      <c r="Q943" s="214"/>
      <c r="R943" s="214"/>
      <c r="S943" s="214"/>
    </row>
    <row r="944" spans="1:19" ht="12" customHeight="1" x14ac:dyDescent="0.25">
      <c r="A944" s="18" t="e">
        <f>#REF!</f>
        <v>#REF!</v>
      </c>
      <c r="B944" s="20" t="e">
        <f>#REF!</f>
        <v>#REF!</v>
      </c>
      <c r="C944" s="143" t="e">
        <f>#REF!</f>
        <v>#REF!</v>
      </c>
      <c r="D944" s="22" t="e">
        <f>#REF!</f>
        <v>#REF!</v>
      </c>
      <c r="E944" s="35">
        <v>280</v>
      </c>
      <c r="F944" s="203" t="s">
        <v>84</v>
      </c>
      <c r="G944" s="19" t="e">
        <f>#REF!</f>
        <v>#REF!</v>
      </c>
      <c r="H944" s="19"/>
      <c r="I944" s="19">
        <f>ПЭВН!E885</f>
        <v>0</v>
      </c>
      <c r="J944" s="198"/>
      <c r="K944" s="35">
        <v>280</v>
      </c>
      <c r="L944" s="423">
        <f t="shared" si="21"/>
        <v>0</v>
      </c>
      <c r="M944" s="456"/>
      <c r="N944" t="str">
        <f>IFERROR(VLOOKUP(B944,Сток!A:B,2,FALSE),"")</f>
        <v/>
      </c>
      <c r="Q944" s="214"/>
      <c r="R944" s="214"/>
      <c r="S944" s="214"/>
    </row>
    <row r="945" spans="1:19" ht="12" customHeight="1" x14ac:dyDescent="0.25">
      <c r="A945" s="18" t="e">
        <f>#REF!</f>
        <v>#REF!</v>
      </c>
      <c r="B945" s="20" t="e">
        <f>#REF!</f>
        <v>#REF!</v>
      </c>
      <c r="C945" s="143" t="e">
        <f>#REF!</f>
        <v>#REF!</v>
      </c>
      <c r="D945" s="22" t="e">
        <f>#REF!</f>
        <v>#REF!</v>
      </c>
      <c r="E945" s="35">
        <v>300</v>
      </c>
      <c r="F945" s="203" t="s">
        <v>84</v>
      </c>
      <c r="G945" s="19" t="e">
        <f>#REF!</f>
        <v>#REF!</v>
      </c>
      <c r="H945" s="19"/>
      <c r="I945" s="19">
        <f>ПЭВН!E886</f>
        <v>0</v>
      </c>
      <c r="J945" s="198"/>
      <c r="K945" s="35">
        <v>300</v>
      </c>
      <c r="L945" s="423">
        <f t="shared" si="21"/>
        <v>0</v>
      </c>
      <c r="M945" s="456"/>
      <c r="N945" t="str">
        <f>IFERROR(VLOOKUP(B945,Сток!A:B,2,FALSE),"")</f>
        <v/>
      </c>
      <c r="Q945" s="214"/>
      <c r="R945" s="214"/>
      <c r="S945" s="214"/>
    </row>
    <row r="946" spans="1:19" ht="12" customHeight="1" x14ac:dyDescent="0.25">
      <c r="A946" s="18" t="e">
        <f>#REF!</f>
        <v>#REF!</v>
      </c>
      <c r="B946" s="20" t="e">
        <f>#REF!</f>
        <v>#REF!</v>
      </c>
      <c r="C946" s="143" t="e">
        <f>#REF!</f>
        <v>#REF!</v>
      </c>
      <c r="D946" s="22" t="e">
        <f>#REF!</f>
        <v>#REF!</v>
      </c>
      <c r="E946" s="35">
        <v>60</v>
      </c>
      <c r="F946" s="203" t="s">
        <v>84</v>
      </c>
      <c r="G946" s="19" t="e">
        <f>#REF!</f>
        <v>#REF!</v>
      </c>
      <c r="H946" s="19"/>
      <c r="I946" s="19">
        <f>ПЭВН!E887</f>
        <v>0</v>
      </c>
      <c r="J946" s="198"/>
      <c r="K946" s="35">
        <v>45</v>
      </c>
      <c r="L946" s="423">
        <f t="shared" si="21"/>
        <v>0.33333333333333326</v>
      </c>
      <c r="M946" s="456"/>
      <c r="N946" t="str">
        <f>IFERROR(VLOOKUP(B946,Сток!A:B,2,FALSE),"")</f>
        <v/>
      </c>
      <c r="Q946" s="214"/>
      <c r="R946" s="214"/>
      <c r="S946" s="214"/>
    </row>
    <row r="947" spans="1:19" ht="12" customHeight="1" x14ac:dyDescent="0.25">
      <c r="A947" s="18" t="e">
        <f>#REF!</f>
        <v>#REF!</v>
      </c>
      <c r="B947" s="20" t="e">
        <f>#REF!</f>
        <v>#REF!</v>
      </c>
      <c r="C947" s="143" t="e">
        <f>#REF!</f>
        <v>#REF!</v>
      </c>
      <c r="D947" s="22" t="e">
        <f>#REF!</f>
        <v>#REF!</v>
      </c>
      <c r="E947" s="35">
        <v>1400</v>
      </c>
      <c r="F947" s="203" t="s">
        <v>84</v>
      </c>
      <c r="G947" s="19" t="e">
        <f>#REF!</f>
        <v>#REF!</v>
      </c>
      <c r="H947" s="19"/>
      <c r="I947" s="19">
        <f>ПЭВН!E888</f>
        <v>0</v>
      </c>
      <c r="J947" s="198"/>
      <c r="K947" s="35">
        <v>785</v>
      </c>
      <c r="L947" s="423">
        <f t="shared" si="21"/>
        <v>0.78343949044585992</v>
      </c>
      <c r="M947" s="456"/>
      <c r="N947" t="str">
        <f>IFERROR(VLOOKUP(B947,Сток!A:B,2,FALSE),"")</f>
        <v/>
      </c>
      <c r="Q947" s="214"/>
      <c r="R947" s="214"/>
      <c r="S947" s="214"/>
    </row>
    <row r="948" spans="1:19" ht="12" customHeight="1" x14ac:dyDescent="0.25">
      <c r="A948" s="18" t="e">
        <f>#REF!</f>
        <v>#REF!</v>
      </c>
      <c r="B948" s="20" t="e">
        <f>#REF!</f>
        <v>#REF!</v>
      </c>
      <c r="C948" s="143" t="e">
        <f>#REF!</f>
        <v>#REF!</v>
      </c>
      <c r="D948" s="22" t="e">
        <f>#REF!</f>
        <v>#REF!</v>
      </c>
      <c r="E948" s="35">
        <v>1950</v>
      </c>
      <c r="F948" s="203" t="s">
        <v>84</v>
      </c>
      <c r="G948" s="19" t="e">
        <f>#REF!</f>
        <v>#REF!</v>
      </c>
      <c r="H948" s="19"/>
      <c r="I948" s="19">
        <f>ПЭВН!E889</f>
        <v>0</v>
      </c>
      <c r="J948" s="198"/>
      <c r="K948" s="35">
        <v>1217</v>
      </c>
      <c r="L948" s="423">
        <f t="shared" si="21"/>
        <v>0.60230073952341834</v>
      </c>
      <c r="M948" s="456"/>
      <c r="N948" t="str">
        <f>IFERROR(VLOOKUP(B948,Сток!A:B,2,FALSE),"")</f>
        <v/>
      </c>
      <c r="Q948" s="214"/>
      <c r="R948" s="214"/>
      <c r="S948" s="214"/>
    </row>
    <row r="949" spans="1:19" ht="12" customHeight="1" x14ac:dyDescent="0.25">
      <c r="A949" s="18" t="e">
        <f>#REF!</f>
        <v>#REF!</v>
      </c>
      <c r="B949" s="20" t="e">
        <f>#REF!</f>
        <v>#REF!</v>
      </c>
      <c r="C949" s="143" t="e">
        <f>#REF!</f>
        <v>#REF!</v>
      </c>
      <c r="D949" s="22" t="e">
        <f>#REF!</f>
        <v>#REF!</v>
      </c>
      <c r="E949" s="35">
        <v>187</v>
      </c>
      <c r="F949" s="203" t="s">
        <v>84</v>
      </c>
      <c r="G949" s="19" t="e">
        <f>#REF!</f>
        <v>#REF!</v>
      </c>
      <c r="H949" s="19"/>
      <c r="I949" s="19">
        <f>ПЭВН!E890</f>
        <v>0</v>
      </c>
      <c r="J949" s="198"/>
      <c r="K949" s="35">
        <v>187</v>
      </c>
      <c r="L949" s="423">
        <f t="shared" si="21"/>
        <v>0</v>
      </c>
      <c r="M949" s="456"/>
      <c r="N949" t="str">
        <f>IFERROR(VLOOKUP(B949,Сток!A:B,2,FALSE),"")</f>
        <v/>
      </c>
      <c r="Q949" s="214"/>
      <c r="R949" s="214"/>
      <c r="S949" s="214"/>
    </row>
    <row r="950" spans="1:19" ht="12" customHeight="1" x14ac:dyDescent="0.25">
      <c r="A950" s="18" t="e">
        <f>#REF!</f>
        <v>#REF!</v>
      </c>
      <c r="B950" s="20" t="e">
        <f>#REF!</f>
        <v>#REF!</v>
      </c>
      <c r="C950" s="143" t="e">
        <f>#REF!</f>
        <v>#REF!</v>
      </c>
      <c r="D950" s="22" t="e">
        <f>#REF!</f>
        <v>#REF!</v>
      </c>
      <c r="E950" s="35">
        <v>520</v>
      </c>
      <c r="F950" s="203" t="s">
        <v>84</v>
      </c>
      <c r="G950" s="19" t="e">
        <f>#REF!</f>
        <v>#REF!</v>
      </c>
      <c r="H950" s="19"/>
      <c r="I950" s="19">
        <f>ПЭВН!E891</f>
        <v>0</v>
      </c>
      <c r="J950" s="198"/>
      <c r="K950" s="35">
        <v>520</v>
      </c>
      <c r="L950" s="423">
        <f t="shared" si="21"/>
        <v>0</v>
      </c>
      <c r="M950" s="456"/>
      <c r="N950" t="str">
        <f>IFERROR(VLOOKUP(B950,Сток!A:B,2,FALSE),"")</f>
        <v/>
      </c>
      <c r="Q950" s="214"/>
      <c r="R950" s="214"/>
      <c r="S950" s="214"/>
    </row>
    <row r="951" spans="1:19" ht="12" customHeight="1" x14ac:dyDescent="0.25">
      <c r="A951" s="18" t="e">
        <f>#REF!</f>
        <v>#REF!</v>
      </c>
      <c r="B951" s="20" t="e">
        <f>#REF!</f>
        <v>#REF!</v>
      </c>
      <c r="C951" s="143" t="e">
        <f>#REF!</f>
        <v>#REF!</v>
      </c>
      <c r="D951" s="22" t="e">
        <f>#REF!</f>
        <v>#REF!</v>
      </c>
      <c r="E951" s="35">
        <v>520</v>
      </c>
      <c r="F951" s="203" t="s">
        <v>84</v>
      </c>
      <c r="G951" s="19" t="e">
        <f>#REF!</f>
        <v>#REF!</v>
      </c>
      <c r="H951" s="19"/>
      <c r="I951" s="19">
        <f>ПЭВН!E892</f>
        <v>0</v>
      </c>
      <c r="J951" s="198"/>
      <c r="K951" s="35">
        <v>520</v>
      </c>
      <c r="L951" s="423">
        <f t="shared" si="21"/>
        <v>0</v>
      </c>
      <c r="M951" s="456"/>
      <c r="N951" t="str">
        <f>IFERROR(VLOOKUP(B951,Сток!A:B,2,FALSE),"")</f>
        <v/>
      </c>
      <c r="Q951" s="214"/>
      <c r="R951" s="214"/>
      <c r="S951" s="214"/>
    </row>
    <row r="952" spans="1:19" ht="12" customHeight="1" x14ac:dyDescent="0.25">
      <c r="A952" s="18" t="e">
        <f>#REF!</f>
        <v>#REF!</v>
      </c>
      <c r="B952" s="20" t="e">
        <f>#REF!</f>
        <v>#REF!</v>
      </c>
      <c r="C952" s="143" t="e">
        <f>#REF!</f>
        <v>#REF!</v>
      </c>
      <c r="D952" s="22" t="e">
        <f>#REF!</f>
        <v>#REF!</v>
      </c>
      <c r="E952" s="35">
        <v>520</v>
      </c>
      <c r="F952" s="203" t="s">
        <v>84</v>
      </c>
      <c r="G952" s="19" t="e">
        <f>#REF!</f>
        <v>#REF!</v>
      </c>
      <c r="H952" s="19"/>
      <c r="I952" s="19">
        <f>ПЭВН!E893</f>
        <v>0</v>
      </c>
      <c r="J952" s="198"/>
      <c r="K952" s="35">
        <v>520</v>
      </c>
      <c r="L952" s="423">
        <f t="shared" si="21"/>
        <v>0</v>
      </c>
      <c r="M952" s="456"/>
      <c r="N952" t="str">
        <f>IFERROR(VLOOKUP(B952,Сток!A:B,2,FALSE),"")</f>
        <v/>
      </c>
      <c r="Q952" s="214"/>
      <c r="R952" s="214"/>
      <c r="S952" s="214"/>
    </row>
    <row r="953" spans="1:19" ht="12" customHeight="1" x14ac:dyDescent="0.25">
      <c r="A953" s="18" t="e">
        <f>#REF!</f>
        <v>#REF!</v>
      </c>
      <c r="B953" s="20" t="e">
        <f>#REF!</f>
        <v>#REF!</v>
      </c>
      <c r="C953" s="143" t="e">
        <f>#REF!</f>
        <v>#REF!</v>
      </c>
      <c r="D953" s="22" t="e">
        <f>#REF!</f>
        <v>#REF!</v>
      </c>
      <c r="E953" s="35">
        <v>520</v>
      </c>
      <c r="F953" s="203" t="s">
        <v>84</v>
      </c>
      <c r="G953" s="19" t="e">
        <f>#REF!</f>
        <v>#REF!</v>
      </c>
      <c r="H953" s="19"/>
      <c r="I953" s="19">
        <f>ПЭВН!E894</f>
        <v>0</v>
      </c>
      <c r="J953" s="198"/>
      <c r="K953" s="35">
        <v>520</v>
      </c>
      <c r="L953" s="423">
        <f t="shared" si="21"/>
        <v>0</v>
      </c>
      <c r="M953" s="456"/>
      <c r="N953" t="str">
        <f>IFERROR(VLOOKUP(B953,Сток!A:B,2,FALSE),"")</f>
        <v/>
      </c>
      <c r="Q953" s="214"/>
      <c r="R953" s="214"/>
      <c r="S953" s="214"/>
    </row>
    <row r="954" spans="1:19" ht="12" customHeight="1" x14ac:dyDescent="0.25">
      <c r="A954" s="18" t="e">
        <f>#REF!</f>
        <v>#REF!</v>
      </c>
      <c r="B954" s="20" t="e">
        <f>#REF!</f>
        <v>#REF!</v>
      </c>
      <c r="C954" s="143" t="e">
        <f>#REF!</f>
        <v>#REF!</v>
      </c>
      <c r="D954" s="22" t="e">
        <f>#REF!</f>
        <v>#REF!</v>
      </c>
      <c r="E954" s="35">
        <v>718</v>
      </c>
      <c r="F954" s="203" t="s">
        <v>84</v>
      </c>
      <c r="G954" s="19" t="e">
        <f>#REF!</f>
        <v>#REF!</v>
      </c>
      <c r="H954" s="19"/>
      <c r="I954" s="19">
        <f>ПЭВН!E895</f>
        <v>0</v>
      </c>
      <c r="J954" s="198"/>
      <c r="K954" s="35">
        <v>718</v>
      </c>
      <c r="L954" s="423">
        <f t="shared" si="21"/>
        <v>0</v>
      </c>
      <c r="M954" s="456"/>
      <c r="N954" t="str">
        <f>IFERROR(VLOOKUP(B954,Сток!A:B,2,FALSE),"")</f>
        <v/>
      </c>
      <c r="Q954" s="214"/>
      <c r="R954" s="214"/>
      <c r="S954" s="214"/>
    </row>
    <row r="955" spans="1:19" ht="12" customHeight="1" x14ac:dyDescent="0.25">
      <c r="A955" s="18" t="e">
        <f>#REF!</f>
        <v>#REF!</v>
      </c>
      <c r="B955" s="20" t="e">
        <f>#REF!</f>
        <v>#REF!</v>
      </c>
      <c r="C955" s="143" t="e">
        <f>#REF!</f>
        <v>#REF!</v>
      </c>
      <c r="D955" s="22" t="e">
        <f>#REF!</f>
        <v>#REF!</v>
      </c>
      <c r="E955" s="35">
        <v>1300</v>
      </c>
      <c r="F955" s="203" t="s">
        <v>84</v>
      </c>
      <c r="G955" s="19" t="e">
        <f>#REF!</f>
        <v>#REF!</v>
      </c>
      <c r="H955" s="19"/>
      <c r="I955" s="19">
        <f>ПЭВН!E896</f>
        <v>0</v>
      </c>
      <c r="J955" s="198"/>
      <c r="K955" s="35">
        <v>1768</v>
      </c>
      <c r="L955" s="423">
        <f t="shared" si="21"/>
        <v>-0.26470588235294112</v>
      </c>
      <c r="M955" s="456"/>
      <c r="N955" t="str">
        <f>IFERROR(VLOOKUP(B955,Сток!A:B,2,FALSE),"")</f>
        <v/>
      </c>
      <c r="Q955" s="214"/>
      <c r="R955" s="214"/>
      <c r="S955" s="214"/>
    </row>
    <row r="956" spans="1:19" ht="12" customHeight="1" x14ac:dyDescent="0.25">
      <c r="A956" s="18" t="e">
        <f>#REF!</f>
        <v>#REF!</v>
      </c>
      <c r="B956" s="20" t="e">
        <f>#REF!</f>
        <v>#REF!</v>
      </c>
      <c r="C956" s="143" t="e">
        <f>#REF!</f>
        <v>#REF!</v>
      </c>
      <c r="D956" s="22" t="e">
        <f>#REF!</f>
        <v>#REF!</v>
      </c>
      <c r="E956" s="35">
        <v>1200</v>
      </c>
      <c r="F956" s="203" t="s">
        <v>84</v>
      </c>
      <c r="G956" s="19" t="e">
        <f>#REF!</f>
        <v>#REF!</v>
      </c>
      <c r="H956" s="19"/>
      <c r="I956" s="19">
        <f>ПЭВН!E897</f>
        <v>0</v>
      </c>
      <c r="J956" s="198"/>
      <c r="K956" s="35">
        <v>1768</v>
      </c>
      <c r="L956" s="423">
        <f t="shared" si="21"/>
        <v>-0.32126696832579182</v>
      </c>
      <c r="M956" s="456"/>
      <c r="N956" t="str">
        <f>IFERROR(VLOOKUP(B956,Сток!A:B,2,FALSE),"")</f>
        <v/>
      </c>
      <c r="Q956" s="214"/>
      <c r="R956" s="214"/>
      <c r="S956" s="214"/>
    </row>
    <row r="957" spans="1:19" ht="12" customHeight="1" x14ac:dyDescent="0.25">
      <c r="A957" s="18" t="e">
        <f>#REF!</f>
        <v>#REF!</v>
      </c>
      <c r="B957" s="20" t="e">
        <f>#REF!</f>
        <v>#REF!</v>
      </c>
      <c r="C957" s="143" t="e">
        <f>#REF!</f>
        <v>#REF!</v>
      </c>
      <c r="D957" s="22" t="e">
        <f>#REF!</f>
        <v>#REF!</v>
      </c>
      <c r="E957" s="35">
        <v>900</v>
      </c>
      <c r="F957" s="203" t="s">
        <v>84</v>
      </c>
      <c r="G957" s="19" t="e">
        <f>#REF!</f>
        <v>#REF!</v>
      </c>
      <c r="H957" s="19"/>
      <c r="I957" s="19">
        <f>ПЭВН!E898</f>
        <v>0</v>
      </c>
      <c r="J957" s="198"/>
      <c r="K957" s="35">
        <v>624</v>
      </c>
      <c r="L957" s="423">
        <f t="shared" si="21"/>
        <v>0.44230769230769229</v>
      </c>
      <c r="M957" s="456"/>
      <c r="N957" t="str">
        <f>IFERROR(VLOOKUP(B957,Сток!A:B,2,FALSE),"")</f>
        <v/>
      </c>
      <c r="Q957" s="214"/>
      <c r="R957" s="214"/>
      <c r="S957" s="214"/>
    </row>
    <row r="958" spans="1:19" ht="12" customHeight="1" x14ac:dyDescent="0.25">
      <c r="A958" s="18" t="e">
        <f>#REF!</f>
        <v>#REF!</v>
      </c>
      <c r="B958" s="20" t="e">
        <f>#REF!</f>
        <v>#REF!</v>
      </c>
      <c r="C958" s="143" t="e">
        <f>#REF!</f>
        <v>#REF!</v>
      </c>
      <c r="D958" s="22" t="e">
        <f>#REF!</f>
        <v>#REF!</v>
      </c>
      <c r="E958" s="35">
        <v>1850</v>
      </c>
      <c r="F958" s="203" t="s">
        <v>84</v>
      </c>
      <c r="G958" s="19" t="e">
        <f>#REF!</f>
        <v>#REF!</v>
      </c>
      <c r="H958" s="19"/>
      <c r="I958" s="19">
        <f>ПЭВН!E899</f>
        <v>0</v>
      </c>
      <c r="J958" s="198"/>
      <c r="K958" s="35">
        <v>793</v>
      </c>
      <c r="L958" s="423">
        <f t="shared" si="21"/>
        <v>1.3329129886506936</v>
      </c>
      <c r="M958" s="456"/>
      <c r="N958" t="str">
        <f>IFERROR(VLOOKUP(B958,Сток!A:B,2,FALSE),"")</f>
        <v/>
      </c>
      <c r="Q958" s="214"/>
      <c r="R958" s="214"/>
      <c r="S958" s="214"/>
    </row>
    <row r="959" spans="1:19" ht="12" customHeight="1" x14ac:dyDescent="0.25">
      <c r="A959" s="18" t="e">
        <f>#REF!</f>
        <v>#REF!</v>
      </c>
      <c r="B959" s="20" t="e">
        <f>#REF!</f>
        <v>#REF!</v>
      </c>
      <c r="C959" s="143" t="e">
        <f>#REF!</f>
        <v>#REF!</v>
      </c>
      <c r="D959" s="22" t="e">
        <f>#REF!</f>
        <v>#REF!</v>
      </c>
      <c r="E959" s="35">
        <v>1100</v>
      </c>
      <c r="F959" s="203" t="s">
        <v>84</v>
      </c>
      <c r="G959" s="19" t="e">
        <f>#REF!</f>
        <v>#REF!</v>
      </c>
      <c r="H959" s="19"/>
      <c r="I959" s="19">
        <f>ПЭВН!E900</f>
        <v>0</v>
      </c>
      <c r="J959" s="198"/>
      <c r="K959" s="35">
        <v>1040</v>
      </c>
      <c r="L959" s="423">
        <f t="shared" si="21"/>
        <v>5.7692307692307709E-2</v>
      </c>
      <c r="M959" s="456"/>
      <c r="N959" t="str">
        <f>IFERROR(VLOOKUP(B959,Сток!A:B,2,FALSE),"")</f>
        <v/>
      </c>
      <c r="Q959" s="214"/>
      <c r="R959" s="214"/>
      <c r="S959" s="214"/>
    </row>
    <row r="960" spans="1:19" ht="12" customHeight="1" x14ac:dyDescent="0.25">
      <c r="A960" s="18" t="e">
        <f>#REF!</f>
        <v>#REF!</v>
      </c>
      <c r="B960" s="20" t="e">
        <f>#REF!</f>
        <v>#REF!</v>
      </c>
      <c r="C960" s="143" t="e">
        <f>#REF!</f>
        <v>#REF!</v>
      </c>
      <c r="D960" s="22" t="e">
        <f>#REF!</f>
        <v>#REF!</v>
      </c>
      <c r="E960" s="35">
        <v>670</v>
      </c>
      <c r="F960" s="203" t="s">
        <v>84</v>
      </c>
      <c r="G960" s="19" t="e">
        <f>#REF!</f>
        <v>#REF!</v>
      </c>
      <c r="H960" s="19"/>
      <c r="I960" s="19">
        <f>ПЭВН!E901</f>
        <v>0</v>
      </c>
      <c r="J960" s="198"/>
      <c r="K960" s="35">
        <v>676</v>
      </c>
      <c r="L960" s="423">
        <f t="shared" si="21"/>
        <v>-8.8757396449704595E-3</v>
      </c>
      <c r="M960" s="456"/>
      <c r="N960" t="str">
        <f>IFERROR(VLOOKUP(B960,Сток!A:B,2,FALSE),"")</f>
        <v/>
      </c>
      <c r="Q960" s="214"/>
      <c r="R960" s="214"/>
      <c r="S960" s="214"/>
    </row>
    <row r="961" spans="1:19" ht="12" customHeight="1" x14ac:dyDescent="0.25">
      <c r="A961" s="18" t="e">
        <f>#REF!</f>
        <v>#REF!</v>
      </c>
      <c r="B961" s="20" t="e">
        <f>#REF!</f>
        <v>#REF!</v>
      </c>
      <c r="C961" s="143" t="e">
        <f>#REF!</f>
        <v>#REF!</v>
      </c>
      <c r="D961" s="22" t="e">
        <f>#REF!</f>
        <v>#REF!</v>
      </c>
      <c r="E961" s="35">
        <v>850</v>
      </c>
      <c r="F961" s="203" t="s">
        <v>84</v>
      </c>
      <c r="G961" s="19" t="e">
        <f>#REF!</f>
        <v>#REF!</v>
      </c>
      <c r="H961" s="19"/>
      <c r="I961" s="19">
        <f>ПЭВН!E902</f>
        <v>0</v>
      </c>
      <c r="J961" s="198"/>
      <c r="K961" s="35">
        <v>728</v>
      </c>
      <c r="L961" s="423">
        <f t="shared" si="21"/>
        <v>0.16758241758241765</v>
      </c>
      <c r="M961" s="456"/>
      <c r="N961" t="str">
        <f>IFERROR(VLOOKUP(B961,Сток!A:B,2,FALSE),"")</f>
        <v/>
      </c>
      <c r="Q961" s="214"/>
      <c r="R961" s="214"/>
      <c r="S961" s="214"/>
    </row>
    <row r="962" spans="1:19" ht="12" customHeight="1" x14ac:dyDescent="0.25">
      <c r="A962" s="18" t="e">
        <f>#REF!</f>
        <v>#REF!</v>
      </c>
      <c r="B962" s="20" t="e">
        <f>#REF!</f>
        <v>#REF!</v>
      </c>
      <c r="C962" s="143" t="e">
        <f>#REF!</f>
        <v>#REF!</v>
      </c>
      <c r="D962" s="22" t="e">
        <f>#REF!</f>
        <v>#REF!</v>
      </c>
      <c r="E962" s="35">
        <v>900</v>
      </c>
      <c r="F962" s="203" t="s">
        <v>84</v>
      </c>
      <c r="G962" s="19" t="e">
        <f>#REF!</f>
        <v>#REF!</v>
      </c>
      <c r="H962" s="19"/>
      <c r="I962" s="19">
        <f>ПЭВН!E903</f>
        <v>0</v>
      </c>
      <c r="J962" s="198"/>
      <c r="K962" s="35">
        <v>520</v>
      </c>
      <c r="L962" s="423">
        <f t="shared" si="21"/>
        <v>0.73076923076923084</v>
      </c>
      <c r="M962" s="456"/>
      <c r="N962" t="str">
        <f>IFERROR(VLOOKUP(B962,Сток!A:B,2,FALSE),"")</f>
        <v/>
      </c>
      <c r="Q962" s="214"/>
      <c r="R962" s="214"/>
      <c r="S962" s="214"/>
    </row>
    <row r="963" spans="1:19" ht="12" customHeight="1" x14ac:dyDescent="0.25">
      <c r="A963" s="18" t="e">
        <f>#REF!</f>
        <v>#REF!</v>
      </c>
      <c r="B963" s="20" t="e">
        <f>#REF!</f>
        <v>#REF!</v>
      </c>
      <c r="C963" s="143" t="e">
        <f>#REF!</f>
        <v>#REF!</v>
      </c>
      <c r="D963" s="22" t="e">
        <f>#REF!</f>
        <v>#REF!</v>
      </c>
      <c r="E963" s="35">
        <v>1050</v>
      </c>
      <c r="F963" s="203" t="s">
        <v>84</v>
      </c>
      <c r="G963" s="19" t="e">
        <f>#REF!</f>
        <v>#REF!</v>
      </c>
      <c r="H963" s="19"/>
      <c r="I963" s="19">
        <f>ПЭВН!E904</f>
        <v>0</v>
      </c>
      <c r="J963" s="198"/>
      <c r="K963" s="35">
        <v>528</v>
      </c>
      <c r="L963" s="423">
        <f t="shared" si="21"/>
        <v>0.98863636363636354</v>
      </c>
      <c r="M963" s="456"/>
      <c r="N963" t="str">
        <f>IFERROR(VLOOKUP(B963,Сток!A:B,2,FALSE),"")</f>
        <v/>
      </c>
      <c r="Q963" s="214"/>
      <c r="R963" s="214"/>
      <c r="S963" s="214"/>
    </row>
    <row r="964" spans="1:19" ht="12" customHeight="1" x14ac:dyDescent="0.25">
      <c r="A964" s="18" t="e">
        <f>#REF!</f>
        <v>#REF!</v>
      </c>
      <c r="B964" s="20" t="e">
        <f>#REF!</f>
        <v>#REF!</v>
      </c>
      <c r="C964" s="143" t="e">
        <f>#REF!</f>
        <v>#REF!</v>
      </c>
      <c r="D964" s="22" t="e">
        <f>#REF!</f>
        <v>#REF!</v>
      </c>
      <c r="E964" s="35">
        <v>900</v>
      </c>
      <c r="F964" s="203" t="s">
        <v>84</v>
      </c>
      <c r="G964" s="19" t="e">
        <f>#REF!</f>
        <v>#REF!</v>
      </c>
      <c r="H964" s="19"/>
      <c r="I964" s="19">
        <f>ПЭВН!E905</f>
        <v>0</v>
      </c>
      <c r="J964" s="198"/>
      <c r="K964" s="35">
        <v>572</v>
      </c>
      <c r="L964" s="423">
        <f t="shared" si="21"/>
        <v>0.57342657342657333</v>
      </c>
      <c r="M964" s="456"/>
      <c r="N964" t="str">
        <f>IFERROR(VLOOKUP(B964,Сток!A:B,2,FALSE),"")</f>
        <v/>
      </c>
      <c r="Q964" s="214"/>
      <c r="R964" s="214"/>
      <c r="S964" s="214"/>
    </row>
    <row r="965" spans="1:19" ht="12" customHeight="1" x14ac:dyDescent="0.25">
      <c r="A965" s="18" t="e">
        <f>#REF!</f>
        <v>#REF!</v>
      </c>
      <c r="B965" s="20" t="e">
        <f>#REF!</f>
        <v>#REF!</v>
      </c>
      <c r="C965" s="143" t="e">
        <f>#REF!</f>
        <v>#REF!</v>
      </c>
      <c r="D965" s="22" t="e">
        <f>#REF!</f>
        <v>#REF!</v>
      </c>
      <c r="E965" s="35">
        <v>650</v>
      </c>
      <c r="F965" s="203" t="s">
        <v>84</v>
      </c>
      <c r="G965" s="19" t="e">
        <f>#REF!</f>
        <v>#REF!</v>
      </c>
      <c r="H965" s="19"/>
      <c r="I965" s="19">
        <f>ПЭВН!E906</f>
        <v>0</v>
      </c>
      <c r="J965" s="198"/>
      <c r="K965" s="35">
        <v>676</v>
      </c>
      <c r="L965" s="423">
        <f t="shared" si="21"/>
        <v>-3.8461538461538436E-2</v>
      </c>
      <c r="M965" s="456"/>
      <c r="N965" t="str">
        <f>IFERROR(VLOOKUP(B965,Сток!A:B,2,FALSE),"")</f>
        <v/>
      </c>
      <c r="Q965" s="214"/>
      <c r="R965" s="214"/>
      <c r="S965" s="214"/>
    </row>
    <row r="966" spans="1:19" ht="12" customHeight="1" x14ac:dyDescent="0.25">
      <c r="A966" s="18" t="e">
        <f>#REF!</f>
        <v>#REF!</v>
      </c>
      <c r="B966" s="20" t="e">
        <f>#REF!</f>
        <v>#REF!</v>
      </c>
      <c r="C966" s="143" t="e">
        <f>#REF!</f>
        <v>#REF!</v>
      </c>
      <c r="D966" s="22" t="e">
        <f>#REF!</f>
        <v>#REF!</v>
      </c>
      <c r="E966" s="35">
        <v>1300</v>
      </c>
      <c r="F966" s="203" t="s">
        <v>84</v>
      </c>
      <c r="G966" s="19" t="e">
        <f>#REF!</f>
        <v>#REF!</v>
      </c>
      <c r="H966" s="19"/>
      <c r="I966" s="19">
        <f>ПЭВН!E907</f>
        <v>0</v>
      </c>
      <c r="J966" s="198"/>
      <c r="K966" s="35">
        <v>1830</v>
      </c>
      <c r="L966" s="423">
        <f t="shared" si="21"/>
        <v>-0.2896174863387978</v>
      </c>
      <c r="M966" s="456"/>
      <c r="N966" t="str">
        <f>IFERROR(VLOOKUP(B966,Сток!A:B,2,FALSE),"")</f>
        <v/>
      </c>
      <c r="Q966" s="214"/>
      <c r="R966" s="214"/>
      <c r="S966" s="214"/>
    </row>
    <row r="967" spans="1:19" ht="12" customHeight="1" x14ac:dyDescent="0.25">
      <c r="A967" s="18" t="e">
        <f>#REF!</f>
        <v>#REF!</v>
      </c>
      <c r="B967" s="20" t="e">
        <f>#REF!</f>
        <v>#REF!</v>
      </c>
      <c r="C967" s="143" t="e">
        <f>#REF!</f>
        <v>#REF!</v>
      </c>
      <c r="D967" s="22" t="e">
        <f>#REF!</f>
        <v>#REF!</v>
      </c>
      <c r="E967" s="35">
        <v>1300</v>
      </c>
      <c r="F967" s="203" t="s">
        <v>84</v>
      </c>
      <c r="G967" s="19" t="e">
        <f>#REF!</f>
        <v>#REF!</v>
      </c>
      <c r="H967" s="19"/>
      <c r="I967" s="19">
        <f>ПЭВН!E908</f>
        <v>0</v>
      </c>
      <c r="J967" s="198"/>
      <c r="K967" s="35">
        <v>1830</v>
      </c>
      <c r="L967" s="423">
        <f t="shared" si="21"/>
        <v>-0.2896174863387978</v>
      </c>
      <c r="M967" s="456"/>
      <c r="N967" t="str">
        <f>IFERROR(VLOOKUP(B967,Сток!A:B,2,FALSE),"")</f>
        <v/>
      </c>
      <c r="Q967" s="214"/>
      <c r="R967" s="214"/>
      <c r="S967" s="214"/>
    </row>
    <row r="968" spans="1:19" ht="12" customHeight="1" x14ac:dyDescent="0.25">
      <c r="A968" s="18" t="e">
        <f>#REF!</f>
        <v>#REF!</v>
      </c>
      <c r="B968" s="20" t="e">
        <f>#REF!</f>
        <v>#REF!</v>
      </c>
      <c r="C968" s="143" t="e">
        <f>#REF!</f>
        <v>#REF!</v>
      </c>
      <c r="D968" s="22" t="e">
        <f>#REF!</f>
        <v>#REF!</v>
      </c>
      <c r="E968" s="35">
        <v>1300</v>
      </c>
      <c r="F968" s="203" t="s">
        <v>84</v>
      </c>
      <c r="G968" s="19" t="e">
        <f>#REF!</f>
        <v>#REF!</v>
      </c>
      <c r="H968" s="19"/>
      <c r="I968" s="19">
        <f>ПЭВН!E909</f>
        <v>0</v>
      </c>
      <c r="J968" s="198"/>
      <c r="K968" s="35">
        <v>645</v>
      </c>
      <c r="L968" s="423">
        <f t="shared" si="21"/>
        <v>1.0155038759689923</v>
      </c>
      <c r="M968" s="456"/>
      <c r="N968" t="str">
        <f>IFERROR(VLOOKUP(B968,Сток!A:B,2,FALSE),"")</f>
        <v/>
      </c>
      <c r="Q968" s="214"/>
      <c r="R968" s="214"/>
      <c r="S968" s="214"/>
    </row>
    <row r="969" spans="1:19" ht="12" customHeight="1" x14ac:dyDescent="0.25">
      <c r="A969" s="18" t="e">
        <f>#REF!</f>
        <v>#REF!</v>
      </c>
      <c r="B969" s="20" t="e">
        <f>#REF!</f>
        <v>#REF!</v>
      </c>
      <c r="C969" s="143" t="e">
        <f>#REF!</f>
        <v>#REF!</v>
      </c>
      <c r="D969" s="22" t="e">
        <f>#REF!</f>
        <v>#REF!</v>
      </c>
      <c r="E969" s="35">
        <v>1300</v>
      </c>
      <c r="F969" s="203" t="s">
        <v>84</v>
      </c>
      <c r="G969" s="19" t="e">
        <f>#REF!</f>
        <v>#REF!</v>
      </c>
      <c r="H969" s="19"/>
      <c r="I969" s="19">
        <f>ПЭВН!E911</f>
        <v>0</v>
      </c>
      <c r="J969" s="198"/>
      <c r="K969" s="35">
        <v>780</v>
      </c>
      <c r="L969" s="423">
        <f t="shared" si="21"/>
        <v>0.66666666666666674</v>
      </c>
      <c r="M969" s="456"/>
      <c r="N969" t="str">
        <f>IFERROR(VLOOKUP(B969,Сток!A:B,2,FALSE),"")</f>
        <v/>
      </c>
      <c r="Q969" s="214"/>
      <c r="R969" s="214"/>
      <c r="S969" s="214"/>
    </row>
    <row r="970" spans="1:19" ht="12" customHeight="1" x14ac:dyDescent="0.25">
      <c r="A970" s="18" t="e">
        <f>#REF!</f>
        <v>#REF!</v>
      </c>
      <c r="B970" s="20" t="e">
        <f>#REF!</f>
        <v>#REF!</v>
      </c>
      <c r="C970" s="143" t="e">
        <f>#REF!</f>
        <v>#REF!</v>
      </c>
      <c r="D970" s="22" t="e">
        <f>#REF!</f>
        <v>#REF!</v>
      </c>
      <c r="E970" s="35">
        <v>1300</v>
      </c>
      <c r="F970" s="203" t="s">
        <v>84</v>
      </c>
      <c r="G970" s="19" t="e">
        <f>#REF!</f>
        <v>#REF!</v>
      </c>
      <c r="H970" s="19"/>
      <c r="I970" s="19">
        <f>ПЭВН!E912</f>
        <v>0</v>
      </c>
      <c r="J970" s="198"/>
      <c r="K970" s="35">
        <v>780</v>
      </c>
      <c r="L970" s="423">
        <f t="shared" si="21"/>
        <v>0.66666666666666674</v>
      </c>
      <c r="M970" s="456"/>
      <c r="N970" t="str">
        <f>IFERROR(VLOOKUP(B970,Сток!A:B,2,FALSE),"")</f>
        <v/>
      </c>
      <c r="Q970" s="214"/>
      <c r="R970" s="214"/>
      <c r="S970" s="214"/>
    </row>
    <row r="971" spans="1:19" ht="12" customHeight="1" x14ac:dyDescent="0.25">
      <c r="A971" s="18" t="e">
        <f>#REF!</f>
        <v>#REF!</v>
      </c>
      <c r="B971" s="20" t="e">
        <f>#REF!</f>
        <v>#REF!</v>
      </c>
      <c r="C971" s="143" t="e">
        <f>#REF!</f>
        <v>#REF!</v>
      </c>
      <c r="D971" s="22" t="e">
        <f>#REF!</f>
        <v>#REF!</v>
      </c>
      <c r="E971" s="35">
        <v>1300</v>
      </c>
      <c r="F971" s="203" t="s">
        <v>84</v>
      </c>
      <c r="G971" s="19" t="e">
        <f>#REF!</f>
        <v>#REF!</v>
      </c>
      <c r="H971" s="19"/>
      <c r="I971" s="19">
        <f>ПЭВН!E913</f>
        <v>0</v>
      </c>
      <c r="J971" s="198"/>
      <c r="K971" s="35">
        <v>780</v>
      </c>
      <c r="L971" s="423">
        <f t="shared" si="21"/>
        <v>0.66666666666666674</v>
      </c>
      <c r="M971" s="456"/>
      <c r="N971" t="str">
        <f>IFERROR(VLOOKUP(B971,Сток!A:B,2,FALSE),"")</f>
        <v/>
      </c>
      <c r="Q971" s="214"/>
      <c r="R971" s="214"/>
      <c r="S971" s="214"/>
    </row>
    <row r="972" spans="1:19" ht="12" customHeight="1" x14ac:dyDescent="0.25">
      <c r="A972" s="18" t="e">
        <f>#REF!</f>
        <v>#REF!</v>
      </c>
      <c r="B972" s="20" t="e">
        <f>#REF!</f>
        <v>#REF!</v>
      </c>
      <c r="C972" s="143" t="e">
        <f>#REF!</f>
        <v>#REF!</v>
      </c>
      <c r="D972" s="22" t="e">
        <f>#REF!</f>
        <v>#REF!</v>
      </c>
      <c r="E972" s="35">
        <v>4600</v>
      </c>
      <c r="F972" s="203" t="s">
        <v>84</v>
      </c>
      <c r="G972" s="19" t="e">
        <f>#REF!</f>
        <v>#REF!</v>
      </c>
      <c r="H972" s="19"/>
      <c r="I972" s="19">
        <f>ПЭВН!E914</f>
        <v>0</v>
      </c>
      <c r="J972" s="198"/>
      <c r="K972" s="35">
        <v>1758</v>
      </c>
      <c r="L972" s="423">
        <f t="shared" si="21"/>
        <v>1.6166097838452789</v>
      </c>
      <c r="M972" s="456"/>
      <c r="N972" t="str">
        <f>IFERROR(VLOOKUP(B972,Сток!A:B,2,FALSE),"")</f>
        <v/>
      </c>
      <c r="Q972" s="214"/>
      <c r="R972" s="214"/>
      <c r="S972" s="214"/>
    </row>
    <row r="973" spans="1:19" ht="12" customHeight="1" x14ac:dyDescent="0.25">
      <c r="A973" s="18" t="e">
        <f>#REF!</f>
        <v>#REF!</v>
      </c>
      <c r="B973" s="20" t="e">
        <f>#REF!</f>
        <v>#REF!</v>
      </c>
      <c r="C973" s="143" t="e">
        <f>#REF!</f>
        <v>#REF!</v>
      </c>
      <c r="D973" s="22" t="e">
        <f>#REF!</f>
        <v>#REF!</v>
      </c>
      <c r="E973" s="35">
        <v>1300</v>
      </c>
      <c r="F973" s="203" t="s">
        <v>84</v>
      </c>
      <c r="G973" s="19" t="e">
        <f>#REF!</f>
        <v>#REF!</v>
      </c>
      <c r="H973" s="19"/>
      <c r="I973" s="19">
        <f>ПЭВН!E915</f>
        <v>0</v>
      </c>
      <c r="J973" s="198"/>
      <c r="K973" s="35">
        <v>676</v>
      </c>
      <c r="L973" s="423">
        <f t="shared" si="21"/>
        <v>0.92307692307692313</v>
      </c>
      <c r="M973" s="456"/>
      <c r="N973" t="str">
        <f>IFERROR(VLOOKUP(B973,Сток!A:B,2,FALSE),"")</f>
        <v/>
      </c>
      <c r="Q973" s="214"/>
      <c r="R973" s="214"/>
      <c r="S973" s="214"/>
    </row>
    <row r="974" spans="1:19" ht="12" customHeight="1" x14ac:dyDescent="0.25">
      <c r="A974" s="18" t="e">
        <f>#REF!</f>
        <v>#REF!</v>
      </c>
      <c r="B974" s="20" t="e">
        <f>#REF!</f>
        <v>#REF!</v>
      </c>
      <c r="C974" s="143" t="e">
        <f>#REF!</f>
        <v>#REF!</v>
      </c>
      <c r="D974" s="22" t="e">
        <f>#REF!</f>
        <v>#REF!</v>
      </c>
      <c r="E974" s="35">
        <v>1300</v>
      </c>
      <c r="F974" s="203" t="s">
        <v>84</v>
      </c>
      <c r="G974" s="19" t="e">
        <f>#REF!</f>
        <v>#REF!</v>
      </c>
      <c r="H974" s="19"/>
      <c r="I974" s="19">
        <f>ПЭВН!E916</f>
        <v>0</v>
      </c>
      <c r="J974" s="198"/>
      <c r="K974" s="35">
        <v>770</v>
      </c>
      <c r="L974" s="423">
        <f t="shared" si="21"/>
        <v>0.68831168831168821</v>
      </c>
      <c r="M974" s="456"/>
      <c r="N974" t="str">
        <f>IFERROR(VLOOKUP(B974,Сток!A:B,2,FALSE),"")</f>
        <v/>
      </c>
      <c r="Q974" s="214"/>
      <c r="R974" s="214"/>
      <c r="S974" s="214"/>
    </row>
    <row r="975" spans="1:19" ht="12" customHeight="1" x14ac:dyDescent="0.25">
      <c r="A975" s="18" t="e">
        <f>#REF!</f>
        <v>#REF!</v>
      </c>
      <c r="B975" s="20" t="e">
        <f>#REF!</f>
        <v>#REF!</v>
      </c>
      <c r="C975" s="143" t="e">
        <f>#REF!</f>
        <v>#REF!</v>
      </c>
      <c r="D975" s="22" t="e">
        <f>#REF!</f>
        <v>#REF!</v>
      </c>
      <c r="E975" s="35">
        <v>900</v>
      </c>
      <c r="F975" s="203" t="s">
        <v>84</v>
      </c>
      <c r="G975" s="19" t="e">
        <f>#REF!</f>
        <v>#REF!</v>
      </c>
      <c r="H975" s="19"/>
      <c r="I975" s="19">
        <f>ПЭВН!E917</f>
        <v>0</v>
      </c>
      <c r="J975" s="198"/>
      <c r="K975" s="35">
        <v>728</v>
      </c>
      <c r="L975" s="423">
        <f t="shared" si="21"/>
        <v>0.23626373626373631</v>
      </c>
      <c r="M975" s="456"/>
      <c r="N975" t="str">
        <f>IFERROR(VLOOKUP(B975,Сток!A:B,2,FALSE),"")</f>
        <v/>
      </c>
      <c r="Q975" s="214"/>
      <c r="R975" s="214"/>
      <c r="S975" s="214"/>
    </row>
    <row r="976" spans="1:19" ht="12" customHeight="1" x14ac:dyDescent="0.25">
      <c r="A976" s="18" t="e">
        <f>#REF!</f>
        <v>#REF!</v>
      </c>
      <c r="B976" s="20" t="e">
        <f>#REF!</f>
        <v>#REF!</v>
      </c>
      <c r="C976" s="143" t="e">
        <f>#REF!</f>
        <v>#REF!</v>
      </c>
      <c r="D976" s="22" t="e">
        <f>#REF!</f>
        <v>#REF!</v>
      </c>
      <c r="E976" s="35">
        <v>1100</v>
      </c>
      <c r="F976" s="203" t="s">
        <v>84</v>
      </c>
      <c r="G976" s="19" t="e">
        <f>#REF!</f>
        <v>#REF!</v>
      </c>
      <c r="H976" s="19"/>
      <c r="I976" s="19">
        <f>ПЭВН!E918</f>
        <v>0</v>
      </c>
      <c r="J976" s="198"/>
      <c r="K976" s="35">
        <v>576</v>
      </c>
      <c r="L976" s="423">
        <f t="shared" si="21"/>
        <v>0.90972222222222232</v>
      </c>
      <c r="M976" s="456"/>
      <c r="N976" t="str">
        <f>IFERROR(VLOOKUP(B976,Сток!A:B,2,FALSE),"")</f>
        <v/>
      </c>
      <c r="Q976" s="214"/>
      <c r="R976" s="214"/>
      <c r="S976" s="214"/>
    </row>
    <row r="977" spans="1:19" ht="12" customHeight="1" x14ac:dyDescent="0.25">
      <c r="A977" s="18" t="e">
        <f>#REF!</f>
        <v>#REF!</v>
      </c>
      <c r="B977" s="20" t="e">
        <f>#REF!</f>
        <v>#REF!</v>
      </c>
      <c r="C977" s="143" t="e">
        <f>#REF!</f>
        <v>#REF!</v>
      </c>
      <c r="D977" s="22" t="e">
        <f>#REF!</f>
        <v>#REF!</v>
      </c>
      <c r="E977" s="35">
        <v>950</v>
      </c>
      <c r="F977" s="203" t="s">
        <v>84</v>
      </c>
      <c r="G977" s="19" t="e">
        <f>#REF!</f>
        <v>#REF!</v>
      </c>
      <c r="H977" s="19"/>
      <c r="I977" s="19">
        <f>ПЭВН!E919</f>
        <v>0</v>
      </c>
      <c r="J977" s="198"/>
      <c r="K977" s="35">
        <v>624</v>
      </c>
      <c r="L977" s="423">
        <f t="shared" si="21"/>
        <v>0.52243589743589736</v>
      </c>
      <c r="M977" s="456"/>
      <c r="N977" t="str">
        <f>IFERROR(VLOOKUP(B977,Сток!A:B,2,FALSE),"")</f>
        <v/>
      </c>
      <c r="Q977" s="214"/>
      <c r="R977" s="214"/>
      <c r="S977" s="214"/>
    </row>
    <row r="978" spans="1:19" ht="12" customHeight="1" x14ac:dyDescent="0.25">
      <c r="A978" s="18" t="e">
        <f>#REF!</f>
        <v>#REF!</v>
      </c>
      <c r="B978" s="20" t="e">
        <f>#REF!</f>
        <v>#REF!</v>
      </c>
      <c r="C978" s="143" t="e">
        <f>#REF!</f>
        <v>#REF!</v>
      </c>
      <c r="D978" s="22" t="e">
        <f>#REF!</f>
        <v>#REF!</v>
      </c>
      <c r="E978" s="35">
        <v>800</v>
      </c>
      <c r="F978" s="203" t="s">
        <v>84</v>
      </c>
      <c r="G978" s="19" t="e">
        <f>#REF!</f>
        <v>#REF!</v>
      </c>
      <c r="H978" s="19"/>
      <c r="I978" s="19">
        <f>ПЭВН!E920</f>
        <v>0</v>
      </c>
      <c r="J978" s="198"/>
      <c r="K978" s="35">
        <v>728</v>
      </c>
      <c r="L978" s="423">
        <f t="shared" si="21"/>
        <v>9.8901098901098994E-2</v>
      </c>
      <c r="M978" s="456"/>
      <c r="N978" t="str">
        <f>IFERROR(VLOOKUP(B978,Сток!A:B,2,FALSE),"")</f>
        <v/>
      </c>
      <c r="Q978" s="214"/>
      <c r="R978" s="214"/>
      <c r="S978" s="214"/>
    </row>
    <row r="979" spans="1:19" ht="12" customHeight="1" x14ac:dyDescent="0.25">
      <c r="A979" s="18" t="e">
        <f>#REF!</f>
        <v>#REF!</v>
      </c>
      <c r="B979" s="20" t="e">
        <f>#REF!</f>
        <v>#REF!</v>
      </c>
      <c r="C979" s="143" t="e">
        <f>#REF!</f>
        <v>#REF!</v>
      </c>
      <c r="D979" s="22" t="e">
        <f>#REF!</f>
        <v>#REF!</v>
      </c>
      <c r="E979" s="35">
        <v>800</v>
      </c>
      <c r="F979" s="203" t="s">
        <v>84</v>
      </c>
      <c r="G979" s="19" t="e">
        <f>#REF!</f>
        <v>#REF!</v>
      </c>
      <c r="H979" s="19"/>
      <c r="I979" s="19">
        <f>ПЭВН!E921</f>
        <v>0</v>
      </c>
      <c r="J979" s="198"/>
      <c r="K979" s="35">
        <v>728</v>
      </c>
      <c r="L979" s="423">
        <f t="shared" si="21"/>
        <v>9.8901098901098994E-2</v>
      </c>
      <c r="M979" s="456"/>
      <c r="N979" t="str">
        <f>IFERROR(VLOOKUP(B979,Сток!A:B,2,FALSE),"")</f>
        <v/>
      </c>
      <c r="Q979" s="214"/>
      <c r="R979" s="214"/>
      <c r="S979" s="214"/>
    </row>
    <row r="980" spans="1:19" ht="12" customHeight="1" x14ac:dyDescent="0.25">
      <c r="A980" s="18" t="e">
        <f>#REF!</f>
        <v>#REF!</v>
      </c>
      <c r="B980" s="20" t="e">
        <f>#REF!</f>
        <v>#REF!</v>
      </c>
      <c r="C980" s="143" t="e">
        <f>#REF!</f>
        <v>#REF!</v>
      </c>
      <c r="D980" s="22" t="e">
        <f>#REF!</f>
        <v>#REF!</v>
      </c>
      <c r="E980" s="35">
        <v>1300</v>
      </c>
      <c r="F980" s="203" t="s">
        <v>84</v>
      </c>
      <c r="G980" s="19" t="e">
        <f>#REF!</f>
        <v>#REF!</v>
      </c>
      <c r="H980" s="19"/>
      <c r="I980" s="19">
        <f>ПЭВН!E922</f>
        <v>0</v>
      </c>
      <c r="J980" s="198"/>
      <c r="K980" s="35">
        <v>832</v>
      </c>
      <c r="L980" s="423">
        <f t="shared" si="21"/>
        <v>0.5625</v>
      </c>
      <c r="M980" s="456"/>
      <c r="N980" t="str">
        <f>IFERROR(VLOOKUP(B980,Сток!A:B,2,FALSE),"")</f>
        <v/>
      </c>
      <c r="Q980" s="214"/>
      <c r="R980" s="214"/>
      <c r="S980" s="214"/>
    </row>
    <row r="981" spans="1:19" ht="12" customHeight="1" x14ac:dyDescent="0.25">
      <c r="A981" s="18" t="e">
        <f>#REF!</f>
        <v>#REF!</v>
      </c>
      <c r="B981" s="20" t="e">
        <f>#REF!</f>
        <v>#REF!</v>
      </c>
      <c r="C981" s="143" t="e">
        <f>#REF!</f>
        <v>#REF!</v>
      </c>
      <c r="D981" s="22" t="e">
        <f>#REF!</f>
        <v>#REF!</v>
      </c>
      <c r="E981" s="35">
        <v>1100</v>
      </c>
      <c r="F981" s="203" t="s">
        <v>84</v>
      </c>
      <c r="G981" s="19" t="e">
        <f>#REF!</f>
        <v>#REF!</v>
      </c>
      <c r="H981" s="19"/>
      <c r="I981" s="19">
        <f>ПЭВН!E923</f>
        <v>0</v>
      </c>
      <c r="J981" s="198"/>
      <c r="K981" s="35">
        <v>707</v>
      </c>
      <c r="L981" s="423">
        <f t="shared" si="21"/>
        <v>0.55586987270155586</v>
      </c>
      <c r="M981" s="456"/>
      <c r="N981" t="str">
        <f>IFERROR(VLOOKUP(B981,Сток!A:B,2,FALSE),"")</f>
        <v/>
      </c>
      <c r="Q981" s="214"/>
      <c r="R981" s="214"/>
      <c r="S981" s="214"/>
    </row>
    <row r="982" spans="1:19" ht="12" customHeight="1" x14ac:dyDescent="0.25">
      <c r="A982" s="18" t="e">
        <f>#REF!</f>
        <v>#REF!</v>
      </c>
      <c r="B982" s="20" t="e">
        <f>#REF!</f>
        <v>#REF!</v>
      </c>
      <c r="C982" s="143" t="e">
        <f>#REF!</f>
        <v>#REF!</v>
      </c>
      <c r="D982" s="22" t="e">
        <f>#REF!</f>
        <v>#REF!</v>
      </c>
      <c r="E982" s="35">
        <v>1900</v>
      </c>
      <c r="F982" s="203" t="s">
        <v>84</v>
      </c>
      <c r="G982" s="19" t="e">
        <f>#REF!</f>
        <v>#REF!</v>
      </c>
      <c r="H982" s="19"/>
      <c r="I982" s="19">
        <f>ПЭВН!E924</f>
        <v>0</v>
      </c>
      <c r="J982" s="198"/>
      <c r="K982" s="35">
        <v>871</v>
      </c>
      <c r="L982" s="423">
        <f t="shared" si="21"/>
        <v>1.1814006888633752</v>
      </c>
      <c r="M982" s="456"/>
      <c r="N982" t="str">
        <f>IFERROR(VLOOKUP(B982,Сток!A:B,2,FALSE),"")</f>
        <v/>
      </c>
      <c r="Q982" s="214"/>
      <c r="R982" s="214"/>
      <c r="S982" s="214"/>
    </row>
    <row r="983" spans="1:19" ht="12" customHeight="1" x14ac:dyDescent="0.25">
      <c r="A983" s="18" t="e">
        <f>#REF!</f>
        <v>#REF!</v>
      </c>
      <c r="B983" s="20" t="e">
        <f>#REF!</f>
        <v>#REF!</v>
      </c>
      <c r="C983" s="143" t="e">
        <f>#REF!</f>
        <v>#REF!</v>
      </c>
      <c r="D983" s="22" t="e">
        <f>#REF!</f>
        <v>#REF!</v>
      </c>
      <c r="E983" s="35">
        <v>1300</v>
      </c>
      <c r="F983" s="203" t="s">
        <v>84</v>
      </c>
      <c r="G983" s="19" t="e">
        <f>#REF!</f>
        <v>#REF!</v>
      </c>
      <c r="H983" s="19"/>
      <c r="I983" s="19">
        <f>ПЭВН!E925</f>
        <v>0</v>
      </c>
      <c r="J983" s="198"/>
      <c r="K983" s="35">
        <v>1248</v>
      </c>
      <c r="L983" s="423">
        <f t="shared" si="21"/>
        <v>4.1666666666666741E-2</v>
      </c>
      <c r="M983" s="456"/>
      <c r="N983" t="str">
        <f>IFERROR(VLOOKUP(B983,Сток!A:B,2,FALSE),"")</f>
        <v/>
      </c>
      <c r="Q983" s="214"/>
      <c r="R983" s="214"/>
      <c r="S983" s="214"/>
    </row>
    <row r="984" spans="1:19" ht="12" customHeight="1" x14ac:dyDescent="0.25">
      <c r="A984" s="18" t="e">
        <f>#REF!</f>
        <v>#REF!</v>
      </c>
      <c r="B984" s="20" t="e">
        <f>#REF!</f>
        <v>#REF!</v>
      </c>
      <c r="C984" s="143" t="e">
        <f>#REF!</f>
        <v>#REF!</v>
      </c>
      <c r="D984" s="22" t="e">
        <f>#REF!</f>
        <v>#REF!</v>
      </c>
      <c r="E984" s="35">
        <v>1100</v>
      </c>
      <c r="F984" s="203" t="s">
        <v>84</v>
      </c>
      <c r="G984" s="19" t="e">
        <f>#REF!</f>
        <v>#REF!</v>
      </c>
      <c r="H984" s="19"/>
      <c r="I984" s="19">
        <f>ПЭВН!E926</f>
        <v>0</v>
      </c>
      <c r="J984" s="198"/>
      <c r="K984" s="35">
        <v>770</v>
      </c>
      <c r="L984" s="423">
        <f t="shared" si="21"/>
        <v>0.4285714285714286</v>
      </c>
      <c r="M984" s="456"/>
      <c r="N984" t="str">
        <f>IFERROR(VLOOKUP(B984,Сток!A:B,2,FALSE),"")</f>
        <v/>
      </c>
      <c r="Q984" s="214"/>
      <c r="R984" s="214"/>
      <c r="S984" s="214"/>
    </row>
    <row r="985" spans="1:19" ht="12" customHeight="1" x14ac:dyDescent="0.25">
      <c r="A985" s="18" t="e">
        <f>#REF!</f>
        <v>#REF!</v>
      </c>
      <c r="B985" s="20" t="e">
        <f>#REF!</f>
        <v>#REF!</v>
      </c>
      <c r="C985" s="143" t="e">
        <f>#REF!</f>
        <v>#REF!</v>
      </c>
      <c r="D985" s="22" t="e">
        <f>#REF!</f>
        <v>#REF!</v>
      </c>
      <c r="E985" s="35">
        <v>1100</v>
      </c>
      <c r="F985" s="203" t="s">
        <v>84</v>
      </c>
      <c r="G985" s="19" t="e">
        <f>#REF!</f>
        <v>#REF!</v>
      </c>
      <c r="H985" s="19"/>
      <c r="I985" s="19">
        <f>ПЭВН!E927</f>
        <v>0</v>
      </c>
      <c r="J985" s="198"/>
      <c r="K985" s="35">
        <v>811</v>
      </c>
      <c r="L985" s="423">
        <f t="shared" si="21"/>
        <v>0.35635018495684334</v>
      </c>
      <c r="M985" s="456"/>
      <c r="N985" t="str">
        <f>IFERROR(VLOOKUP(B985,Сток!A:B,2,FALSE),"")</f>
        <v/>
      </c>
      <c r="Q985" s="214"/>
      <c r="R985" s="214"/>
      <c r="S985" s="214"/>
    </row>
    <row r="986" spans="1:19" ht="12" customHeight="1" x14ac:dyDescent="0.25">
      <c r="A986" s="18" t="e">
        <f>#REF!</f>
        <v>#REF!</v>
      </c>
      <c r="B986" s="20" t="e">
        <f>#REF!</f>
        <v>#REF!</v>
      </c>
      <c r="C986" s="143" t="e">
        <f>#REF!</f>
        <v>#REF!</v>
      </c>
      <c r="D986" s="22" t="e">
        <f>#REF!</f>
        <v>#REF!</v>
      </c>
      <c r="E986" s="35">
        <v>1300</v>
      </c>
      <c r="F986" s="203" t="s">
        <v>84</v>
      </c>
      <c r="G986" s="19" t="e">
        <f>#REF!</f>
        <v>#REF!</v>
      </c>
      <c r="H986" s="19"/>
      <c r="I986" s="19">
        <f>ПЭВН!E928</f>
        <v>0</v>
      </c>
      <c r="J986" s="198"/>
      <c r="K986" s="35">
        <v>676</v>
      </c>
      <c r="L986" s="423">
        <f t="shared" si="21"/>
        <v>0.92307692307692313</v>
      </c>
      <c r="M986" s="456"/>
      <c r="N986" t="str">
        <f>IFERROR(VLOOKUP(B986,Сток!A:B,2,FALSE),"")</f>
        <v/>
      </c>
      <c r="Q986" s="214"/>
      <c r="R986" s="214"/>
      <c r="S986" s="214"/>
    </row>
    <row r="987" spans="1:19" ht="12" customHeight="1" x14ac:dyDescent="0.25">
      <c r="A987" s="18" t="e">
        <f>#REF!</f>
        <v>#REF!</v>
      </c>
      <c r="B987" s="20" t="e">
        <f>#REF!</f>
        <v>#REF!</v>
      </c>
      <c r="C987" s="143" t="e">
        <f>#REF!</f>
        <v>#REF!</v>
      </c>
      <c r="D987" s="22" t="e">
        <f>#REF!</f>
        <v>#REF!</v>
      </c>
      <c r="E987" s="35">
        <v>1350</v>
      </c>
      <c r="F987" s="203" t="s">
        <v>84</v>
      </c>
      <c r="G987" s="19" t="e">
        <f>#REF!</f>
        <v>#REF!</v>
      </c>
      <c r="H987" s="19"/>
      <c r="I987" s="19">
        <f>ПЭВН!E929</f>
        <v>0</v>
      </c>
      <c r="J987" s="198"/>
      <c r="K987" s="35">
        <v>1976</v>
      </c>
      <c r="L987" s="423">
        <f t="shared" si="21"/>
        <v>-0.3168016194331984</v>
      </c>
      <c r="M987" s="456"/>
      <c r="N987" t="str">
        <f>IFERROR(VLOOKUP(B987,Сток!A:B,2,FALSE),"")</f>
        <v/>
      </c>
      <c r="Q987" s="214"/>
      <c r="R987" s="214"/>
      <c r="S987" s="214"/>
    </row>
    <row r="988" spans="1:19" ht="12" customHeight="1" x14ac:dyDescent="0.25">
      <c r="A988" s="18" t="e">
        <f>#REF!</f>
        <v>#REF!</v>
      </c>
      <c r="B988" s="20" t="e">
        <f>#REF!</f>
        <v>#REF!</v>
      </c>
      <c r="C988" s="143" t="e">
        <f>#REF!</f>
        <v>#REF!</v>
      </c>
      <c r="D988" s="22" t="e">
        <f>#REF!</f>
        <v>#REF!</v>
      </c>
      <c r="E988" s="35">
        <v>1350</v>
      </c>
      <c r="F988" s="203" t="s">
        <v>84</v>
      </c>
      <c r="G988" s="19" t="e">
        <f>#REF!</f>
        <v>#REF!</v>
      </c>
      <c r="H988" s="19"/>
      <c r="I988" s="19">
        <f>ПЭВН!E930</f>
        <v>0</v>
      </c>
      <c r="J988" s="198"/>
      <c r="K988" s="35">
        <v>832</v>
      </c>
      <c r="L988" s="423">
        <f t="shared" si="21"/>
        <v>0.62259615384615374</v>
      </c>
      <c r="M988" s="456"/>
      <c r="N988" t="str">
        <f>IFERROR(VLOOKUP(B988,Сток!A:B,2,FALSE),"")</f>
        <v/>
      </c>
      <c r="Q988" s="214"/>
      <c r="R988" s="214"/>
      <c r="S988" s="214"/>
    </row>
    <row r="989" spans="1:19" ht="12" customHeight="1" x14ac:dyDescent="0.25">
      <c r="A989" s="18" t="e">
        <f>#REF!</f>
        <v>#REF!</v>
      </c>
      <c r="B989" s="20" t="e">
        <f>#REF!</f>
        <v>#REF!</v>
      </c>
      <c r="C989" s="143" t="e">
        <f>#REF!</f>
        <v>#REF!</v>
      </c>
      <c r="D989" s="22" t="e">
        <f>#REF!</f>
        <v>#REF!</v>
      </c>
      <c r="E989" s="35">
        <v>800</v>
      </c>
      <c r="F989" s="203" t="s">
        <v>84</v>
      </c>
      <c r="G989" s="19" t="e">
        <f>#REF!</f>
        <v>#REF!</v>
      </c>
      <c r="H989" s="19"/>
      <c r="I989" s="19">
        <f>ПЭВН!E931</f>
        <v>0</v>
      </c>
      <c r="J989" s="198"/>
      <c r="K989" s="35">
        <v>811</v>
      </c>
      <c r="L989" s="423">
        <f t="shared" si="21"/>
        <v>-1.3563501849568449E-2</v>
      </c>
      <c r="M989" s="456"/>
      <c r="N989" t="str">
        <f>IFERROR(VLOOKUP(B989,Сток!A:B,2,FALSE),"")</f>
        <v/>
      </c>
      <c r="Q989" s="214"/>
      <c r="R989" s="214"/>
      <c r="S989" s="214"/>
    </row>
    <row r="990" spans="1:19" ht="12" customHeight="1" x14ac:dyDescent="0.25">
      <c r="A990" s="18" t="e">
        <f>#REF!</f>
        <v>#REF!</v>
      </c>
      <c r="B990" s="20" t="e">
        <f>#REF!</f>
        <v>#REF!</v>
      </c>
      <c r="C990" s="143" t="e">
        <f>#REF!</f>
        <v>#REF!</v>
      </c>
      <c r="D990" s="22" t="e">
        <f>#REF!</f>
        <v>#REF!</v>
      </c>
      <c r="E990" s="35">
        <v>2800</v>
      </c>
      <c r="F990" s="203" t="s">
        <v>84</v>
      </c>
      <c r="G990" s="19" t="e">
        <f>#REF!</f>
        <v>#REF!</v>
      </c>
      <c r="H990" s="19"/>
      <c r="I990" s="19">
        <f>ПЭВН!E932</f>
        <v>0</v>
      </c>
      <c r="J990" s="198"/>
      <c r="K990" s="35">
        <v>2600</v>
      </c>
      <c r="L990" s="423">
        <f t="shared" si="21"/>
        <v>7.6923076923076872E-2</v>
      </c>
      <c r="M990" s="456"/>
      <c r="N990" t="str">
        <f>IFERROR(VLOOKUP(B990,Сток!A:B,2,FALSE),"")</f>
        <v/>
      </c>
      <c r="Q990" s="214"/>
      <c r="R990" s="214"/>
      <c r="S990" s="214"/>
    </row>
    <row r="991" spans="1:19" ht="12" customHeight="1" x14ac:dyDescent="0.25">
      <c r="A991" s="18" t="e">
        <f>#REF!</f>
        <v>#REF!</v>
      </c>
      <c r="B991" s="20" t="e">
        <f>#REF!</f>
        <v>#REF!</v>
      </c>
      <c r="C991" s="143" t="e">
        <f>#REF!</f>
        <v>#REF!</v>
      </c>
      <c r="D991" s="22" t="e">
        <f>#REF!</f>
        <v>#REF!</v>
      </c>
      <c r="E991" s="35">
        <v>1350</v>
      </c>
      <c r="F991" s="203" t="s">
        <v>84</v>
      </c>
      <c r="G991" s="19" t="e">
        <f>#REF!</f>
        <v>#REF!</v>
      </c>
      <c r="H991" s="19"/>
      <c r="I991" s="19">
        <f>ПЭВН!E933</f>
        <v>0</v>
      </c>
      <c r="J991" s="198"/>
      <c r="K991" s="35">
        <v>1664</v>
      </c>
      <c r="L991" s="423">
        <f t="shared" si="21"/>
        <v>-0.18870192307692313</v>
      </c>
      <c r="M991" s="456"/>
      <c r="N991" t="str">
        <f>IFERROR(VLOOKUP(B991,Сток!A:B,2,FALSE),"")</f>
        <v/>
      </c>
      <c r="Q991" s="214"/>
      <c r="R991" s="214"/>
      <c r="S991" s="214"/>
    </row>
    <row r="992" spans="1:19" ht="12" customHeight="1" x14ac:dyDescent="0.25">
      <c r="A992" s="18" t="e">
        <f>#REF!</f>
        <v>#REF!</v>
      </c>
      <c r="B992" s="20" t="e">
        <f>#REF!</f>
        <v>#REF!</v>
      </c>
      <c r="C992" s="143" t="e">
        <f>#REF!</f>
        <v>#REF!</v>
      </c>
      <c r="D992" s="22" t="e">
        <f>#REF!</f>
        <v>#REF!</v>
      </c>
      <c r="E992" s="35">
        <v>1350</v>
      </c>
      <c r="F992" s="203" t="s">
        <v>84</v>
      </c>
      <c r="G992" s="19" t="e">
        <f>#REF!</f>
        <v>#REF!</v>
      </c>
      <c r="H992" s="19"/>
      <c r="I992" s="19">
        <f>ПЭВН!E934</f>
        <v>0</v>
      </c>
      <c r="J992" s="198"/>
      <c r="K992" s="35">
        <v>1976</v>
      </c>
      <c r="L992" s="423">
        <f t="shared" si="21"/>
        <v>-0.3168016194331984</v>
      </c>
      <c r="M992" s="456"/>
      <c r="N992" t="str">
        <f>IFERROR(VLOOKUP(B992,Сток!A:B,2,FALSE),"")</f>
        <v/>
      </c>
      <c r="Q992" s="214"/>
      <c r="R992" s="214"/>
      <c r="S992" s="214"/>
    </row>
    <row r="993" spans="1:19" ht="12" customHeight="1" x14ac:dyDescent="0.25">
      <c r="A993" s="18" t="e">
        <f>#REF!</f>
        <v>#REF!</v>
      </c>
      <c r="B993" s="20" t="e">
        <f>#REF!</f>
        <v>#REF!</v>
      </c>
      <c r="C993" s="143" t="e">
        <f>#REF!</f>
        <v>#REF!</v>
      </c>
      <c r="D993" s="22" t="e">
        <f>#REF!</f>
        <v>#REF!</v>
      </c>
      <c r="E993" s="35">
        <v>1350</v>
      </c>
      <c r="F993" s="203" t="s">
        <v>84</v>
      </c>
      <c r="G993" s="19" t="e">
        <f>#REF!</f>
        <v>#REF!</v>
      </c>
      <c r="H993" s="19"/>
      <c r="I993" s="19">
        <f>ПЭВН!E935</f>
        <v>0</v>
      </c>
      <c r="J993" s="198"/>
      <c r="K993" s="35">
        <v>853</v>
      </c>
      <c r="L993" s="423">
        <f t="shared" si="21"/>
        <v>0.58264947245017584</v>
      </c>
      <c r="M993" s="456"/>
      <c r="N993" t="str">
        <f>IFERROR(VLOOKUP(B993,Сток!A:B,2,FALSE),"")</f>
        <v/>
      </c>
      <c r="Q993" s="214"/>
      <c r="R993" s="214"/>
      <c r="S993" s="214"/>
    </row>
    <row r="994" spans="1:19" ht="12" customHeight="1" x14ac:dyDescent="0.25">
      <c r="A994" s="18" t="e">
        <f>#REF!</f>
        <v>#REF!</v>
      </c>
      <c r="B994" s="20" t="e">
        <f>#REF!</f>
        <v>#REF!</v>
      </c>
      <c r="C994" s="143" t="e">
        <f>#REF!</f>
        <v>#REF!</v>
      </c>
      <c r="D994" s="22" t="e">
        <f>#REF!</f>
        <v>#REF!</v>
      </c>
      <c r="E994" s="35">
        <v>1100</v>
      </c>
      <c r="F994" s="203" t="s">
        <v>84</v>
      </c>
      <c r="G994" s="19" t="e">
        <f>#REF!</f>
        <v>#REF!</v>
      </c>
      <c r="H994" s="19"/>
      <c r="I994" s="19">
        <f>ПЭВН!E936</f>
        <v>0</v>
      </c>
      <c r="J994" s="198"/>
      <c r="K994" s="35">
        <v>780</v>
      </c>
      <c r="L994" s="423">
        <f t="shared" si="21"/>
        <v>0.41025641025641035</v>
      </c>
      <c r="M994" s="456"/>
      <c r="N994" t="str">
        <f>IFERROR(VLOOKUP(B994,Сток!A:B,2,FALSE),"")</f>
        <v/>
      </c>
      <c r="Q994" s="214"/>
      <c r="R994" s="214"/>
      <c r="S994" s="214"/>
    </row>
    <row r="995" spans="1:19" ht="12" customHeight="1" x14ac:dyDescent="0.25">
      <c r="A995" s="18" t="e">
        <f>#REF!</f>
        <v>#REF!</v>
      </c>
      <c r="B995" s="20" t="e">
        <f>#REF!</f>
        <v>#REF!</v>
      </c>
      <c r="C995" s="143" t="e">
        <f>#REF!</f>
        <v>#REF!</v>
      </c>
      <c r="D995" s="22" t="e">
        <f>#REF!</f>
        <v>#REF!</v>
      </c>
      <c r="E995" s="35">
        <v>1200</v>
      </c>
      <c r="F995" s="203" t="s">
        <v>84</v>
      </c>
      <c r="G995" s="19" t="e">
        <f>#REF!</f>
        <v>#REF!</v>
      </c>
      <c r="H995" s="19"/>
      <c r="I995" s="19">
        <f>ПЭВН!E937</f>
        <v>0</v>
      </c>
      <c r="J995" s="198"/>
      <c r="K995" s="35">
        <v>1144</v>
      </c>
      <c r="L995" s="423">
        <f t="shared" si="21"/>
        <v>4.8951048951048959E-2</v>
      </c>
      <c r="M995" s="456"/>
      <c r="N995" t="str">
        <f>IFERROR(VLOOKUP(B995,Сток!A:B,2,FALSE),"")</f>
        <v/>
      </c>
      <c r="Q995" s="214"/>
      <c r="R995" s="214"/>
      <c r="S995" s="214"/>
    </row>
    <row r="996" spans="1:19" ht="12" customHeight="1" x14ac:dyDescent="0.25">
      <c r="A996" s="18" t="e">
        <f>#REF!</f>
        <v>#REF!</v>
      </c>
      <c r="B996" s="20" t="e">
        <f>#REF!</f>
        <v>#REF!</v>
      </c>
      <c r="C996" s="143" t="e">
        <f>#REF!</f>
        <v>#REF!</v>
      </c>
      <c r="D996" s="22" t="e">
        <f>#REF!</f>
        <v>#REF!</v>
      </c>
      <c r="E996" s="35">
        <v>1100</v>
      </c>
      <c r="F996" s="203" t="s">
        <v>84</v>
      </c>
      <c r="G996" s="19" t="e">
        <f>#REF!</f>
        <v>#REF!</v>
      </c>
      <c r="H996" s="19"/>
      <c r="I996" s="19">
        <f>ПЭВН!E938</f>
        <v>0</v>
      </c>
      <c r="J996" s="198"/>
      <c r="K996" s="35">
        <v>780</v>
      </c>
      <c r="L996" s="423">
        <f t="shared" si="21"/>
        <v>0.41025641025641035</v>
      </c>
      <c r="M996" s="456"/>
      <c r="N996" t="str">
        <f>IFERROR(VLOOKUP(B996,Сток!A:B,2,FALSE),"")</f>
        <v/>
      </c>
      <c r="Q996" s="214"/>
      <c r="R996" s="214"/>
      <c r="S996" s="214"/>
    </row>
    <row r="997" spans="1:19" ht="12" customHeight="1" x14ac:dyDescent="0.25">
      <c r="A997" s="18" t="e">
        <f>#REF!</f>
        <v>#REF!</v>
      </c>
      <c r="B997" s="20" t="e">
        <f>#REF!</f>
        <v>#REF!</v>
      </c>
      <c r="C997" s="143" t="e">
        <f>#REF!</f>
        <v>#REF!</v>
      </c>
      <c r="D997" s="22" t="e">
        <f>#REF!</f>
        <v>#REF!</v>
      </c>
      <c r="E997" s="35">
        <v>1300</v>
      </c>
      <c r="F997" s="203" t="s">
        <v>84</v>
      </c>
      <c r="G997" s="19" t="e">
        <f>#REF!</f>
        <v>#REF!</v>
      </c>
      <c r="H997" s="19"/>
      <c r="I997" s="19">
        <f>ПЭВН!E939</f>
        <v>0</v>
      </c>
      <c r="J997" s="198"/>
      <c r="K997" s="35">
        <v>1248</v>
      </c>
      <c r="L997" s="423">
        <f t="shared" si="21"/>
        <v>4.1666666666666741E-2</v>
      </c>
      <c r="M997" s="456"/>
      <c r="N997" t="str">
        <f>IFERROR(VLOOKUP(B997,Сток!A:B,2,FALSE),"")</f>
        <v/>
      </c>
      <c r="Q997" s="214"/>
      <c r="R997" s="214"/>
      <c r="S997" s="214"/>
    </row>
    <row r="998" spans="1:19" ht="12" customHeight="1" x14ac:dyDescent="0.25">
      <c r="A998" s="18" t="e">
        <f>#REF!</f>
        <v>#REF!</v>
      </c>
      <c r="B998" s="20" t="e">
        <f>#REF!</f>
        <v>#REF!</v>
      </c>
      <c r="C998" s="143" t="e">
        <f>#REF!</f>
        <v>#REF!</v>
      </c>
      <c r="D998" s="22" t="e">
        <f>#REF!</f>
        <v>#REF!</v>
      </c>
      <c r="E998" s="35">
        <v>2250</v>
      </c>
      <c r="F998" s="203" t="s">
        <v>84</v>
      </c>
      <c r="G998" s="19" t="e">
        <f>#REF!</f>
        <v>#REF!</v>
      </c>
      <c r="H998" s="19"/>
      <c r="I998" s="19">
        <f>ПЭВН!E941</f>
        <v>0</v>
      </c>
      <c r="J998" s="198"/>
      <c r="K998" s="35">
        <v>975</v>
      </c>
      <c r="L998" s="423">
        <f t="shared" si="21"/>
        <v>1.3076923076923075</v>
      </c>
      <c r="M998" s="456"/>
      <c r="N998" t="str">
        <f>IFERROR(VLOOKUP(B998,Сток!A:B,2,FALSE),"")</f>
        <v/>
      </c>
      <c r="Q998" s="214"/>
      <c r="R998" s="214"/>
      <c r="S998" s="214"/>
    </row>
    <row r="999" spans="1:19" ht="12" customHeight="1" x14ac:dyDescent="0.25">
      <c r="A999" s="18" t="e">
        <f>#REF!</f>
        <v>#REF!</v>
      </c>
      <c r="B999" s="20" t="e">
        <f>#REF!</f>
        <v>#REF!</v>
      </c>
      <c r="C999" s="143" t="e">
        <f>#REF!</f>
        <v>#REF!</v>
      </c>
      <c r="D999" s="22" t="e">
        <f>#REF!</f>
        <v>#REF!</v>
      </c>
      <c r="E999" s="35">
        <v>2400</v>
      </c>
      <c r="F999" s="203" t="s">
        <v>84</v>
      </c>
      <c r="G999" s="19" t="e">
        <f>#REF!</f>
        <v>#REF!</v>
      </c>
      <c r="H999" s="19"/>
      <c r="I999" s="19">
        <f>ПЭВН!E942</f>
        <v>0</v>
      </c>
      <c r="J999" s="198"/>
      <c r="K999" s="35">
        <v>1144</v>
      </c>
      <c r="L999" s="423">
        <f t="shared" si="21"/>
        <v>1.0979020979020979</v>
      </c>
      <c r="M999" s="456"/>
      <c r="N999" t="str">
        <f>IFERROR(VLOOKUP(B999,Сток!A:B,2,FALSE),"")</f>
        <v/>
      </c>
      <c r="Q999" s="214"/>
      <c r="R999" s="214"/>
      <c r="S999" s="214"/>
    </row>
    <row r="1000" spans="1:19" ht="12" customHeight="1" x14ac:dyDescent="0.25">
      <c r="A1000" s="18" t="e">
        <f>#REF!</f>
        <v>#REF!</v>
      </c>
      <c r="B1000" s="20" t="e">
        <f>#REF!</f>
        <v>#REF!</v>
      </c>
      <c r="C1000" s="143" t="e">
        <f>#REF!</f>
        <v>#REF!</v>
      </c>
      <c r="D1000" s="22" t="e">
        <f>#REF!</f>
        <v>#REF!</v>
      </c>
      <c r="E1000" s="35">
        <v>1350</v>
      </c>
      <c r="F1000" s="203" t="s">
        <v>84</v>
      </c>
      <c r="G1000" s="19" t="e">
        <f>#REF!</f>
        <v>#REF!</v>
      </c>
      <c r="H1000" s="19"/>
      <c r="I1000" s="19">
        <f>ПЭВН!E943</f>
        <v>0</v>
      </c>
      <c r="J1000" s="198"/>
      <c r="K1000" s="35">
        <v>1976</v>
      </c>
      <c r="L1000" s="423">
        <f t="shared" si="21"/>
        <v>-0.3168016194331984</v>
      </c>
      <c r="M1000" s="456"/>
      <c r="N1000" t="str">
        <f>IFERROR(VLOOKUP(B1000,Сток!A:B,2,FALSE),"")</f>
        <v/>
      </c>
      <c r="Q1000" s="214"/>
      <c r="R1000" s="214"/>
      <c r="S1000" s="214"/>
    </row>
    <row r="1001" spans="1:19" ht="12" customHeight="1" x14ac:dyDescent="0.25">
      <c r="A1001" s="18" t="e">
        <f>#REF!</f>
        <v>#REF!</v>
      </c>
      <c r="B1001" s="20" t="e">
        <f>#REF!</f>
        <v>#REF!</v>
      </c>
      <c r="C1001" s="143" t="e">
        <f>#REF!</f>
        <v>#REF!</v>
      </c>
      <c r="D1001" s="22" t="e">
        <f>#REF!</f>
        <v>#REF!</v>
      </c>
      <c r="E1001" s="35">
        <v>1350</v>
      </c>
      <c r="F1001" s="203" t="s">
        <v>84</v>
      </c>
      <c r="G1001" s="19" t="e">
        <f>#REF!</f>
        <v>#REF!</v>
      </c>
      <c r="H1001" s="19"/>
      <c r="I1001" s="19">
        <f>ПЭВН!E944</f>
        <v>0</v>
      </c>
      <c r="J1001" s="198"/>
      <c r="K1001" s="35">
        <v>853</v>
      </c>
      <c r="L1001" s="423">
        <f t="shared" si="21"/>
        <v>0.58264947245017584</v>
      </c>
      <c r="M1001" s="456"/>
      <c r="N1001" t="str">
        <f>IFERROR(VLOOKUP(B1001,Сток!A:B,2,FALSE),"")</f>
        <v/>
      </c>
      <c r="Q1001" s="214"/>
      <c r="R1001" s="214"/>
      <c r="S1001" s="214"/>
    </row>
    <row r="1002" spans="1:19" ht="12" customHeight="1" x14ac:dyDescent="0.25">
      <c r="A1002" s="18" t="e">
        <f>#REF!</f>
        <v>#REF!</v>
      </c>
      <c r="B1002" s="20" t="e">
        <f>#REF!</f>
        <v>#REF!</v>
      </c>
      <c r="C1002" s="143" t="e">
        <f>#REF!</f>
        <v>#REF!</v>
      </c>
      <c r="D1002" s="22" t="e">
        <f>#REF!</f>
        <v>#REF!</v>
      </c>
      <c r="E1002" s="35">
        <v>1350</v>
      </c>
      <c r="F1002" s="203" t="s">
        <v>84</v>
      </c>
      <c r="G1002" s="19" t="e">
        <f>#REF!</f>
        <v>#REF!</v>
      </c>
      <c r="H1002" s="19"/>
      <c r="I1002" s="19">
        <f>ПЭВН!E945</f>
        <v>0</v>
      </c>
      <c r="J1002" s="198"/>
      <c r="K1002" s="35">
        <v>853</v>
      </c>
      <c r="L1002" s="423">
        <f t="shared" si="21"/>
        <v>0.58264947245017584</v>
      </c>
      <c r="M1002" s="456"/>
      <c r="N1002" t="str">
        <f>IFERROR(VLOOKUP(B1002,Сток!A:B,2,FALSE),"")</f>
        <v/>
      </c>
      <c r="Q1002" s="214"/>
      <c r="R1002" s="214"/>
      <c r="S1002" s="214"/>
    </row>
    <row r="1003" spans="1:19" ht="12" customHeight="1" x14ac:dyDescent="0.25">
      <c r="A1003" s="18" t="e">
        <f>#REF!</f>
        <v>#REF!</v>
      </c>
      <c r="B1003" s="20" t="e">
        <f>#REF!</f>
        <v>#REF!</v>
      </c>
      <c r="C1003" s="143" t="e">
        <f>#REF!</f>
        <v>#REF!</v>
      </c>
      <c r="D1003" s="22" t="e">
        <f>#REF!</f>
        <v>#REF!</v>
      </c>
      <c r="E1003" s="35">
        <v>900</v>
      </c>
      <c r="F1003" s="203" t="s">
        <v>84</v>
      </c>
      <c r="G1003" s="19" t="e">
        <f>#REF!</f>
        <v>#REF!</v>
      </c>
      <c r="H1003" s="19"/>
      <c r="I1003" s="19">
        <f>ПЭВН!E946</f>
        <v>0</v>
      </c>
      <c r="J1003" s="198"/>
      <c r="K1003" s="35">
        <v>832</v>
      </c>
      <c r="L1003" s="423">
        <f t="shared" si="21"/>
        <v>8.1730769230769162E-2</v>
      </c>
      <c r="M1003" s="456"/>
      <c r="N1003" t="str">
        <f>IFERROR(VLOOKUP(B1003,Сток!A:B,2,FALSE),"")</f>
        <v/>
      </c>
      <c r="Q1003" s="214"/>
      <c r="R1003" s="214"/>
      <c r="S1003" s="214"/>
    </row>
    <row r="1004" spans="1:19" ht="12" customHeight="1" x14ac:dyDescent="0.25">
      <c r="A1004" s="18" t="e">
        <f>#REF!</f>
        <v>#REF!</v>
      </c>
      <c r="B1004" s="20" t="e">
        <f>#REF!</f>
        <v>#REF!</v>
      </c>
      <c r="C1004" s="143" t="e">
        <f>#REF!</f>
        <v>#REF!</v>
      </c>
      <c r="D1004" s="22" t="e">
        <f>#REF!</f>
        <v>#REF!</v>
      </c>
      <c r="E1004" s="35">
        <v>900</v>
      </c>
      <c r="F1004" s="203" t="s">
        <v>84</v>
      </c>
      <c r="G1004" s="19" t="e">
        <f>#REF!</f>
        <v>#REF!</v>
      </c>
      <c r="H1004" s="19"/>
      <c r="I1004" s="19">
        <f>ПЭВН!E947</f>
        <v>0</v>
      </c>
      <c r="J1004" s="198"/>
      <c r="K1004" s="35">
        <v>832</v>
      </c>
      <c r="L1004" s="423">
        <f t="shared" si="21"/>
        <v>8.1730769230769162E-2</v>
      </c>
      <c r="M1004" s="456"/>
      <c r="N1004" t="str">
        <f>IFERROR(VLOOKUP(B1004,Сток!A:B,2,FALSE),"")</f>
        <v/>
      </c>
      <c r="Q1004" s="214"/>
      <c r="R1004" s="214"/>
      <c r="S1004" s="214"/>
    </row>
    <row r="1005" spans="1:19" ht="12" customHeight="1" x14ac:dyDescent="0.25">
      <c r="A1005" s="18" t="e">
        <f>#REF!</f>
        <v>#REF!</v>
      </c>
      <c r="B1005" s="20" t="e">
        <f>#REF!</f>
        <v>#REF!</v>
      </c>
      <c r="C1005" s="143" t="e">
        <f>#REF!</f>
        <v>#REF!</v>
      </c>
      <c r="D1005" s="22" t="e">
        <f>#REF!</f>
        <v>#REF!</v>
      </c>
      <c r="E1005" s="35">
        <v>900</v>
      </c>
      <c r="F1005" s="203" t="s">
        <v>84</v>
      </c>
      <c r="G1005" s="19" t="e">
        <f>#REF!</f>
        <v>#REF!</v>
      </c>
      <c r="H1005" s="19"/>
      <c r="I1005" s="19">
        <f>ПЭВН!E948</f>
        <v>0</v>
      </c>
      <c r="J1005" s="198"/>
      <c r="K1005" s="35">
        <v>832</v>
      </c>
      <c r="L1005" s="423">
        <f t="shared" si="21"/>
        <v>8.1730769230769162E-2</v>
      </c>
      <c r="M1005" s="456"/>
      <c r="N1005" t="str">
        <f>IFERROR(VLOOKUP(B1005,Сток!A:B,2,FALSE),"")</f>
        <v/>
      </c>
      <c r="Q1005" s="214"/>
      <c r="R1005" s="214"/>
      <c r="S1005" s="214"/>
    </row>
    <row r="1006" spans="1:19" ht="12" customHeight="1" x14ac:dyDescent="0.25">
      <c r="A1006" s="18" t="e">
        <f>#REF!</f>
        <v>#REF!</v>
      </c>
      <c r="B1006" s="20" t="e">
        <f>#REF!</f>
        <v>#REF!</v>
      </c>
      <c r="C1006" s="143" t="e">
        <f>#REF!</f>
        <v>#REF!</v>
      </c>
      <c r="D1006" s="22" t="e">
        <f>#REF!</f>
        <v>#REF!</v>
      </c>
      <c r="E1006" s="35">
        <v>1650</v>
      </c>
      <c r="F1006" s="203" t="s">
        <v>84</v>
      </c>
      <c r="G1006" s="19" t="e">
        <f>#REF!</f>
        <v>#REF!</v>
      </c>
      <c r="H1006" s="19"/>
      <c r="I1006" s="19">
        <f>ПЭВН!E949</f>
        <v>0</v>
      </c>
      <c r="J1006" s="198"/>
      <c r="K1006" s="35">
        <v>1248</v>
      </c>
      <c r="L1006" s="423">
        <f t="shared" ref="L1006:L1069" si="22">E1006/K1006-1</f>
        <v>0.32211538461538458</v>
      </c>
      <c r="M1006" s="456"/>
      <c r="N1006" t="str">
        <f>IFERROR(VLOOKUP(B1006,Сток!A:B,2,FALSE),"")</f>
        <v/>
      </c>
      <c r="Q1006" s="214"/>
      <c r="R1006" s="214"/>
      <c r="S1006" s="214"/>
    </row>
    <row r="1007" spans="1:19" ht="12" customHeight="1" x14ac:dyDescent="0.25">
      <c r="A1007" s="18" t="e">
        <f>#REF!</f>
        <v>#REF!</v>
      </c>
      <c r="B1007" s="20" t="e">
        <f>#REF!</f>
        <v>#REF!</v>
      </c>
      <c r="C1007" s="143" t="e">
        <f>#REF!</f>
        <v>#REF!</v>
      </c>
      <c r="D1007" s="22" t="e">
        <f>#REF!</f>
        <v>#REF!</v>
      </c>
      <c r="E1007" s="35">
        <v>950</v>
      </c>
      <c r="F1007" s="203" t="s">
        <v>84</v>
      </c>
      <c r="G1007" s="19" t="e">
        <f>#REF!</f>
        <v>#REF!</v>
      </c>
      <c r="H1007" s="19"/>
      <c r="I1007" s="19">
        <f>ПЭВН!E950</f>
        <v>0</v>
      </c>
      <c r="J1007" s="198"/>
      <c r="K1007" s="35">
        <v>936</v>
      </c>
      <c r="L1007" s="423">
        <f t="shared" si="22"/>
        <v>1.4957264957264904E-2</v>
      </c>
      <c r="M1007" s="456"/>
      <c r="N1007" t="str">
        <f>IFERROR(VLOOKUP(B1007,Сток!A:B,2,FALSE),"")</f>
        <v/>
      </c>
      <c r="Q1007" s="214"/>
      <c r="R1007" s="214"/>
      <c r="S1007" s="214"/>
    </row>
    <row r="1008" spans="1:19" ht="12" customHeight="1" x14ac:dyDescent="0.25">
      <c r="A1008" s="18" t="e">
        <f>#REF!</f>
        <v>#REF!</v>
      </c>
      <c r="B1008" s="20" t="e">
        <f>#REF!</f>
        <v>#REF!</v>
      </c>
      <c r="C1008" s="143" t="e">
        <f>#REF!</f>
        <v>#REF!</v>
      </c>
      <c r="D1008" s="22" t="e">
        <f>#REF!</f>
        <v>#REF!</v>
      </c>
      <c r="E1008" s="35">
        <v>950</v>
      </c>
      <c r="F1008" s="203" t="s">
        <v>84</v>
      </c>
      <c r="G1008" s="19" t="e">
        <f>#REF!</f>
        <v>#REF!</v>
      </c>
      <c r="H1008" s="19"/>
      <c r="I1008" s="19">
        <f>ПЭВН!E951</f>
        <v>0</v>
      </c>
      <c r="J1008" s="198"/>
      <c r="K1008" s="35">
        <v>884</v>
      </c>
      <c r="L1008" s="423">
        <f t="shared" si="22"/>
        <v>7.4660633484162853E-2</v>
      </c>
      <c r="M1008" s="456"/>
      <c r="N1008" t="str">
        <f>IFERROR(VLOOKUP(B1008,Сток!A:B,2,FALSE),"")</f>
        <v/>
      </c>
      <c r="Q1008" s="214"/>
      <c r="R1008" s="214"/>
      <c r="S1008" s="214"/>
    </row>
    <row r="1009" spans="1:19" ht="12" customHeight="1" x14ac:dyDescent="0.25">
      <c r="A1009" s="18" t="e">
        <f>#REF!</f>
        <v>#REF!</v>
      </c>
      <c r="B1009" s="20" t="e">
        <f>#REF!</f>
        <v>#REF!</v>
      </c>
      <c r="C1009" s="143" t="e">
        <f>#REF!</f>
        <v>#REF!</v>
      </c>
      <c r="D1009" s="22" t="e">
        <f>#REF!</f>
        <v>#REF!</v>
      </c>
      <c r="E1009" s="35">
        <v>1300</v>
      </c>
      <c r="F1009" s="203" t="s">
        <v>84</v>
      </c>
      <c r="G1009" s="19" t="e">
        <f>#REF!</f>
        <v>#REF!</v>
      </c>
      <c r="H1009" s="19"/>
      <c r="I1009" s="19">
        <f>ПЭВН!E952</f>
        <v>0</v>
      </c>
      <c r="J1009" s="198"/>
      <c r="K1009" s="35">
        <v>1248</v>
      </c>
      <c r="L1009" s="423">
        <f t="shared" si="22"/>
        <v>4.1666666666666741E-2</v>
      </c>
      <c r="M1009" s="456"/>
      <c r="N1009" t="str">
        <f>IFERROR(VLOOKUP(B1009,Сток!A:B,2,FALSE),"")</f>
        <v/>
      </c>
      <c r="Q1009" s="214"/>
      <c r="R1009" s="214"/>
      <c r="S1009" s="214"/>
    </row>
    <row r="1010" spans="1:19" ht="12" customHeight="1" x14ac:dyDescent="0.25">
      <c r="A1010" s="18" t="e">
        <f>#REF!</f>
        <v>#REF!</v>
      </c>
      <c r="B1010" s="20" t="e">
        <f>#REF!</f>
        <v>#REF!</v>
      </c>
      <c r="C1010" s="143" t="e">
        <f>#REF!</f>
        <v>#REF!</v>
      </c>
      <c r="D1010" s="22" t="e">
        <f>#REF!</f>
        <v>#REF!</v>
      </c>
      <c r="E1010" s="35">
        <v>950</v>
      </c>
      <c r="F1010" s="203" t="s">
        <v>84</v>
      </c>
      <c r="G1010" s="19" t="e">
        <f>#REF!</f>
        <v>#REF!</v>
      </c>
      <c r="H1010" s="19"/>
      <c r="I1010" s="19">
        <f>ПЭВН!E953</f>
        <v>0</v>
      </c>
      <c r="J1010" s="198"/>
      <c r="K1010" s="35">
        <v>832</v>
      </c>
      <c r="L1010" s="423">
        <f t="shared" si="22"/>
        <v>0.14182692307692313</v>
      </c>
      <c r="M1010" s="456"/>
      <c r="N1010" t="str">
        <f>IFERROR(VLOOKUP(B1010,Сток!A:B,2,FALSE),"")</f>
        <v/>
      </c>
      <c r="Q1010" s="214"/>
      <c r="R1010" s="214"/>
      <c r="S1010" s="214"/>
    </row>
    <row r="1011" spans="1:19" ht="12" customHeight="1" x14ac:dyDescent="0.25">
      <c r="A1011" s="18" t="e">
        <f>#REF!</f>
        <v>#REF!</v>
      </c>
      <c r="B1011" s="20" t="e">
        <f>#REF!</f>
        <v>#REF!</v>
      </c>
      <c r="C1011" s="143" t="e">
        <f>#REF!</f>
        <v>#REF!</v>
      </c>
      <c r="D1011" s="22" t="e">
        <f>#REF!</f>
        <v>#REF!</v>
      </c>
      <c r="E1011" s="35">
        <v>950</v>
      </c>
      <c r="F1011" s="203" t="s">
        <v>84</v>
      </c>
      <c r="G1011" s="19" t="e">
        <f>#REF!</f>
        <v>#REF!</v>
      </c>
      <c r="H1011" s="19"/>
      <c r="I1011" s="19">
        <f>ПЭВН!E954</f>
        <v>0</v>
      </c>
      <c r="J1011" s="198"/>
      <c r="K1011" s="35">
        <v>832</v>
      </c>
      <c r="L1011" s="423">
        <f t="shared" si="22"/>
        <v>0.14182692307692313</v>
      </c>
      <c r="M1011" s="456"/>
      <c r="N1011" t="str">
        <f>IFERROR(VLOOKUP(B1011,Сток!A:B,2,FALSE),"")</f>
        <v/>
      </c>
      <c r="Q1011" s="214"/>
      <c r="R1011" s="214"/>
      <c r="S1011" s="214"/>
    </row>
    <row r="1012" spans="1:19" ht="12" customHeight="1" x14ac:dyDescent="0.25">
      <c r="A1012" s="18" t="e">
        <f>#REF!</f>
        <v>#REF!</v>
      </c>
      <c r="B1012" s="20" t="e">
        <f>#REF!</f>
        <v>#REF!</v>
      </c>
      <c r="C1012" s="143" t="e">
        <f>#REF!</f>
        <v>#REF!</v>
      </c>
      <c r="D1012" s="22" t="e">
        <f>#REF!</f>
        <v>#REF!</v>
      </c>
      <c r="E1012" s="35">
        <v>1300</v>
      </c>
      <c r="F1012" s="203" t="s">
        <v>84</v>
      </c>
      <c r="G1012" s="19" t="e">
        <f>#REF!</f>
        <v>#REF!</v>
      </c>
      <c r="H1012" s="19"/>
      <c r="I1012" s="19">
        <f>ПЭВН!E1108</f>
        <v>0</v>
      </c>
      <c r="J1012" s="198"/>
      <c r="K1012" s="35">
        <v>832</v>
      </c>
      <c r="L1012" s="423">
        <f t="shared" si="22"/>
        <v>0.5625</v>
      </c>
      <c r="M1012" s="456"/>
      <c r="N1012" t="str">
        <f>IFERROR(VLOOKUP(B1012,Сток!A:B,2,FALSE),"")</f>
        <v/>
      </c>
      <c r="Q1012" s="214"/>
      <c r="R1012" s="214"/>
      <c r="S1012" s="214"/>
    </row>
    <row r="1013" spans="1:19" ht="12" customHeight="1" x14ac:dyDescent="0.25">
      <c r="A1013" s="18" t="e">
        <f>#REF!</f>
        <v>#REF!</v>
      </c>
      <c r="B1013" s="20" t="e">
        <f>#REF!</f>
        <v>#REF!</v>
      </c>
      <c r="C1013" s="143" t="e">
        <f>#REF!</f>
        <v>#REF!</v>
      </c>
      <c r="D1013" s="22" t="e">
        <f>#REF!</f>
        <v>#REF!</v>
      </c>
      <c r="E1013" s="35">
        <v>1400</v>
      </c>
      <c r="F1013" s="203" t="s">
        <v>84</v>
      </c>
      <c r="G1013" s="19" t="e">
        <f>#REF!</f>
        <v>#REF!</v>
      </c>
      <c r="H1013" s="19"/>
      <c r="I1013" s="19">
        <f>ПЭВН!E1109</f>
        <v>0</v>
      </c>
      <c r="J1013" s="198"/>
      <c r="K1013" s="35">
        <v>624</v>
      </c>
      <c r="L1013" s="423">
        <f t="shared" si="22"/>
        <v>1.2435897435897436</v>
      </c>
      <c r="M1013" s="456"/>
      <c r="N1013" t="str">
        <f>IFERROR(VLOOKUP(B1013,Сток!A:B,2,FALSE),"")</f>
        <v/>
      </c>
      <c r="Q1013" s="214"/>
      <c r="R1013" s="214"/>
      <c r="S1013" s="214"/>
    </row>
    <row r="1014" spans="1:19" ht="12" customHeight="1" x14ac:dyDescent="0.25">
      <c r="A1014" s="18" t="e">
        <f>#REF!</f>
        <v>#REF!</v>
      </c>
      <c r="B1014" s="20" t="e">
        <f>#REF!</f>
        <v>#REF!</v>
      </c>
      <c r="C1014" s="143" t="e">
        <f>#REF!</f>
        <v>#REF!</v>
      </c>
      <c r="D1014" s="22" t="e">
        <f>#REF!</f>
        <v>#REF!</v>
      </c>
      <c r="E1014" s="35">
        <v>750</v>
      </c>
      <c r="F1014" s="203" t="s">
        <v>84</v>
      </c>
      <c r="G1014" s="19" t="e">
        <f>#REF!</f>
        <v>#REF!</v>
      </c>
      <c r="H1014" s="19"/>
      <c r="I1014" s="19">
        <f>ПЭВН!E1110</f>
        <v>0</v>
      </c>
      <c r="J1014" s="198"/>
      <c r="K1014" s="35">
        <v>520</v>
      </c>
      <c r="L1014" s="423">
        <f t="shared" si="22"/>
        <v>0.44230769230769229</v>
      </c>
      <c r="M1014" s="456"/>
      <c r="N1014" t="str">
        <f>IFERROR(VLOOKUP(B1014,Сток!A:B,2,FALSE),"")</f>
        <v/>
      </c>
      <c r="Q1014" s="214"/>
      <c r="R1014" s="214"/>
      <c r="S1014" s="214"/>
    </row>
    <row r="1015" spans="1:19" ht="12" customHeight="1" x14ac:dyDescent="0.25">
      <c r="A1015" s="18" t="e">
        <f>#REF!</f>
        <v>#REF!</v>
      </c>
      <c r="B1015" s="20" t="e">
        <f>#REF!</f>
        <v>#REF!</v>
      </c>
      <c r="C1015" s="143" t="e">
        <f>#REF!</f>
        <v>#REF!</v>
      </c>
      <c r="D1015" s="22" t="e">
        <f>#REF!</f>
        <v>#REF!</v>
      </c>
      <c r="E1015" s="35">
        <v>750</v>
      </c>
      <c r="F1015" s="203" t="s">
        <v>84</v>
      </c>
      <c r="G1015" s="19" t="e">
        <f>#REF!</f>
        <v>#REF!</v>
      </c>
      <c r="H1015" s="19"/>
      <c r="I1015" s="19">
        <f>ПЭВН!E1111</f>
        <v>0</v>
      </c>
      <c r="J1015" s="198"/>
      <c r="K1015" s="35">
        <v>520</v>
      </c>
      <c r="L1015" s="423">
        <f t="shared" si="22"/>
        <v>0.44230769230769229</v>
      </c>
      <c r="M1015" s="456"/>
      <c r="N1015" t="str">
        <f>IFERROR(VLOOKUP(B1015,Сток!A:B,2,FALSE),"")</f>
        <v/>
      </c>
      <c r="Q1015" s="214"/>
      <c r="R1015" s="214"/>
      <c r="S1015" s="214"/>
    </row>
    <row r="1016" spans="1:19" ht="12" customHeight="1" x14ac:dyDescent="0.25">
      <c r="A1016" s="18" t="e">
        <f>#REF!</f>
        <v>#REF!</v>
      </c>
      <c r="B1016" s="20" t="e">
        <f>#REF!</f>
        <v>#REF!</v>
      </c>
      <c r="C1016" s="143" t="e">
        <f>#REF!</f>
        <v>#REF!</v>
      </c>
      <c r="D1016" s="22" t="e">
        <f>#REF!</f>
        <v>#REF!</v>
      </c>
      <c r="E1016" s="35">
        <v>750</v>
      </c>
      <c r="F1016" s="203" t="s">
        <v>84</v>
      </c>
      <c r="G1016" s="19" t="e">
        <f>#REF!</f>
        <v>#REF!</v>
      </c>
      <c r="H1016" s="19"/>
      <c r="I1016" s="19">
        <f>ПЭВН!E1112</f>
        <v>0</v>
      </c>
      <c r="J1016" s="198"/>
      <c r="K1016" s="35">
        <v>728</v>
      </c>
      <c r="L1016" s="423">
        <f t="shared" si="22"/>
        <v>3.0219780219780112E-2</v>
      </c>
      <c r="M1016" s="456"/>
      <c r="N1016" t="str">
        <f>IFERROR(VLOOKUP(B1016,Сток!A:B,2,FALSE),"")</f>
        <v/>
      </c>
      <c r="Q1016" s="214"/>
      <c r="R1016" s="214"/>
      <c r="S1016" s="214"/>
    </row>
    <row r="1017" spans="1:19" ht="12" customHeight="1" x14ac:dyDescent="0.25">
      <c r="A1017" s="18" t="e">
        <f>#REF!</f>
        <v>#REF!</v>
      </c>
      <c r="B1017" s="20" t="e">
        <f>#REF!</f>
        <v>#REF!</v>
      </c>
      <c r="C1017" s="143" t="e">
        <f>#REF!</f>
        <v>#REF!</v>
      </c>
      <c r="D1017" s="22" t="e">
        <f>#REF!</f>
        <v>#REF!</v>
      </c>
      <c r="E1017" s="35">
        <v>750</v>
      </c>
      <c r="F1017" s="203" t="s">
        <v>84</v>
      </c>
      <c r="G1017" s="19" t="e">
        <f>#REF!</f>
        <v>#REF!</v>
      </c>
      <c r="H1017" s="19"/>
      <c r="I1017" s="19">
        <f>ПЭВН!E1113</f>
        <v>0</v>
      </c>
      <c r="J1017" s="198"/>
      <c r="K1017" s="35">
        <v>728</v>
      </c>
      <c r="L1017" s="423">
        <f t="shared" si="22"/>
        <v>3.0219780219780112E-2</v>
      </c>
      <c r="M1017" s="456"/>
      <c r="N1017" t="str">
        <f>IFERROR(VLOOKUP(B1017,Сток!A:B,2,FALSE),"")</f>
        <v/>
      </c>
      <c r="Q1017" s="214"/>
      <c r="R1017" s="214"/>
      <c r="S1017" s="214"/>
    </row>
    <row r="1018" spans="1:19" ht="12" customHeight="1" x14ac:dyDescent="0.25">
      <c r="A1018" s="18" t="e">
        <f>#REF!</f>
        <v>#REF!</v>
      </c>
      <c r="B1018" s="20" t="e">
        <f>#REF!</f>
        <v>#REF!</v>
      </c>
      <c r="C1018" s="143" t="e">
        <f>#REF!</f>
        <v>#REF!</v>
      </c>
      <c r="D1018" s="22" t="e">
        <f>#REF!</f>
        <v>#REF!</v>
      </c>
      <c r="E1018" s="35">
        <v>1050</v>
      </c>
      <c r="F1018" s="203" t="s">
        <v>84</v>
      </c>
      <c r="G1018" s="19" t="e">
        <f>#REF!</f>
        <v>#REF!</v>
      </c>
      <c r="H1018" s="19"/>
      <c r="I1018" s="19">
        <f>ПЭВН!E1114</f>
        <v>0</v>
      </c>
      <c r="J1018" s="198"/>
      <c r="K1018" s="35">
        <v>1040</v>
      </c>
      <c r="L1018" s="423">
        <f t="shared" si="22"/>
        <v>9.6153846153845812E-3</v>
      </c>
      <c r="M1018" s="456"/>
      <c r="N1018" t="str">
        <f>IFERROR(VLOOKUP(B1018,Сток!A:B,2,FALSE),"")</f>
        <v/>
      </c>
      <c r="Q1018" s="214"/>
      <c r="R1018" s="214"/>
      <c r="S1018" s="214"/>
    </row>
    <row r="1019" spans="1:19" ht="12" customHeight="1" x14ac:dyDescent="0.25">
      <c r="A1019" s="18" t="e">
        <f>#REF!</f>
        <v>#REF!</v>
      </c>
      <c r="B1019" s="20" t="e">
        <f>#REF!</f>
        <v>#REF!</v>
      </c>
      <c r="C1019" s="143" t="e">
        <f>#REF!</f>
        <v>#REF!</v>
      </c>
      <c r="D1019" s="22" t="e">
        <f>#REF!</f>
        <v>#REF!</v>
      </c>
      <c r="E1019" s="35">
        <v>700</v>
      </c>
      <c r="F1019" s="203" t="s">
        <v>84</v>
      </c>
      <c r="G1019" s="19" t="e">
        <f>#REF!</f>
        <v>#REF!</v>
      </c>
      <c r="H1019" s="19"/>
      <c r="I1019" s="19">
        <f>ПЭВН!E1115</f>
        <v>0</v>
      </c>
      <c r="J1019" s="198"/>
      <c r="K1019" s="35">
        <v>624</v>
      </c>
      <c r="L1019" s="423">
        <f t="shared" si="22"/>
        <v>0.12179487179487181</v>
      </c>
      <c r="M1019" s="456"/>
      <c r="N1019" t="str">
        <f>IFERROR(VLOOKUP(B1019,Сток!A:B,2,FALSE),"")</f>
        <v/>
      </c>
      <c r="Q1019" s="214"/>
      <c r="R1019" s="214"/>
      <c r="S1019" s="214"/>
    </row>
    <row r="1020" spans="1:19" ht="12" customHeight="1" x14ac:dyDescent="0.25">
      <c r="A1020" s="18" t="e">
        <f>#REF!</f>
        <v>#REF!</v>
      </c>
      <c r="B1020" s="20" t="e">
        <f>#REF!</f>
        <v>#REF!</v>
      </c>
      <c r="C1020" s="143" t="e">
        <f>#REF!</f>
        <v>#REF!</v>
      </c>
      <c r="D1020" s="22" t="e">
        <f>#REF!</f>
        <v>#REF!</v>
      </c>
      <c r="E1020" s="35">
        <v>800</v>
      </c>
      <c r="F1020" s="203" t="s">
        <v>84</v>
      </c>
      <c r="G1020" s="19" t="e">
        <f>#REF!</f>
        <v>#REF!</v>
      </c>
      <c r="H1020" s="19"/>
      <c r="I1020" s="19">
        <f>ПЭВН!E1116</f>
        <v>0</v>
      </c>
      <c r="J1020" s="198"/>
      <c r="K1020" s="35">
        <v>936</v>
      </c>
      <c r="L1020" s="423">
        <f t="shared" si="22"/>
        <v>-0.14529914529914534</v>
      </c>
      <c r="M1020" s="456"/>
      <c r="N1020" t="str">
        <f>IFERROR(VLOOKUP(B1020,Сток!A:B,2,FALSE),"")</f>
        <v/>
      </c>
      <c r="Q1020" s="214"/>
      <c r="R1020" s="214"/>
      <c r="S1020" s="214"/>
    </row>
    <row r="1021" spans="1:19" ht="12" customHeight="1" x14ac:dyDescent="0.25">
      <c r="A1021" s="18" t="e">
        <f>#REF!</f>
        <v>#REF!</v>
      </c>
      <c r="B1021" s="20" t="e">
        <f>#REF!</f>
        <v>#REF!</v>
      </c>
      <c r="C1021" s="143" t="e">
        <f>#REF!</f>
        <v>#REF!</v>
      </c>
      <c r="D1021" s="22" t="e">
        <f>#REF!</f>
        <v>#REF!</v>
      </c>
      <c r="E1021" s="35">
        <v>800</v>
      </c>
      <c r="F1021" s="203" t="s">
        <v>84</v>
      </c>
      <c r="G1021" s="19" t="e">
        <f>#REF!</f>
        <v>#REF!</v>
      </c>
      <c r="H1021" s="19"/>
      <c r="I1021" s="19">
        <f>ПЭВН!E1117</f>
        <v>0</v>
      </c>
      <c r="J1021" s="198"/>
      <c r="K1021" s="35">
        <v>780</v>
      </c>
      <c r="L1021" s="423">
        <f t="shared" si="22"/>
        <v>2.564102564102555E-2</v>
      </c>
      <c r="M1021" s="456"/>
      <c r="N1021" t="str">
        <f>IFERROR(VLOOKUP(B1021,Сток!A:B,2,FALSE),"")</f>
        <v/>
      </c>
      <c r="Q1021" s="214"/>
      <c r="R1021" s="214"/>
      <c r="S1021" s="214"/>
    </row>
    <row r="1022" spans="1:19" ht="12" customHeight="1" x14ac:dyDescent="0.25">
      <c r="A1022" s="18" t="e">
        <f>#REF!</f>
        <v>#REF!</v>
      </c>
      <c r="B1022" s="20" t="e">
        <f>#REF!</f>
        <v>#REF!</v>
      </c>
      <c r="C1022" s="143" t="e">
        <f>#REF!</f>
        <v>#REF!</v>
      </c>
      <c r="D1022" s="22" t="e">
        <f>#REF!</f>
        <v>#REF!</v>
      </c>
      <c r="E1022" s="35">
        <v>2900</v>
      </c>
      <c r="F1022" s="203" t="s">
        <v>84</v>
      </c>
      <c r="G1022" s="19" t="e">
        <f>#REF!</f>
        <v>#REF!</v>
      </c>
      <c r="H1022" s="19"/>
      <c r="I1022" s="19">
        <f>ПЭВН!E1118</f>
        <v>0</v>
      </c>
      <c r="J1022" s="198"/>
      <c r="K1022" s="35">
        <v>1248</v>
      </c>
      <c r="L1022" s="423">
        <f t="shared" si="22"/>
        <v>1.3237179487179489</v>
      </c>
      <c r="M1022" s="456"/>
      <c r="N1022" t="str">
        <f>IFERROR(VLOOKUP(B1022,Сток!A:B,2,FALSE),"")</f>
        <v/>
      </c>
      <c r="Q1022" s="214"/>
      <c r="R1022" s="214"/>
      <c r="S1022" s="214"/>
    </row>
    <row r="1023" spans="1:19" ht="12" customHeight="1" x14ac:dyDescent="0.25">
      <c r="A1023" s="18" t="e">
        <f>#REF!</f>
        <v>#REF!</v>
      </c>
      <c r="B1023" s="20" t="e">
        <f>#REF!</f>
        <v>#REF!</v>
      </c>
      <c r="C1023" s="143" t="e">
        <f>#REF!</f>
        <v>#REF!</v>
      </c>
      <c r="D1023" s="22" t="e">
        <f>#REF!</f>
        <v>#REF!</v>
      </c>
      <c r="E1023" s="35">
        <v>1100</v>
      </c>
      <c r="F1023" s="203" t="s">
        <v>84</v>
      </c>
      <c r="G1023" s="19" t="e">
        <f>#REF!</f>
        <v>#REF!</v>
      </c>
      <c r="H1023" s="19"/>
      <c r="I1023" s="19">
        <f>ПЭВН!E1119</f>
        <v>0</v>
      </c>
      <c r="J1023" s="198"/>
      <c r="K1023" s="35">
        <v>780</v>
      </c>
      <c r="L1023" s="423">
        <f t="shared" si="22"/>
        <v>0.41025641025641035</v>
      </c>
      <c r="M1023" s="456"/>
      <c r="N1023" t="str">
        <f>IFERROR(VLOOKUP(B1023,Сток!A:B,2,FALSE),"")</f>
        <v/>
      </c>
      <c r="Q1023" s="214"/>
      <c r="R1023" s="214"/>
      <c r="S1023" s="214"/>
    </row>
    <row r="1024" spans="1:19" ht="12" customHeight="1" x14ac:dyDescent="0.25">
      <c r="A1024" s="18" t="e">
        <f>#REF!</f>
        <v>#REF!</v>
      </c>
      <c r="B1024" s="20" t="e">
        <f>#REF!</f>
        <v>#REF!</v>
      </c>
      <c r="C1024" s="143" t="e">
        <f>#REF!</f>
        <v>#REF!</v>
      </c>
      <c r="D1024" s="22" t="e">
        <f>#REF!</f>
        <v>#REF!</v>
      </c>
      <c r="E1024" s="35">
        <v>1350</v>
      </c>
      <c r="F1024" s="203" t="s">
        <v>84</v>
      </c>
      <c r="G1024" s="19" t="e">
        <f>#REF!</f>
        <v>#REF!</v>
      </c>
      <c r="H1024" s="19"/>
      <c r="I1024" s="19">
        <f>ПЭВН!E1120</f>
        <v>0</v>
      </c>
      <c r="J1024" s="198"/>
      <c r="K1024" s="35">
        <v>312</v>
      </c>
      <c r="L1024" s="423">
        <f t="shared" si="22"/>
        <v>3.3269230769230766</v>
      </c>
      <c r="M1024" s="456"/>
      <c r="N1024" t="str">
        <f>IFERROR(VLOOKUP(B1024,Сток!A:B,2,FALSE),"")</f>
        <v/>
      </c>
      <c r="Q1024" s="214"/>
      <c r="R1024" s="214"/>
      <c r="S1024" s="214"/>
    </row>
    <row r="1025" spans="1:19" ht="12" customHeight="1" x14ac:dyDescent="0.25">
      <c r="A1025" s="18" t="e">
        <f>#REF!</f>
        <v>#REF!</v>
      </c>
      <c r="B1025" s="20" t="e">
        <f>#REF!</f>
        <v>#REF!</v>
      </c>
      <c r="C1025" s="143" t="e">
        <f>#REF!</f>
        <v>#REF!</v>
      </c>
      <c r="D1025" s="22" t="e">
        <f>#REF!</f>
        <v>#REF!</v>
      </c>
      <c r="E1025" s="35">
        <v>1350</v>
      </c>
      <c r="F1025" s="203" t="s">
        <v>84</v>
      </c>
      <c r="G1025" s="19" t="e">
        <f>#REF!</f>
        <v>#REF!</v>
      </c>
      <c r="H1025" s="19"/>
      <c r="I1025" s="19">
        <f>ПЭВН!E1121</f>
        <v>0</v>
      </c>
      <c r="J1025" s="198"/>
      <c r="K1025" s="35">
        <v>1976</v>
      </c>
      <c r="L1025" s="423">
        <f t="shared" si="22"/>
        <v>-0.3168016194331984</v>
      </c>
      <c r="M1025" s="456"/>
      <c r="N1025" t="str">
        <f>IFERROR(VLOOKUP(B1025,Сток!A:B,2,FALSE),"")</f>
        <v/>
      </c>
      <c r="Q1025" s="214"/>
      <c r="R1025" s="214"/>
      <c r="S1025" s="214"/>
    </row>
    <row r="1026" spans="1:19" ht="12" customHeight="1" x14ac:dyDescent="0.25">
      <c r="A1026" s="18" t="e">
        <f>#REF!</f>
        <v>#REF!</v>
      </c>
      <c r="B1026" s="20" t="e">
        <f>#REF!</f>
        <v>#REF!</v>
      </c>
      <c r="C1026" s="143" t="e">
        <f>#REF!</f>
        <v>#REF!</v>
      </c>
      <c r="D1026" s="22" t="e">
        <f>#REF!</f>
        <v>#REF!</v>
      </c>
      <c r="E1026" s="35">
        <v>1600</v>
      </c>
      <c r="F1026" s="203" t="s">
        <v>84</v>
      </c>
      <c r="G1026" s="19" t="e">
        <f>#REF!</f>
        <v>#REF!</v>
      </c>
      <c r="H1026" s="19"/>
      <c r="I1026" s="19">
        <f>ПЭВН!E1122</f>
        <v>0</v>
      </c>
      <c r="J1026" s="198"/>
      <c r="K1026" s="35">
        <v>1976</v>
      </c>
      <c r="L1026" s="423">
        <f t="shared" si="22"/>
        <v>-0.19028340080971662</v>
      </c>
      <c r="M1026" s="456"/>
      <c r="N1026" t="str">
        <f>IFERROR(VLOOKUP(B1026,Сток!A:B,2,FALSE),"")</f>
        <v/>
      </c>
      <c r="Q1026" s="214"/>
      <c r="R1026" s="214"/>
      <c r="S1026" s="214"/>
    </row>
    <row r="1027" spans="1:19" ht="12" customHeight="1" x14ac:dyDescent="0.25">
      <c r="A1027" s="18" t="e">
        <f>#REF!</f>
        <v>#REF!</v>
      </c>
      <c r="B1027" s="20" t="e">
        <f>#REF!</f>
        <v>#REF!</v>
      </c>
      <c r="C1027" s="143" t="e">
        <f>#REF!</f>
        <v>#REF!</v>
      </c>
      <c r="D1027" s="22" t="e">
        <f>#REF!</f>
        <v>#REF!</v>
      </c>
      <c r="E1027" s="35">
        <v>800</v>
      </c>
      <c r="F1027" s="203" t="s">
        <v>84</v>
      </c>
      <c r="G1027" s="19" t="e">
        <f>#REF!</f>
        <v>#REF!</v>
      </c>
      <c r="H1027" s="19"/>
      <c r="I1027" s="19">
        <f>ПЭВН!E1123</f>
        <v>0</v>
      </c>
      <c r="J1027" s="198"/>
      <c r="K1027" s="35">
        <v>780</v>
      </c>
      <c r="L1027" s="423">
        <f t="shared" si="22"/>
        <v>2.564102564102555E-2</v>
      </c>
      <c r="M1027" s="456"/>
      <c r="N1027" t="str">
        <f>IFERROR(VLOOKUP(B1027,Сток!A:B,2,FALSE),"")</f>
        <v/>
      </c>
      <c r="Q1027" s="214"/>
      <c r="R1027" s="214"/>
      <c r="S1027" s="214"/>
    </row>
    <row r="1028" spans="1:19" ht="12" customHeight="1" x14ac:dyDescent="0.25">
      <c r="A1028" s="18" t="e">
        <f>#REF!</f>
        <v>#REF!</v>
      </c>
      <c r="B1028" s="20" t="e">
        <f>#REF!</f>
        <v>#REF!</v>
      </c>
      <c r="C1028" s="143" t="e">
        <f>#REF!</f>
        <v>#REF!</v>
      </c>
      <c r="D1028" s="22" t="e">
        <f>#REF!</f>
        <v>#REF!</v>
      </c>
      <c r="E1028" s="35">
        <v>2100</v>
      </c>
      <c r="F1028" s="203" t="s">
        <v>84</v>
      </c>
      <c r="G1028" s="19" t="e">
        <f>#REF!</f>
        <v>#REF!</v>
      </c>
      <c r="H1028" s="19"/>
      <c r="I1028" s="19">
        <f>ПЭВН!E1124</f>
        <v>0</v>
      </c>
      <c r="J1028" s="198"/>
      <c r="K1028" s="35">
        <v>936</v>
      </c>
      <c r="L1028" s="423">
        <f t="shared" si="22"/>
        <v>1.2435897435897436</v>
      </c>
      <c r="M1028" s="456"/>
      <c r="N1028" t="str">
        <f>IFERROR(VLOOKUP(B1028,Сток!A:B,2,FALSE),"")</f>
        <v/>
      </c>
      <c r="Q1028" s="214"/>
      <c r="R1028" s="214"/>
      <c r="S1028" s="214"/>
    </row>
    <row r="1029" spans="1:19" ht="12" customHeight="1" x14ac:dyDescent="0.25">
      <c r="A1029" s="18" t="e">
        <f>#REF!</f>
        <v>#REF!</v>
      </c>
      <c r="B1029" s="20" t="e">
        <f>#REF!</f>
        <v>#REF!</v>
      </c>
      <c r="C1029" s="143" t="e">
        <f>#REF!</f>
        <v>#REF!</v>
      </c>
      <c r="D1029" s="22" t="e">
        <f>#REF!</f>
        <v>#REF!</v>
      </c>
      <c r="E1029" s="35">
        <v>750</v>
      </c>
      <c r="F1029" s="203" t="s">
        <v>84</v>
      </c>
      <c r="G1029" s="19" t="e">
        <f>#REF!</f>
        <v>#REF!</v>
      </c>
      <c r="H1029" s="19"/>
      <c r="I1029" s="19">
        <f>ПЭВН!E1125</f>
        <v>0</v>
      </c>
      <c r="J1029" s="198"/>
      <c r="K1029" s="35">
        <v>728</v>
      </c>
      <c r="L1029" s="423">
        <f t="shared" si="22"/>
        <v>3.0219780219780112E-2</v>
      </c>
      <c r="M1029" s="456"/>
      <c r="N1029" t="str">
        <f>IFERROR(VLOOKUP(B1029,Сток!A:B,2,FALSE),"")</f>
        <v/>
      </c>
      <c r="Q1029" s="214"/>
      <c r="R1029" s="214"/>
      <c r="S1029" s="214"/>
    </row>
    <row r="1030" spans="1:19" ht="12" customHeight="1" x14ac:dyDescent="0.25">
      <c r="A1030" s="18" t="e">
        <f>#REF!</f>
        <v>#REF!</v>
      </c>
      <c r="B1030" s="20" t="e">
        <f>#REF!</f>
        <v>#REF!</v>
      </c>
      <c r="C1030" s="143" t="e">
        <f>#REF!</f>
        <v>#REF!</v>
      </c>
      <c r="D1030" s="22" t="e">
        <f>#REF!</f>
        <v>#REF!</v>
      </c>
      <c r="E1030" s="35">
        <v>950</v>
      </c>
      <c r="F1030" s="203" t="s">
        <v>84</v>
      </c>
      <c r="G1030" s="19" t="e">
        <f>#REF!</f>
        <v>#REF!</v>
      </c>
      <c r="H1030" s="19"/>
      <c r="I1030" s="19">
        <f>ПЭВН!E1126</f>
        <v>0</v>
      </c>
      <c r="J1030" s="198"/>
      <c r="K1030" s="35">
        <v>728</v>
      </c>
      <c r="L1030" s="423">
        <f t="shared" si="22"/>
        <v>0.30494505494505497</v>
      </c>
      <c r="M1030" s="456"/>
      <c r="N1030" t="str">
        <f>IFERROR(VLOOKUP(B1030,Сток!A:B,2,FALSE),"")</f>
        <v/>
      </c>
      <c r="Q1030" s="214"/>
      <c r="R1030" s="214"/>
      <c r="S1030" s="214"/>
    </row>
    <row r="1031" spans="1:19" ht="12" customHeight="1" x14ac:dyDescent="0.25">
      <c r="A1031" s="18" t="e">
        <f>#REF!</f>
        <v>#REF!</v>
      </c>
      <c r="B1031" s="20" t="e">
        <f>#REF!</f>
        <v>#REF!</v>
      </c>
      <c r="C1031" s="143" t="e">
        <f>#REF!</f>
        <v>#REF!</v>
      </c>
      <c r="D1031" s="22" t="e">
        <f>#REF!</f>
        <v>#REF!</v>
      </c>
      <c r="E1031" s="35">
        <v>1350</v>
      </c>
      <c r="F1031" s="203" t="s">
        <v>84</v>
      </c>
      <c r="G1031" s="19" t="e">
        <f>#REF!</f>
        <v>#REF!</v>
      </c>
      <c r="H1031" s="19"/>
      <c r="I1031" s="19">
        <f>ПЭВН!E1127</f>
        <v>0</v>
      </c>
      <c r="J1031" s="198"/>
      <c r="K1031" s="35">
        <v>853</v>
      </c>
      <c r="L1031" s="423">
        <f t="shared" si="22"/>
        <v>0.58264947245017584</v>
      </c>
      <c r="M1031" s="456"/>
      <c r="N1031" t="str">
        <f>IFERROR(VLOOKUP(B1031,Сток!A:B,2,FALSE),"")</f>
        <v/>
      </c>
      <c r="Q1031" s="214"/>
      <c r="R1031" s="214"/>
      <c r="S1031" s="214"/>
    </row>
    <row r="1032" spans="1:19" ht="12" customHeight="1" x14ac:dyDescent="0.25">
      <c r="A1032" s="18" t="e">
        <f>#REF!</f>
        <v>#REF!</v>
      </c>
      <c r="B1032" s="20" t="e">
        <f>#REF!</f>
        <v>#REF!</v>
      </c>
      <c r="C1032" s="143" t="e">
        <f>#REF!</f>
        <v>#REF!</v>
      </c>
      <c r="D1032" s="22" t="e">
        <f>#REF!</f>
        <v>#REF!</v>
      </c>
      <c r="E1032" s="35">
        <v>1350</v>
      </c>
      <c r="F1032" s="203" t="s">
        <v>84</v>
      </c>
      <c r="G1032" s="19" t="e">
        <f>#REF!</f>
        <v>#REF!</v>
      </c>
      <c r="H1032" s="19"/>
      <c r="I1032" s="19">
        <f>ПЭВН!E1128</f>
        <v>0</v>
      </c>
      <c r="J1032" s="198"/>
      <c r="K1032" s="35">
        <v>780</v>
      </c>
      <c r="L1032" s="423">
        <f t="shared" si="22"/>
        <v>0.73076923076923084</v>
      </c>
      <c r="M1032" s="456"/>
      <c r="N1032" t="str">
        <f>IFERROR(VLOOKUP(B1032,Сток!A:B,2,FALSE),"")</f>
        <v/>
      </c>
      <c r="Q1032" s="214"/>
      <c r="R1032" s="214"/>
      <c r="S1032" s="214"/>
    </row>
    <row r="1033" spans="1:19" ht="12" customHeight="1" x14ac:dyDescent="0.25">
      <c r="A1033" s="18" t="e">
        <f>#REF!</f>
        <v>#REF!</v>
      </c>
      <c r="B1033" s="20" t="e">
        <f>#REF!</f>
        <v>#REF!</v>
      </c>
      <c r="C1033" s="143" t="e">
        <f>#REF!</f>
        <v>#REF!</v>
      </c>
      <c r="D1033" s="22" t="e">
        <f>#REF!</f>
        <v>#REF!</v>
      </c>
      <c r="E1033" s="35">
        <v>1350</v>
      </c>
      <c r="F1033" s="203" t="s">
        <v>84</v>
      </c>
      <c r="G1033" s="19" t="e">
        <f>#REF!</f>
        <v>#REF!</v>
      </c>
      <c r="H1033" s="19"/>
      <c r="I1033" s="19">
        <f>ПЭВН!E1129</f>
        <v>0</v>
      </c>
      <c r="J1033" s="198"/>
      <c r="K1033" s="35">
        <v>780</v>
      </c>
      <c r="L1033" s="423">
        <f t="shared" si="22"/>
        <v>0.73076923076923084</v>
      </c>
      <c r="M1033" s="456"/>
      <c r="N1033" t="str">
        <f>IFERROR(VLOOKUP(B1033,Сток!A:B,2,FALSE),"")</f>
        <v/>
      </c>
      <c r="Q1033" s="214"/>
      <c r="R1033" s="214"/>
      <c r="S1033" s="214"/>
    </row>
    <row r="1034" spans="1:19" ht="12" customHeight="1" x14ac:dyDescent="0.25">
      <c r="A1034" s="18" t="e">
        <f>#REF!</f>
        <v>#REF!</v>
      </c>
      <c r="B1034" s="20" t="e">
        <f>#REF!</f>
        <v>#REF!</v>
      </c>
      <c r="C1034" s="143" t="e">
        <f>#REF!</f>
        <v>#REF!</v>
      </c>
      <c r="D1034" s="22" t="e">
        <f>#REF!</f>
        <v>#REF!</v>
      </c>
      <c r="E1034" s="35">
        <v>1500</v>
      </c>
      <c r="F1034" s="203" t="s">
        <v>84</v>
      </c>
      <c r="G1034" s="19" t="e">
        <f>#REF!</f>
        <v>#REF!</v>
      </c>
      <c r="H1034" s="19"/>
      <c r="I1034" s="19">
        <f>ПЭВН!E1130</f>
        <v>0</v>
      </c>
      <c r="J1034" s="198"/>
      <c r="K1034" s="35">
        <v>832</v>
      </c>
      <c r="L1034" s="423">
        <f t="shared" si="22"/>
        <v>0.80288461538461542</v>
      </c>
      <c r="M1034" s="456"/>
      <c r="N1034" t="str">
        <f>IFERROR(VLOOKUP(B1034,Сток!A:B,2,FALSE),"")</f>
        <v/>
      </c>
      <c r="Q1034" s="214"/>
      <c r="R1034" s="214"/>
      <c r="S1034" s="214"/>
    </row>
    <row r="1035" spans="1:19" ht="12" customHeight="1" x14ac:dyDescent="0.25">
      <c r="A1035" s="18" t="e">
        <f>#REF!</f>
        <v>#REF!</v>
      </c>
      <c r="B1035" s="20" t="e">
        <f>#REF!</f>
        <v>#REF!</v>
      </c>
      <c r="C1035" s="143" t="e">
        <f>#REF!</f>
        <v>#REF!</v>
      </c>
      <c r="D1035" s="22" t="e">
        <f>#REF!</f>
        <v>#REF!</v>
      </c>
      <c r="E1035" s="35">
        <v>1350</v>
      </c>
      <c r="F1035" s="203" t="s">
        <v>84</v>
      </c>
      <c r="G1035" s="19" t="e">
        <f>#REF!</f>
        <v>#REF!</v>
      </c>
      <c r="H1035" s="19"/>
      <c r="I1035" s="19">
        <f>ПЭВН!E1131</f>
        <v>0</v>
      </c>
      <c r="J1035" s="198"/>
      <c r="K1035" s="35">
        <v>853</v>
      </c>
      <c r="L1035" s="423">
        <f t="shared" si="22"/>
        <v>0.58264947245017584</v>
      </c>
      <c r="M1035" s="456"/>
      <c r="N1035" t="str">
        <f>IFERROR(VLOOKUP(B1035,Сток!A:B,2,FALSE),"")</f>
        <v/>
      </c>
      <c r="Q1035" s="214"/>
      <c r="R1035" s="214"/>
      <c r="S1035" s="214"/>
    </row>
    <row r="1036" spans="1:19" ht="12" customHeight="1" x14ac:dyDescent="0.25">
      <c r="A1036" s="18" t="e">
        <f>#REF!</f>
        <v>#REF!</v>
      </c>
      <c r="B1036" s="20" t="e">
        <f>#REF!</f>
        <v>#REF!</v>
      </c>
      <c r="C1036" s="143" t="e">
        <f>#REF!</f>
        <v>#REF!</v>
      </c>
      <c r="D1036" s="22" t="e">
        <f>#REF!</f>
        <v>#REF!</v>
      </c>
      <c r="E1036" s="35">
        <v>950</v>
      </c>
      <c r="F1036" s="203" t="s">
        <v>84</v>
      </c>
      <c r="G1036" s="19" t="e">
        <f>#REF!</f>
        <v>#REF!</v>
      </c>
      <c r="H1036" s="19"/>
      <c r="I1036" s="19">
        <f>ПЭВН!E1132</f>
        <v>0</v>
      </c>
      <c r="J1036" s="198"/>
      <c r="K1036" s="35">
        <v>832</v>
      </c>
      <c r="L1036" s="423">
        <f t="shared" si="22"/>
        <v>0.14182692307692313</v>
      </c>
      <c r="M1036" s="456"/>
      <c r="N1036" t="str">
        <f>IFERROR(VLOOKUP(B1036,Сток!A:B,2,FALSE),"")</f>
        <v/>
      </c>
      <c r="Q1036" s="214"/>
      <c r="R1036" s="214"/>
      <c r="S1036" s="214"/>
    </row>
    <row r="1037" spans="1:19" ht="12" customHeight="1" x14ac:dyDescent="0.25">
      <c r="A1037" s="18" t="e">
        <f>#REF!</f>
        <v>#REF!</v>
      </c>
      <c r="B1037" s="20" t="e">
        <f>#REF!</f>
        <v>#REF!</v>
      </c>
      <c r="C1037" s="143" t="e">
        <f>#REF!</f>
        <v>#REF!</v>
      </c>
      <c r="D1037" s="22" t="e">
        <f>#REF!</f>
        <v>#REF!</v>
      </c>
      <c r="E1037" s="35">
        <v>950</v>
      </c>
      <c r="F1037" s="203" t="s">
        <v>84</v>
      </c>
      <c r="G1037" s="19" t="e">
        <f>#REF!</f>
        <v>#REF!</v>
      </c>
      <c r="H1037" s="19"/>
      <c r="I1037" s="19">
        <f>ПЭВН!E1133</f>
        <v>0</v>
      </c>
      <c r="J1037" s="198"/>
      <c r="K1037" s="35">
        <v>884</v>
      </c>
      <c r="L1037" s="423">
        <f t="shared" si="22"/>
        <v>7.4660633484162853E-2</v>
      </c>
      <c r="M1037" s="456"/>
      <c r="N1037" t="str">
        <f>IFERROR(VLOOKUP(B1037,Сток!A:B,2,FALSE),"")</f>
        <v/>
      </c>
      <c r="Q1037" s="214"/>
      <c r="R1037" s="214"/>
      <c r="S1037" s="214"/>
    </row>
    <row r="1038" spans="1:19" ht="12" customHeight="1" x14ac:dyDescent="0.25">
      <c r="A1038" s="18" t="e">
        <f>#REF!</f>
        <v>#REF!</v>
      </c>
      <c r="B1038" s="20" t="e">
        <f>#REF!</f>
        <v>#REF!</v>
      </c>
      <c r="C1038" s="143" t="e">
        <f>#REF!</f>
        <v>#REF!</v>
      </c>
      <c r="D1038" s="22" t="e">
        <f>#REF!</f>
        <v>#REF!</v>
      </c>
      <c r="E1038" s="35">
        <v>950</v>
      </c>
      <c r="F1038" s="203" t="s">
        <v>84</v>
      </c>
      <c r="G1038" s="19" t="e">
        <f>#REF!</f>
        <v>#REF!</v>
      </c>
      <c r="H1038" s="19"/>
      <c r="I1038" s="19">
        <f>ПЭВН!E1134</f>
        <v>0</v>
      </c>
      <c r="J1038" s="198"/>
      <c r="K1038" s="35">
        <v>728</v>
      </c>
      <c r="L1038" s="423">
        <f t="shared" si="22"/>
        <v>0.30494505494505497</v>
      </c>
      <c r="M1038" s="456"/>
      <c r="N1038" t="str">
        <f>IFERROR(VLOOKUP(B1038,Сток!A:B,2,FALSE),"")</f>
        <v/>
      </c>
      <c r="Q1038" s="214"/>
      <c r="R1038" s="214"/>
      <c r="S1038" s="214"/>
    </row>
    <row r="1039" spans="1:19" ht="12" customHeight="1" x14ac:dyDescent="0.25">
      <c r="A1039" s="18" t="e">
        <f>#REF!</f>
        <v>#REF!</v>
      </c>
      <c r="B1039" s="20" t="e">
        <f>#REF!</f>
        <v>#REF!</v>
      </c>
      <c r="C1039" s="143" t="e">
        <f>#REF!</f>
        <v>#REF!</v>
      </c>
      <c r="D1039" s="22" t="e">
        <f>#REF!</f>
        <v>#REF!</v>
      </c>
      <c r="E1039" s="35">
        <v>950</v>
      </c>
      <c r="F1039" s="203" t="s">
        <v>84</v>
      </c>
      <c r="G1039" s="19" t="e">
        <f>#REF!</f>
        <v>#REF!</v>
      </c>
      <c r="H1039" s="19"/>
      <c r="I1039" s="19">
        <f>ПЭВН!E1135</f>
        <v>0</v>
      </c>
      <c r="J1039" s="198"/>
      <c r="K1039" s="35">
        <v>728</v>
      </c>
      <c r="L1039" s="423">
        <f t="shared" si="22"/>
        <v>0.30494505494505497</v>
      </c>
      <c r="M1039" s="456"/>
      <c r="N1039" t="str">
        <f>IFERROR(VLOOKUP(B1039,Сток!A:B,2,FALSE),"")</f>
        <v/>
      </c>
      <c r="Q1039" s="214"/>
      <c r="R1039" s="214"/>
      <c r="S1039" s="214"/>
    </row>
    <row r="1040" spans="1:19" ht="12" customHeight="1" x14ac:dyDescent="0.25">
      <c r="A1040" s="18" t="e">
        <f>#REF!</f>
        <v>#REF!</v>
      </c>
      <c r="B1040" s="20" t="e">
        <f>#REF!</f>
        <v>#REF!</v>
      </c>
      <c r="C1040" s="143" t="e">
        <f>#REF!</f>
        <v>#REF!</v>
      </c>
      <c r="D1040" s="22" t="e">
        <f>#REF!</f>
        <v>#REF!</v>
      </c>
      <c r="E1040" s="35">
        <v>2150</v>
      </c>
      <c r="F1040" s="203" t="s">
        <v>84</v>
      </c>
      <c r="G1040" s="19" t="e">
        <f>#REF!</f>
        <v>#REF!</v>
      </c>
      <c r="H1040" s="19"/>
      <c r="I1040" s="19">
        <f>ПЭВН!E1136</f>
        <v>0</v>
      </c>
      <c r="J1040" s="198"/>
      <c r="K1040" s="35">
        <v>1456</v>
      </c>
      <c r="L1040" s="423">
        <f t="shared" si="22"/>
        <v>0.47664835164835173</v>
      </c>
      <c r="M1040" s="456"/>
      <c r="N1040" t="str">
        <f>IFERROR(VLOOKUP(B1040,Сток!A:B,2,FALSE),"")</f>
        <v/>
      </c>
      <c r="Q1040" s="214"/>
      <c r="R1040" s="214"/>
      <c r="S1040" s="214"/>
    </row>
    <row r="1041" spans="1:19" ht="12" customHeight="1" x14ac:dyDescent="0.25">
      <c r="A1041" s="18" t="e">
        <f>#REF!</f>
        <v>#REF!</v>
      </c>
      <c r="B1041" s="20" t="e">
        <f>#REF!</f>
        <v>#REF!</v>
      </c>
      <c r="C1041" s="143" t="e">
        <f>#REF!</f>
        <v>#REF!</v>
      </c>
      <c r="D1041" s="22" t="e">
        <f>#REF!</f>
        <v>#REF!</v>
      </c>
      <c r="E1041" s="35">
        <v>250</v>
      </c>
      <c r="F1041" s="203" t="s">
        <v>84</v>
      </c>
      <c r="G1041" s="19" t="e">
        <f>#REF!</f>
        <v>#REF!</v>
      </c>
      <c r="H1041" s="19"/>
      <c r="I1041" s="19">
        <f>ПЭВН!E1137</f>
        <v>0</v>
      </c>
      <c r="J1041" s="198"/>
      <c r="K1041" s="35">
        <v>562</v>
      </c>
      <c r="L1041" s="423">
        <f t="shared" si="22"/>
        <v>-0.55516014234875444</v>
      </c>
      <c r="M1041" s="456"/>
      <c r="N1041" t="str">
        <f>IFERROR(VLOOKUP(B1041,Сток!A:B,2,FALSE),"")</f>
        <v/>
      </c>
      <c r="Q1041" s="214"/>
      <c r="R1041" s="214"/>
      <c r="S1041" s="214"/>
    </row>
    <row r="1042" spans="1:19" ht="12" customHeight="1" x14ac:dyDescent="0.25">
      <c r="A1042" s="18" t="e">
        <f>#REF!</f>
        <v>#REF!</v>
      </c>
      <c r="B1042" s="20" t="e">
        <f>#REF!</f>
        <v>#REF!</v>
      </c>
      <c r="C1042" s="143" t="e">
        <f>#REF!</f>
        <v>#REF!</v>
      </c>
      <c r="D1042" s="22" t="e">
        <f>#REF!</f>
        <v>#REF!</v>
      </c>
      <c r="E1042" s="35">
        <v>780</v>
      </c>
      <c r="F1042" s="203" t="s">
        <v>84</v>
      </c>
      <c r="G1042" s="19" t="e">
        <f>#REF!</f>
        <v>#REF!</v>
      </c>
      <c r="H1042" s="19"/>
      <c r="I1042" s="19">
        <f>ПЭВН!E1138</f>
        <v>0</v>
      </c>
      <c r="J1042" s="198"/>
      <c r="K1042" s="35">
        <v>780</v>
      </c>
      <c r="L1042" s="423">
        <f t="shared" si="22"/>
        <v>0</v>
      </c>
      <c r="M1042" s="456"/>
      <c r="N1042" t="str">
        <f>IFERROR(VLOOKUP(B1042,Сток!A:B,2,FALSE),"")</f>
        <v/>
      </c>
      <c r="Q1042" s="214"/>
      <c r="R1042" s="214"/>
      <c r="S1042" s="214"/>
    </row>
    <row r="1043" spans="1:19" ht="12" customHeight="1" x14ac:dyDescent="0.25">
      <c r="A1043" s="18" t="e">
        <f>#REF!</f>
        <v>#REF!</v>
      </c>
      <c r="B1043" s="20" t="e">
        <f>#REF!</f>
        <v>#REF!</v>
      </c>
      <c r="C1043" s="143" t="e">
        <f>#REF!</f>
        <v>#REF!</v>
      </c>
      <c r="D1043" s="22" t="e">
        <f>#REF!</f>
        <v>#REF!</v>
      </c>
      <c r="E1043" s="35">
        <v>1350</v>
      </c>
      <c r="F1043" s="203" t="s">
        <v>84</v>
      </c>
      <c r="G1043" s="19" t="e">
        <f>#REF!</f>
        <v>#REF!</v>
      </c>
      <c r="H1043" s="19"/>
      <c r="I1043" s="19">
        <f>ПЭВН!E1139</f>
        <v>0</v>
      </c>
      <c r="J1043" s="198"/>
      <c r="K1043" s="35">
        <v>905</v>
      </c>
      <c r="L1043" s="423">
        <f t="shared" si="22"/>
        <v>0.49171270718232041</v>
      </c>
      <c r="M1043" s="456"/>
      <c r="N1043" t="str">
        <f>IFERROR(VLOOKUP(B1043,Сток!A:B,2,FALSE),"")</f>
        <v/>
      </c>
      <c r="Q1043" s="214"/>
      <c r="R1043" s="214"/>
      <c r="S1043" s="214"/>
    </row>
    <row r="1044" spans="1:19" ht="12" customHeight="1" x14ac:dyDescent="0.25">
      <c r="A1044" s="18" t="e">
        <f>#REF!</f>
        <v>#REF!</v>
      </c>
      <c r="B1044" s="20" t="e">
        <f>#REF!</f>
        <v>#REF!</v>
      </c>
      <c r="C1044" s="143" t="e">
        <f>#REF!</f>
        <v>#REF!</v>
      </c>
      <c r="D1044" s="22" t="e">
        <f>#REF!</f>
        <v>#REF!</v>
      </c>
      <c r="E1044" s="35">
        <v>1250</v>
      </c>
      <c r="F1044" s="203" t="s">
        <v>84</v>
      </c>
      <c r="G1044" s="19" t="e">
        <f>#REF!</f>
        <v>#REF!</v>
      </c>
      <c r="H1044" s="19"/>
      <c r="I1044" s="19">
        <f>ПЭВН!E1140</f>
        <v>0</v>
      </c>
      <c r="J1044" s="198"/>
      <c r="K1044" s="35">
        <v>832</v>
      </c>
      <c r="L1044" s="423">
        <f t="shared" si="22"/>
        <v>0.50240384615384626</v>
      </c>
      <c r="M1044" s="456"/>
      <c r="N1044" t="str">
        <f>IFERROR(VLOOKUP(B1044,Сток!A:B,2,FALSE),"")</f>
        <v/>
      </c>
      <c r="Q1044" s="214"/>
      <c r="R1044" s="214"/>
      <c r="S1044" s="214"/>
    </row>
    <row r="1045" spans="1:19" ht="12" customHeight="1" x14ac:dyDescent="0.25">
      <c r="A1045" s="18" t="e">
        <f>#REF!</f>
        <v>#REF!</v>
      </c>
      <c r="B1045" s="20" t="e">
        <f>#REF!</f>
        <v>#REF!</v>
      </c>
      <c r="C1045" s="143" t="e">
        <f>#REF!</f>
        <v>#REF!</v>
      </c>
      <c r="D1045" s="22" t="e">
        <f>#REF!</f>
        <v>#REF!</v>
      </c>
      <c r="E1045" s="35">
        <v>1400</v>
      </c>
      <c r="F1045" s="203" t="s">
        <v>84</v>
      </c>
      <c r="G1045" s="19" t="e">
        <f>#REF!</f>
        <v>#REF!</v>
      </c>
      <c r="H1045" s="19"/>
      <c r="I1045" s="19">
        <f>ПЭВН!E1141</f>
        <v>0</v>
      </c>
      <c r="J1045" s="198"/>
      <c r="K1045" s="35">
        <v>936</v>
      </c>
      <c r="L1045" s="423">
        <f t="shared" si="22"/>
        <v>0.49572649572649574</v>
      </c>
      <c r="M1045" s="456"/>
      <c r="N1045" t="str">
        <f>IFERROR(VLOOKUP(B1045,Сток!A:B,2,FALSE),"")</f>
        <v/>
      </c>
      <c r="Q1045" s="214"/>
      <c r="R1045" s="214"/>
      <c r="S1045" s="214"/>
    </row>
    <row r="1046" spans="1:19" ht="12" customHeight="1" x14ac:dyDescent="0.25">
      <c r="A1046" s="18" t="e">
        <f>#REF!</f>
        <v>#REF!</v>
      </c>
      <c r="B1046" s="20" t="e">
        <f>#REF!</f>
        <v>#REF!</v>
      </c>
      <c r="C1046" s="143" t="e">
        <f>#REF!</f>
        <v>#REF!</v>
      </c>
      <c r="D1046" s="22" t="e">
        <f>#REF!</f>
        <v>#REF!</v>
      </c>
      <c r="E1046" s="35">
        <v>1500</v>
      </c>
      <c r="F1046" s="203" t="s">
        <v>84</v>
      </c>
      <c r="G1046" s="19" t="e">
        <f>#REF!</f>
        <v>#REF!</v>
      </c>
      <c r="H1046" s="19"/>
      <c r="I1046" s="19">
        <f>ПЭВН!E1142</f>
        <v>0</v>
      </c>
      <c r="J1046" s="198"/>
      <c r="K1046" s="35">
        <v>936</v>
      </c>
      <c r="L1046" s="423">
        <f t="shared" si="22"/>
        <v>0.60256410256410264</v>
      </c>
      <c r="M1046" s="456"/>
      <c r="N1046" t="str">
        <f>IFERROR(VLOOKUP(B1046,Сток!A:B,2,FALSE),"")</f>
        <v/>
      </c>
      <c r="Q1046" s="214"/>
      <c r="R1046" s="214"/>
      <c r="S1046" s="214"/>
    </row>
    <row r="1047" spans="1:19" ht="12" customHeight="1" x14ac:dyDescent="0.25">
      <c r="A1047" s="18" t="e">
        <f>#REF!</f>
        <v>#REF!</v>
      </c>
      <c r="B1047" s="20" t="e">
        <f>#REF!</f>
        <v>#REF!</v>
      </c>
      <c r="C1047" s="143" t="e">
        <f>#REF!</f>
        <v>#REF!</v>
      </c>
      <c r="D1047" s="22" t="e">
        <f>#REF!</f>
        <v>#REF!</v>
      </c>
      <c r="E1047" s="35">
        <v>1200</v>
      </c>
      <c r="F1047" s="203" t="s">
        <v>84</v>
      </c>
      <c r="G1047" s="19" t="e">
        <f>#REF!</f>
        <v>#REF!</v>
      </c>
      <c r="H1047" s="19"/>
      <c r="I1047" s="19">
        <f>ПЭВН!E1143</f>
        <v>0</v>
      </c>
      <c r="J1047" s="198"/>
      <c r="K1047" s="35">
        <v>884</v>
      </c>
      <c r="L1047" s="423">
        <f t="shared" si="22"/>
        <v>0.35746606334841635</v>
      </c>
      <c r="M1047" s="456"/>
      <c r="N1047" t="str">
        <f>IFERROR(VLOOKUP(B1047,Сток!A:B,2,FALSE),"")</f>
        <v/>
      </c>
      <c r="Q1047" s="214"/>
      <c r="R1047" s="214"/>
      <c r="S1047" s="214"/>
    </row>
    <row r="1048" spans="1:19" ht="12" customHeight="1" x14ac:dyDescent="0.25">
      <c r="A1048" s="18" t="e">
        <f>#REF!</f>
        <v>#REF!</v>
      </c>
      <c r="B1048" s="20" t="e">
        <f>#REF!</f>
        <v>#REF!</v>
      </c>
      <c r="C1048" s="143" t="e">
        <f>#REF!</f>
        <v>#REF!</v>
      </c>
      <c r="D1048" s="22" t="e">
        <f>#REF!</f>
        <v>#REF!</v>
      </c>
      <c r="E1048" s="35">
        <v>2500</v>
      </c>
      <c r="F1048" s="203" t="s">
        <v>84</v>
      </c>
      <c r="G1048" s="19" t="e">
        <f>#REF!</f>
        <v>#REF!</v>
      </c>
      <c r="H1048" s="19"/>
      <c r="I1048" s="19">
        <f>ПЭВН!E1144</f>
        <v>0</v>
      </c>
      <c r="J1048" s="198"/>
      <c r="K1048" s="35">
        <v>1560</v>
      </c>
      <c r="L1048" s="423">
        <f t="shared" si="22"/>
        <v>0.60256410256410264</v>
      </c>
      <c r="M1048" s="456"/>
      <c r="N1048" t="str">
        <f>IFERROR(VLOOKUP(B1048,Сток!A:B,2,FALSE),"")</f>
        <v/>
      </c>
      <c r="Q1048" s="214"/>
      <c r="R1048" s="214"/>
      <c r="S1048" s="214"/>
    </row>
    <row r="1049" spans="1:19" ht="12" customHeight="1" x14ac:dyDescent="0.25">
      <c r="A1049" s="18" t="e">
        <f>#REF!</f>
        <v>#REF!</v>
      </c>
      <c r="B1049" s="20" t="e">
        <f>#REF!</f>
        <v>#REF!</v>
      </c>
      <c r="C1049" s="143" t="e">
        <f>#REF!</f>
        <v>#REF!</v>
      </c>
      <c r="D1049" s="22" t="e">
        <f>#REF!</f>
        <v>#REF!</v>
      </c>
      <c r="E1049" s="35">
        <v>950</v>
      </c>
      <c r="F1049" s="203" t="s">
        <v>84</v>
      </c>
      <c r="G1049" s="19" t="e">
        <f>#REF!</f>
        <v>#REF!</v>
      </c>
      <c r="H1049" s="19"/>
      <c r="I1049" s="19">
        <f>ПЭВН!E1145</f>
        <v>0</v>
      </c>
      <c r="J1049" s="198"/>
      <c r="K1049" s="35">
        <v>978</v>
      </c>
      <c r="L1049" s="423">
        <f t="shared" si="22"/>
        <v>-2.8629856850715729E-2</v>
      </c>
      <c r="M1049" s="456"/>
      <c r="N1049" t="str">
        <f>IFERROR(VLOOKUP(B1049,Сток!A:B,2,FALSE),"")</f>
        <v/>
      </c>
      <c r="Q1049" s="214"/>
      <c r="R1049" s="214"/>
      <c r="S1049" s="214"/>
    </row>
    <row r="1050" spans="1:19" ht="12" customHeight="1" x14ac:dyDescent="0.25">
      <c r="A1050" s="18" t="e">
        <f>#REF!</f>
        <v>#REF!</v>
      </c>
      <c r="B1050" s="20" t="e">
        <f>#REF!</f>
        <v>#REF!</v>
      </c>
      <c r="C1050" s="143" t="e">
        <f>#REF!</f>
        <v>#REF!</v>
      </c>
      <c r="D1050" s="22" t="e">
        <f>#REF!</f>
        <v>#REF!</v>
      </c>
      <c r="E1050" s="35">
        <v>1500</v>
      </c>
      <c r="F1050" s="203" t="s">
        <v>84</v>
      </c>
      <c r="G1050" s="19" t="e">
        <f>#REF!</f>
        <v>#REF!</v>
      </c>
      <c r="H1050" s="19"/>
      <c r="I1050" s="19">
        <f>ПЭВН!E1146</f>
        <v>0</v>
      </c>
      <c r="J1050" s="198"/>
      <c r="K1050" s="35">
        <v>2111</v>
      </c>
      <c r="L1050" s="423">
        <f t="shared" si="22"/>
        <v>-0.28943628612032213</v>
      </c>
      <c r="M1050" s="456"/>
      <c r="N1050" t="str">
        <f>IFERROR(VLOOKUP(B1050,Сток!A:B,2,FALSE),"")</f>
        <v/>
      </c>
      <c r="Q1050" s="214"/>
      <c r="R1050" s="214"/>
      <c r="S1050" s="214"/>
    </row>
    <row r="1051" spans="1:19" ht="12" customHeight="1" x14ac:dyDescent="0.25">
      <c r="A1051" s="18" t="e">
        <f>#REF!</f>
        <v>#REF!</v>
      </c>
      <c r="B1051" s="20" t="e">
        <f>#REF!</f>
        <v>#REF!</v>
      </c>
      <c r="C1051" s="143" t="e">
        <f>#REF!</f>
        <v>#REF!</v>
      </c>
      <c r="D1051" s="22" t="e">
        <f>#REF!</f>
        <v>#REF!</v>
      </c>
      <c r="E1051" s="35">
        <v>1500</v>
      </c>
      <c r="F1051" s="203" t="s">
        <v>84</v>
      </c>
      <c r="G1051" s="19" t="e">
        <f>#REF!</f>
        <v>#REF!</v>
      </c>
      <c r="H1051" s="19"/>
      <c r="I1051" s="19">
        <f>ПЭВН!E1147</f>
        <v>0</v>
      </c>
      <c r="J1051" s="198"/>
      <c r="K1051" s="35">
        <v>1030</v>
      </c>
      <c r="L1051" s="423">
        <f t="shared" si="22"/>
        <v>0.4563106796116505</v>
      </c>
      <c r="M1051" s="456"/>
      <c r="N1051" t="str">
        <f>IFERROR(VLOOKUP(B1051,Сток!A:B,2,FALSE),"")</f>
        <v/>
      </c>
      <c r="Q1051" s="214"/>
      <c r="R1051" s="214"/>
      <c r="S1051" s="214"/>
    </row>
    <row r="1052" spans="1:19" ht="12" customHeight="1" x14ac:dyDescent="0.25">
      <c r="A1052" s="18" t="e">
        <f>#REF!</f>
        <v>#REF!</v>
      </c>
      <c r="B1052" s="20" t="e">
        <f>#REF!</f>
        <v>#REF!</v>
      </c>
      <c r="C1052" s="143" t="e">
        <f>#REF!</f>
        <v>#REF!</v>
      </c>
      <c r="D1052" s="22" t="e">
        <f>#REF!</f>
        <v>#REF!</v>
      </c>
      <c r="E1052" s="35">
        <v>800</v>
      </c>
      <c r="F1052" s="203" t="s">
        <v>84</v>
      </c>
      <c r="G1052" s="19" t="e">
        <f>#REF!</f>
        <v>#REF!</v>
      </c>
      <c r="H1052" s="19"/>
      <c r="I1052" s="19">
        <f>ПЭВН!E1148</f>
        <v>0</v>
      </c>
      <c r="J1052" s="198"/>
      <c r="K1052" s="35">
        <v>884</v>
      </c>
      <c r="L1052" s="423">
        <f t="shared" si="22"/>
        <v>-9.5022624434389136E-2</v>
      </c>
      <c r="M1052" s="456"/>
      <c r="N1052" t="str">
        <f>IFERROR(VLOOKUP(B1052,Сток!A:B,2,FALSE),"")</f>
        <v/>
      </c>
      <c r="Q1052" s="214"/>
      <c r="R1052" s="214"/>
      <c r="S1052" s="214"/>
    </row>
    <row r="1053" spans="1:19" ht="12" customHeight="1" x14ac:dyDescent="0.25">
      <c r="A1053" s="18" t="e">
        <f>#REF!</f>
        <v>#REF!</v>
      </c>
      <c r="B1053" s="20" t="e">
        <f>#REF!</f>
        <v>#REF!</v>
      </c>
      <c r="C1053" s="143" t="e">
        <f>#REF!</f>
        <v>#REF!</v>
      </c>
      <c r="D1053" s="22" t="e">
        <f>#REF!</f>
        <v>#REF!</v>
      </c>
      <c r="E1053" s="35">
        <v>800</v>
      </c>
      <c r="F1053" s="203" t="s">
        <v>84</v>
      </c>
      <c r="G1053" s="19" t="e">
        <f>#REF!</f>
        <v>#REF!</v>
      </c>
      <c r="H1053" s="19"/>
      <c r="I1053" s="19">
        <f>ПЭВН!E1149</f>
        <v>0</v>
      </c>
      <c r="J1053" s="198"/>
      <c r="K1053" s="35">
        <v>884</v>
      </c>
      <c r="L1053" s="423">
        <f t="shared" si="22"/>
        <v>-9.5022624434389136E-2</v>
      </c>
      <c r="M1053" s="456"/>
      <c r="N1053" t="str">
        <f>IFERROR(VLOOKUP(B1053,Сток!A:B,2,FALSE),"")</f>
        <v/>
      </c>
      <c r="Q1053" s="214"/>
      <c r="R1053" s="214"/>
      <c r="S1053" s="214"/>
    </row>
    <row r="1054" spans="1:19" ht="12" customHeight="1" x14ac:dyDescent="0.25">
      <c r="A1054" s="18" t="e">
        <f>#REF!</f>
        <v>#REF!</v>
      </c>
      <c r="B1054" s="20" t="e">
        <f>#REF!</f>
        <v>#REF!</v>
      </c>
      <c r="C1054" s="143" t="e">
        <f>#REF!</f>
        <v>#REF!</v>
      </c>
      <c r="D1054" s="22" t="e">
        <f>#REF!</f>
        <v>#REF!</v>
      </c>
      <c r="E1054" s="35">
        <v>800</v>
      </c>
      <c r="F1054" s="203" t="s">
        <v>84</v>
      </c>
      <c r="G1054" s="19" t="e">
        <f>#REF!</f>
        <v>#REF!</v>
      </c>
      <c r="H1054" s="19"/>
      <c r="I1054" s="19">
        <f>ПЭВН!E1150</f>
        <v>0</v>
      </c>
      <c r="J1054" s="198"/>
      <c r="K1054" s="35">
        <v>988</v>
      </c>
      <c r="L1054" s="423">
        <f t="shared" si="22"/>
        <v>-0.19028340080971662</v>
      </c>
      <c r="M1054" s="456"/>
      <c r="N1054" t="str">
        <f>IFERROR(VLOOKUP(B1054,Сток!A:B,2,FALSE),"")</f>
        <v/>
      </c>
      <c r="Q1054" s="214"/>
      <c r="R1054" s="214"/>
      <c r="S1054" s="214"/>
    </row>
    <row r="1055" spans="1:19" ht="12" customHeight="1" x14ac:dyDescent="0.25">
      <c r="A1055" s="18" t="e">
        <f>#REF!</f>
        <v>#REF!</v>
      </c>
      <c r="B1055" s="20" t="e">
        <f>#REF!</f>
        <v>#REF!</v>
      </c>
      <c r="C1055" s="143" t="e">
        <f>#REF!</f>
        <v>#REF!</v>
      </c>
      <c r="D1055" s="22" t="e">
        <f>#REF!</f>
        <v>#REF!</v>
      </c>
      <c r="E1055" s="35">
        <v>800</v>
      </c>
      <c r="F1055" s="203" t="s">
        <v>84</v>
      </c>
      <c r="G1055" s="19" t="e">
        <f>#REF!</f>
        <v>#REF!</v>
      </c>
      <c r="H1055" s="19"/>
      <c r="I1055" s="19">
        <f>ПЭВН!E1151</f>
        <v>0</v>
      </c>
      <c r="J1055" s="198"/>
      <c r="K1055" s="35">
        <v>936</v>
      </c>
      <c r="L1055" s="423">
        <f t="shared" si="22"/>
        <v>-0.14529914529914534</v>
      </c>
      <c r="M1055" s="456"/>
      <c r="N1055" t="str">
        <f>IFERROR(VLOOKUP(B1055,Сток!A:B,2,FALSE),"")</f>
        <v/>
      </c>
      <c r="Q1055" s="214"/>
      <c r="R1055" s="214"/>
      <c r="S1055" s="214"/>
    </row>
    <row r="1056" spans="1:19" ht="12" customHeight="1" x14ac:dyDescent="0.25">
      <c r="A1056" s="18" t="e">
        <f>#REF!</f>
        <v>#REF!</v>
      </c>
      <c r="B1056" s="20" t="e">
        <f>#REF!</f>
        <v>#REF!</v>
      </c>
      <c r="C1056" s="143" t="e">
        <f>#REF!</f>
        <v>#REF!</v>
      </c>
      <c r="D1056" s="22" t="e">
        <f>#REF!</f>
        <v>#REF!</v>
      </c>
      <c r="E1056" s="35">
        <v>1300</v>
      </c>
      <c r="F1056" s="203" t="s">
        <v>84</v>
      </c>
      <c r="G1056" s="19" t="e">
        <f>#REF!</f>
        <v>#REF!</v>
      </c>
      <c r="H1056" s="19"/>
      <c r="I1056" s="19">
        <f>ПЭВН!E1152</f>
        <v>0</v>
      </c>
      <c r="J1056" s="198"/>
      <c r="K1056" s="35">
        <v>1019</v>
      </c>
      <c r="L1056" s="423">
        <f t="shared" si="22"/>
        <v>0.27576054955839058</v>
      </c>
      <c r="M1056" s="456"/>
      <c r="N1056" t="str">
        <f>IFERROR(VLOOKUP(B1056,Сток!A:B,2,FALSE),"")</f>
        <v/>
      </c>
      <c r="Q1056" s="214"/>
      <c r="R1056" s="214"/>
      <c r="S1056" s="214"/>
    </row>
    <row r="1057" spans="1:19" ht="12" customHeight="1" x14ac:dyDescent="0.25">
      <c r="A1057" s="18" t="e">
        <f>#REF!</f>
        <v>#REF!</v>
      </c>
      <c r="B1057" s="20" t="e">
        <f>#REF!</f>
        <v>#REF!</v>
      </c>
      <c r="C1057" s="143" t="e">
        <f>#REF!</f>
        <v>#REF!</v>
      </c>
      <c r="D1057" s="22" t="e">
        <f>#REF!</f>
        <v>#REF!</v>
      </c>
      <c r="E1057" s="35">
        <v>1500</v>
      </c>
      <c r="F1057" s="203" t="s">
        <v>84</v>
      </c>
      <c r="G1057" s="19" t="e">
        <f>#REF!</f>
        <v>#REF!</v>
      </c>
      <c r="H1057" s="19"/>
      <c r="I1057" s="19">
        <f>ПЭВН!E1153</f>
        <v>0</v>
      </c>
      <c r="J1057" s="198"/>
      <c r="K1057" s="35">
        <v>936</v>
      </c>
      <c r="L1057" s="423">
        <f t="shared" si="22"/>
        <v>0.60256410256410264</v>
      </c>
      <c r="M1057" s="456"/>
      <c r="N1057" t="str">
        <f>IFERROR(VLOOKUP(B1057,Сток!A:B,2,FALSE),"")</f>
        <v/>
      </c>
      <c r="Q1057" s="214"/>
      <c r="R1057" s="214"/>
      <c r="S1057" s="214"/>
    </row>
    <row r="1058" spans="1:19" ht="12" customHeight="1" x14ac:dyDescent="0.25">
      <c r="A1058" s="18" t="e">
        <f>#REF!</f>
        <v>#REF!</v>
      </c>
      <c r="B1058" s="20" t="e">
        <f>#REF!</f>
        <v>#REF!</v>
      </c>
      <c r="C1058" s="143" t="e">
        <f>#REF!</f>
        <v>#REF!</v>
      </c>
      <c r="D1058" s="22" t="e">
        <f>#REF!</f>
        <v>#REF!</v>
      </c>
      <c r="E1058" s="35">
        <v>1500</v>
      </c>
      <c r="F1058" s="203" t="s">
        <v>84</v>
      </c>
      <c r="G1058" s="19" t="e">
        <f>#REF!</f>
        <v>#REF!</v>
      </c>
      <c r="H1058" s="19"/>
      <c r="I1058" s="19">
        <f>ПЭВН!E1154</f>
        <v>0</v>
      </c>
      <c r="J1058" s="198"/>
      <c r="K1058" s="35">
        <v>2111</v>
      </c>
      <c r="L1058" s="423">
        <f t="shared" si="22"/>
        <v>-0.28943628612032213</v>
      </c>
      <c r="M1058" s="456"/>
      <c r="N1058" t="str">
        <f>IFERROR(VLOOKUP(B1058,Сток!A:B,2,FALSE),"")</f>
        <v/>
      </c>
      <c r="Q1058" s="214"/>
      <c r="R1058" s="214"/>
      <c r="S1058" s="214"/>
    </row>
    <row r="1059" spans="1:19" ht="12" customHeight="1" x14ac:dyDescent="0.25">
      <c r="A1059" s="18" t="e">
        <f>#REF!</f>
        <v>#REF!</v>
      </c>
      <c r="B1059" s="20" t="e">
        <f>#REF!</f>
        <v>#REF!</v>
      </c>
      <c r="C1059" s="143" t="e">
        <f>#REF!</f>
        <v>#REF!</v>
      </c>
      <c r="D1059" s="22" t="e">
        <f>#REF!</f>
        <v>#REF!</v>
      </c>
      <c r="E1059" s="35">
        <v>1500</v>
      </c>
      <c r="F1059" s="203" t="s">
        <v>84</v>
      </c>
      <c r="G1059" s="19" t="e">
        <f>#REF!</f>
        <v>#REF!</v>
      </c>
      <c r="H1059" s="19"/>
      <c r="I1059" s="19">
        <f>ПЭВН!E1155</f>
        <v>0</v>
      </c>
      <c r="J1059" s="198"/>
      <c r="K1059" s="35">
        <v>884</v>
      </c>
      <c r="L1059" s="423">
        <f t="shared" si="22"/>
        <v>0.69683257918552033</v>
      </c>
      <c r="M1059" s="456"/>
      <c r="N1059" t="str">
        <f>IFERROR(VLOOKUP(B1059,Сток!A:B,2,FALSE),"")</f>
        <v/>
      </c>
      <c r="Q1059" s="214"/>
      <c r="R1059" s="214"/>
      <c r="S1059" s="214"/>
    </row>
    <row r="1060" spans="1:19" ht="12" customHeight="1" x14ac:dyDescent="0.25">
      <c r="A1060" s="18" t="e">
        <f>#REF!</f>
        <v>#REF!</v>
      </c>
      <c r="B1060" s="20" t="e">
        <f>#REF!</f>
        <v>#REF!</v>
      </c>
      <c r="C1060" s="143" t="e">
        <f>#REF!</f>
        <v>#REF!</v>
      </c>
      <c r="D1060" s="22" t="e">
        <f>#REF!</f>
        <v>#REF!</v>
      </c>
      <c r="E1060" s="35">
        <v>1100</v>
      </c>
      <c r="F1060" s="203" t="s">
        <v>84</v>
      </c>
      <c r="G1060" s="19" t="e">
        <f>#REF!</f>
        <v>#REF!</v>
      </c>
      <c r="H1060" s="19"/>
      <c r="I1060" s="19">
        <f>ПЭВН!E1156</f>
        <v>0</v>
      </c>
      <c r="J1060" s="198"/>
      <c r="K1060" s="35">
        <v>520</v>
      </c>
      <c r="L1060" s="423">
        <f t="shared" si="22"/>
        <v>1.1153846153846154</v>
      </c>
      <c r="M1060" s="456"/>
      <c r="N1060" t="str">
        <f>IFERROR(VLOOKUP(B1060,Сток!A:B,2,FALSE),"")</f>
        <v/>
      </c>
      <c r="Q1060" s="214"/>
      <c r="R1060" s="214"/>
      <c r="S1060" s="214"/>
    </row>
    <row r="1061" spans="1:19" ht="12" customHeight="1" x14ac:dyDescent="0.25">
      <c r="A1061" s="18" t="e">
        <f>#REF!</f>
        <v>#REF!</v>
      </c>
      <c r="B1061" s="20" t="e">
        <f>#REF!</f>
        <v>#REF!</v>
      </c>
      <c r="C1061" s="143" t="e">
        <f>#REF!</f>
        <v>#REF!</v>
      </c>
      <c r="D1061" s="22" t="e">
        <f>#REF!</f>
        <v>#REF!</v>
      </c>
      <c r="E1061" s="35">
        <v>1500</v>
      </c>
      <c r="F1061" s="203" t="s">
        <v>84</v>
      </c>
      <c r="G1061" s="19" t="e">
        <f>#REF!</f>
        <v>#REF!</v>
      </c>
      <c r="H1061" s="19"/>
      <c r="I1061" s="19">
        <f>ПЭВН!E1157</f>
        <v>0</v>
      </c>
      <c r="J1061" s="198"/>
      <c r="K1061" s="35">
        <v>2111</v>
      </c>
      <c r="L1061" s="423">
        <f t="shared" si="22"/>
        <v>-0.28943628612032213</v>
      </c>
      <c r="M1061" s="456"/>
      <c r="N1061" t="str">
        <f>IFERROR(VLOOKUP(B1061,Сток!A:B,2,FALSE),"")</f>
        <v/>
      </c>
      <c r="Q1061" s="214"/>
      <c r="R1061" s="214"/>
      <c r="S1061" s="214"/>
    </row>
    <row r="1062" spans="1:19" ht="12" customHeight="1" x14ac:dyDescent="0.25">
      <c r="A1062" s="18" t="e">
        <f>#REF!</f>
        <v>#REF!</v>
      </c>
      <c r="B1062" s="20" t="e">
        <f>#REF!</f>
        <v>#REF!</v>
      </c>
      <c r="C1062" s="143" t="e">
        <f>#REF!</f>
        <v>#REF!</v>
      </c>
      <c r="D1062" s="22" t="e">
        <f>#REF!</f>
        <v>#REF!</v>
      </c>
      <c r="E1062" s="35">
        <v>1500</v>
      </c>
      <c r="F1062" s="203" t="s">
        <v>84</v>
      </c>
      <c r="G1062" s="19" t="e">
        <f>#REF!</f>
        <v>#REF!</v>
      </c>
      <c r="H1062" s="19"/>
      <c r="I1062" s="19">
        <f>ПЭВН!E1158</f>
        <v>0</v>
      </c>
      <c r="J1062" s="198"/>
      <c r="K1062" s="35">
        <v>894</v>
      </c>
      <c r="L1062" s="423">
        <f t="shared" si="22"/>
        <v>0.67785234899328861</v>
      </c>
      <c r="M1062" s="456"/>
      <c r="N1062" t="str">
        <f>IFERROR(VLOOKUP(B1062,Сток!A:B,2,FALSE),"")</f>
        <v/>
      </c>
      <c r="Q1062" s="214"/>
      <c r="R1062" s="214"/>
      <c r="S1062" s="214"/>
    </row>
    <row r="1063" spans="1:19" ht="12" customHeight="1" x14ac:dyDescent="0.25">
      <c r="A1063" s="18" t="e">
        <f>#REF!</f>
        <v>#REF!</v>
      </c>
      <c r="B1063" s="20" t="e">
        <f>#REF!</f>
        <v>#REF!</v>
      </c>
      <c r="C1063" s="143" t="e">
        <f>#REF!</f>
        <v>#REF!</v>
      </c>
      <c r="D1063" s="22" t="e">
        <f>#REF!</f>
        <v>#REF!</v>
      </c>
      <c r="E1063" s="35">
        <v>1500</v>
      </c>
      <c r="F1063" s="203" t="s">
        <v>84</v>
      </c>
      <c r="G1063" s="19" t="e">
        <f>#REF!</f>
        <v>#REF!</v>
      </c>
      <c r="H1063" s="19"/>
      <c r="I1063" s="19">
        <f>ПЭВН!E1159</f>
        <v>0</v>
      </c>
      <c r="J1063" s="198"/>
      <c r="K1063" s="35">
        <v>894</v>
      </c>
      <c r="L1063" s="423">
        <f t="shared" si="22"/>
        <v>0.67785234899328861</v>
      </c>
      <c r="M1063" s="456"/>
      <c r="N1063" t="str">
        <f>IFERROR(VLOOKUP(B1063,Сток!A:B,2,FALSE),"")</f>
        <v/>
      </c>
      <c r="Q1063" s="214"/>
      <c r="R1063" s="214"/>
      <c r="S1063" s="214"/>
    </row>
    <row r="1064" spans="1:19" ht="12" customHeight="1" x14ac:dyDescent="0.25">
      <c r="A1064" s="18" t="e">
        <f>#REF!</f>
        <v>#REF!</v>
      </c>
      <c r="B1064" s="20" t="e">
        <f>#REF!</f>
        <v>#REF!</v>
      </c>
      <c r="C1064" s="143" t="e">
        <f>#REF!</f>
        <v>#REF!</v>
      </c>
      <c r="D1064" s="22" t="e">
        <f>#REF!</f>
        <v>#REF!</v>
      </c>
      <c r="E1064" s="35">
        <v>1350</v>
      </c>
      <c r="F1064" s="203" t="s">
        <v>84</v>
      </c>
      <c r="G1064" s="19" t="e">
        <f>#REF!</f>
        <v>#REF!</v>
      </c>
      <c r="H1064" s="19"/>
      <c r="I1064" s="19">
        <f>ПЭВН!E1160</f>
        <v>0</v>
      </c>
      <c r="J1064" s="198"/>
      <c r="K1064" s="35">
        <v>1040</v>
      </c>
      <c r="L1064" s="423">
        <f t="shared" si="22"/>
        <v>0.29807692307692313</v>
      </c>
      <c r="M1064" s="456"/>
      <c r="N1064" t="str">
        <f>IFERROR(VLOOKUP(B1064,Сток!A:B,2,FALSE),"")</f>
        <v/>
      </c>
      <c r="Q1064" s="214"/>
      <c r="R1064" s="214"/>
      <c r="S1064" s="214"/>
    </row>
    <row r="1065" spans="1:19" ht="12" customHeight="1" x14ac:dyDescent="0.25">
      <c r="A1065" s="18" t="e">
        <f>#REF!</f>
        <v>#REF!</v>
      </c>
      <c r="B1065" s="20" t="e">
        <f>#REF!</f>
        <v>#REF!</v>
      </c>
      <c r="C1065" s="143" t="e">
        <f>#REF!</f>
        <v>#REF!</v>
      </c>
      <c r="D1065" s="22" t="e">
        <f>#REF!</f>
        <v>#REF!</v>
      </c>
      <c r="E1065" s="35">
        <v>1300</v>
      </c>
      <c r="F1065" s="203" t="s">
        <v>84</v>
      </c>
      <c r="G1065" s="19" t="e">
        <f>#REF!</f>
        <v>#REF!</v>
      </c>
      <c r="H1065" s="19"/>
      <c r="I1065" s="19">
        <f>ПЭВН!E1161</f>
        <v>0</v>
      </c>
      <c r="J1065" s="198"/>
      <c r="K1065" s="35">
        <v>988</v>
      </c>
      <c r="L1065" s="423">
        <f t="shared" si="22"/>
        <v>0.31578947368421062</v>
      </c>
      <c r="M1065" s="456"/>
      <c r="N1065" t="str">
        <f>IFERROR(VLOOKUP(B1065,Сток!A:B,2,FALSE),"")</f>
        <v/>
      </c>
      <c r="Q1065" s="214"/>
      <c r="R1065" s="214"/>
      <c r="S1065" s="214"/>
    </row>
    <row r="1066" spans="1:19" ht="12" customHeight="1" x14ac:dyDescent="0.25">
      <c r="A1066" s="18" t="e">
        <f>#REF!</f>
        <v>#REF!</v>
      </c>
      <c r="B1066" s="20" t="e">
        <f>#REF!</f>
        <v>#REF!</v>
      </c>
      <c r="C1066" s="143" t="e">
        <f>#REF!</f>
        <v>#REF!</v>
      </c>
      <c r="D1066" s="22" t="e">
        <f>#REF!</f>
        <v>#REF!</v>
      </c>
      <c r="E1066" s="35">
        <v>1300</v>
      </c>
      <c r="F1066" s="203" t="s">
        <v>84</v>
      </c>
      <c r="G1066" s="19" t="e">
        <f>#REF!</f>
        <v>#REF!</v>
      </c>
      <c r="H1066" s="19"/>
      <c r="I1066" s="19">
        <f>ПЭВН!E1162</f>
        <v>0</v>
      </c>
      <c r="J1066" s="198"/>
      <c r="K1066" s="35">
        <v>988</v>
      </c>
      <c r="L1066" s="423">
        <f t="shared" si="22"/>
        <v>0.31578947368421062</v>
      </c>
      <c r="M1066" s="456"/>
      <c r="N1066" t="str">
        <f>IFERROR(VLOOKUP(B1066,Сток!A:B,2,FALSE),"")</f>
        <v/>
      </c>
      <c r="Q1066" s="214"/>
      <c r="R1066" s="214"/>
      <c r="S1066" s="214"/>
    </row>
    <row r="1067" spans="1:19" ht="12" customHeight="1" x14ac:dyDescent="0.25">
      <c r="A1067" s="18" t="e">
        <f>#REF!</f>
        <v>#REF!</v>
      </c>
      <c r="B1067" s="20" t="e">
        <f>#REF!</f>
        <v>#REF!</v>
      </c>
      <c r="C1067" s="143" t="e">
        <f>#REF!</f>
        <v>#REF!</v>
      </c>
      <c r="D1067" s="22" t="e">
        <f>#REF!</f>
        <v>#REF!</v>
      </c>
      <c r="E1067" s="35">
        <v>1300</v>
      </c>
      <c r="F1067" s="203" t="s">
        <v>84</v>
      </c>
      <c r="G1067" s="19" t="e">
        <f>#REF!</f>
        <v>#REF!</v>
      </c>
      <c r="H1067" s="19"/>
      <c r="I1067" s="19">
        <f>ПЭВН!E1163</f>
        <v>0</v>
      </c>
      <c r="J1067" s="198"/>
      <c r="K1067" s="35">
        <v>988</v>
      </c>
      <c r="L1067" s="423">
        <f t="shared" si="22"/>
        <v>0.31578947368421062</v>
      </c>
      <c r="M1067" s="456"/>
      <c r="N1067" t="str">
        <f>IFERROR(VLOOKUP(B1067,Сток!A:B,2,FALSE),"")</f>
        <v/>
      </c>
      <c r="Q1067" s="214"/>
      <c r="R1067" s="214"/>
      <c r="S1067" s="214"/>
    </row>
    <row r="1068" spans="1:19" ht="12" customHeight="1" x14ac:dyDescent="0.25">
      <c r="A1068" s="18" t="e">
        <f>#REF!</f>
        <v>#REF!</v>
      </c>
      <c r="B1068" s="20" t="e">
        <f>#REF!</f>
        <v>#REF!</v>
      </c>
      <c r="C1068" s="143" t="e">
        <f>#REF!</f>
        <v>#REF!</v>
      </c>
      <c r="D1068" s="22" t="e">
        <f>#REF!</f>
        <v>#REF!</v>
      </c>
      <c r="E1068" s="35">
        <v>1800</v>
      </c>
      <c r="F1068" s="203" t="s">
        <v>84</v>
      </c>
      <c r="G1068" s="19" t="e">
        <f>#REF!</f>
        <v>#REF!</v>
      </c>
      <c r="H1068" s="19"/>
      <c r="I1068" s="19">
        <f>ПЭВН!E1164</f>
        <v>0</v>
      </c>
      <c r="J1068" s="198"/>
      <c r="K1068" s="35">
        <v>1040</v>
      </c>
      <c r="L1068" s="423">
        <f t="shared" si="22"/>
        <v>0.73076923076923084</v>
      </c>
      <c r="M1068" s="456"/>
      <c r="N1068" t="str">
        <f>IFERROR(VLOOKUP(B1068,Сток!A:B,2,FALSE),"")</f>
        <v/>
      </c>
      <c r="Q1068" s="214"/>
      <c r="R1068" s="214"/>
      <c r="S1068" s="214"/>
    </row>
    <row r="1069" spans="1:19" ht="12" customHeight="1" x14ac:dyDescent="0.25">
      <c r="A1069" s="18" t="e">
        <f>#REF!</f>
        <v>#REF!</v>
      </c>
      <c r="B1069" s="20" t="e">
        <f>#REF!</f>
        <v>#REF!</v>
      </c>
      <c r="C1069" s="143" t="e">
        <f>#REF!</f>
        <v>#REF!</v>
      </c>
      <c r="D1069" s="22" t="e">
        <f>#REF!</f>
        <v>#REF!</v>
      </c>
      <c r="E1069" s="35">
        <v>1000</v>
      </c>
      <c r="F1069" s="203" t="s">
        <v>84</v>
      </c>
      <c r="G1069" s="19" t="e">
        <f>#REF!</f>
        <v>#REF!</v>
      </c>
      <c r="H1069" s="19"/>
      <c r="I1069" s="19">
        <f>ПЭВН!E1165</f>
        <v>0</v>
      </c>
      <c r="J1069" s="198"/>
      <c r="K1069" s="35">
        <v>780</v>
      </c>
      <c r="L1069" s="423">
        <f t="shared" si="22"/>
        <v>0.28205128205128216</v>
      </c>
      <c r="M1069" s="456"/>
      <c r="N1069" t="str">
        <f>IFERROR(VLOOKUP(B1069,Сток!A:B,2,FALSE),"")</f>
        <v/>
      </c>
      <c r="Q1069" s="214"/>
      <c r="R1069" s="214"/>
      <c r="S1069" s="214"/>
    </row>
    <row r="1070" spans="1:19" ht="12" customHeight="1" x14ac:dyDescent="0.25">
      <c r="A1070" s="18" t="e">
        <f>#REF!</f>
        <v>#REF!</v>
      </c>
      <c r="B1070" s="20" t="e">
        <f>#REF!</f>
        <v>#REF!</v>
      </c>
      <c r="C1070" s="143" t="e">
        <f>#REF!</f>
        <v>#REF!</v>
      </c>
      <c r="D1070" s="22" t="e">
        <f>#REF!</f>
        <v>#REF!</v>
      </c>
      <c r="E1070" s="35">
        <v>780</v>
      </c>
      <c r="F1070" s="203" t="s">
        <v>84</v>
      </c>
      <c r="G1070" s="19" t="e">
        <f>#REF!</f>
        <v>#REF!</v>
      </c>
      <c r="H1070" s="19"/>
      <c r="I1070" s="19">
        <f>ПЭВН!E1166</f>
        <v>0</v>
      </c>
      <c r="J1070" s="198"/>
      <c r="K1070" s="35">
        <v>780</v>
      </c>
      <c r="L1070" s="423">
        <f t="shared" ref="L1070:L1133" si="23">E1070/K1070-1</f>
        <v>0</v>
      </c>
      <c r="M1070" s="456"/>
      <c r="N1070" t="str">
        <f>IFERROR(VLOOKUP(B1070,Сток!A:B,2,FALSE),"")</f>
        <v/>
      </c>
      <c r="Q1070" s="214"/>
      <c r="R1070" s="214"/>
      <c r="S1070" s="214"/>
    </row>
    <row r="1071" spans="1:19" ht="12" customHeight="1" x14ac:dyDescent="0.25">
      <c r="A1071" s="18" t="e">
        <f>#REF!</f>
        <v>#REF!</v>
      </c>
      <c r="B1071" s="20" t="e">
        <f>#REF!</f>
        <v>#REF!</v>
      </c>
      <c r="C1071" s="143" t="e">
        <f>#REF!</f>
        <v>#REF!</v>
      </c>
      <c r="D1071" s="22" t="e">
        <f>#REF!</f>
        <v>#REF!</v>
      </c>
      <c r="E1071" s="35">
        <v>1300</v>
      </c>
      <c r="F1071" s="203" t="s">
        <v>84</v>
      </c>
      <c r="G1071" s="19" t="e">
        <f>#REF!</f>
        <v>#REF!</v>
      </c>
      <c r="H1071" s="19"/>
      <c r="I1071" s="19">
        <f>ПЭВН!E1167</f>
        <v>0</v>
      </c>
      <c r="J1071" s="198"/>
      <c r="K1071" s="35">
        <v>884</v>
      </c>
      <c r="L1071" s="423">
        <f t="shared" si="23"/>
        <v>0.47058823529411775</v>
      </c>
      <c r="M1071" s="456"/>
      <c r="N1071" t="str">
        <f>IFERROR(VLOOKUP(B1071,Сток!A:B,2,FALSE),"")</f>
        <v/>
      </c>
      <c r="Q1071" s="214"/>
      <c r="R1071" s="214"/>
      <c r="S1071" s="214"/>
    </row>
    <row r="1072" spans="1:19" ht="12" customHeight="1" x14ac:dyDescent="0.25">
      <c r="A1072" s="18" t="e">
        <f>#REF!</f>
        <v>#REF!</v>
      </c>
      <c r="B1072" s="20" t="e">
        <f>#REF!</f>
        <v>#REF!</v>
      </c>
      <c r="C1072" s="143" t="e">
        <f>#REF!</f>
        <v>#REF!</v>
      </c>
      <c r="D1072" s="22" t="e">
        <f>#REF!</f>
        <v>#REF!</v>
      </c>
      <c r="E1072" s="35">
        <v>1300</v>
      </c>
      <c r="F1072" s="203" t="s">
        <v>84</v>
      </c>
      <c r="G1072" s="19" t="e">
        <f>#REF!</f>
        <v>#REF!</v>
      </c>
      <c r="H1072" s="19"/>
      <c r="I1072" s="19">
        <f>ПЭВН!E1168</f>
        <v>0</v>
      </c>
      <c r="J1072" s="198"/>
      <c r="K1072" s="35">
        <v>588</v>
      </c>
      <c r="L1072" s="423">
        <f t="shared" si="23"/>
        <v>1.2108843537414966</v>
      </c>
      <c r="M1072" s="456"/>
      <c r="N1072" t="str">
        <f>IFERROR(VLOOKUP(B1072,Сток!A:B,2,FALSE),"")</f>
        <v/>
      </c>
      <c r="Q1072" s="214"/>
      <c r="R1072" s="214"/>
      <c r="S1072" s="214"/>
    </row>
    <row r="1073" spans="1:19" ht="12" customHeight="1" x14ac:dyDescent="0.25">
      <c r="A1073" s="18" t="e">
        <f>#REF!</f>
        <v>#REF!</v>
      </c>
      <c r="B1073" s="20" t="e">
        <f>#REF!</f>
        <v>#REF!</v>
      </c>
      <c r="C1073" s="143" t="e">
        <f>#REF!</f>
        <v>#REF!</v>
      </c>
      <c r="D1073" s="22" t="e">
        <f>#REF!</f>
        <v>#REF!</v>
      </c>
      <c r="E1073" s="35">
        <v>700</v>
      </c>
      <c r="F1073" s="203" t="s">
        <v>84</v>
      </c>
      <c r="G1073" s="19" t="e">
        <f>#REF!</f>
        <v>#REF!</v>
      </c>
      <c r="H1073" s="19"/>
      <c r="I1073" s="19">
        <f>ПЭВН!E1169</f>
        <v>0</v>
      </c>
      <c r="J1073" s="198"/>
      <c r="K1073" s="35">
        <v>936</v>
      </c>
      <c r="L1073" s="423">
        <f t="shared" si="23"/>
        <v>-0.25213675213675213</v>
      </c>
      <c r="M1073" s="456"/>
      <c r="N1073" t="str">
        <f>IFERROR(VLOOKUP(B1073,Сток!A:B,2,FALSE),"")</f>
        <v/>
      </c>
      <c r="Q1073" s="214"/>
      <c r="R1073" s="214"/>
      <c r="S1073" s="214"/>
    </row>
    <row r="1074" spans="1:19" ht="12" customHeight="1" x14ac:dyDescent="0.25">
      <c r="A1074" s="18" t="e">
        <f>#REF!</f>
        <v>#REF!</v>
      </c>
      <c r="B1074" s="20" t="e">
        <f>#REF!</f>
        <v>#REF!</v>
      </c>
      <c r="C1074" s="143" t="e">
        <f>#REF!</f>
        <v>#REF!</v>
      </c>
      <c r="D1074" s="22" t="e">
        <f>#REF!</f>
        <v>#REF!</v>
      </c>
      <c r="E1074" s="35">
        <v>1550</v>
      </c>
      <c r="F1074" s="203" t="s">
        <v>84</v>
      </c>
      <c r="G1074" s="19" t="e">
        <f>#REF!</f>
        <v>#REF!</v>
      </c>
      <c r="H1074" s="19"/>
      <c r="I1074" s="19">
        <f>ПЭВН!E1170</f>
        <v>0</v>
      </c>
      <c r="J1074" s="198"/>
      <c r="K1074" s="35">
        <v>1040</v>
      </c>
      <c r="L1074" s="423">
        <f t="shared" si="23"/>
        <v>0.49038461538461542</v>
      </c>
      <c r="M1074" s="456"/>
      <c r="N1074" t="str">
        <f>IFERROR(VLOOKUP(B1074,Сток!A:B,2,FALSE),"")</f>
        <v/>
      </c>
      <c r="Q1074" s="214"/>
      <c r="R1074" s="214"/>
      <c r="S1074" s="214"/>
    </row>
    <row r="1075" spans="1:19" ht="12" customHeight="1" x14ac:dyDescent="0.25">
      <c r="A1075" s="18" t="e">
        <f>#REF!</f>
        <v>#REF!</v>
      </c>
      <c r="B1075" s="20" t="e">
        <f>#REF!</f>
        <v>#REF!</v>
      </c>
      <c r="C1075" s="143" t="e">
        <f>#REF!</f>
        <v>#REF!</v>
      </c>
      <c r="D1075" s="22" t="e">
        <f>#REF!</f>
        <v>#REF!</v>
      </c>
      <c r="E1075" s="35">
        <v>1500</v>
      </c>
      <c r="F1075" s="203" t="s">
        <v>84</v>
      </c>
      <c r="G1075" s="19" t="e">
        <f>#REF!</f>
        <v>#REF!</v>
      </c>
      <c r="H1075" s="19"/>
      <c r="I1075" s="19">
        <f>ПЭВН!E1171</f>
        <v>0</v>
      </c>
      <c r="J1075" s="198"/>
      <c r="K1075" s="35">
        <v>936</v>
      </c>
      <c r="L1075" s="423">
        <f t="shared" si="23"/>
        <v>0.60256410256410264</v>
      </c>
      <c r="M1075" s="456"/>
      <c r="N1075" t="str">
        <f>IFERROR(VLOOKUP(B1075,Сток!A:B,2,FALSE),"")</f>
        <v/>
      </c>
      <c r="Q1075" s="214"/>
      <c r="R1075" s="214"/>
      <c r="S1075" s="214"/>
    </row>
    <row r="1076" spans="1:19" ht="12" customHeight="1" x14ac:dyDescent="0.25">
      <c r="A1076" s="18" t="e">
        <f>#REF!</f>
        <v>#REF!</v>
      </c>
      <c r="B1076" s="20" t="e">
        <f>#REF!</f>
        <v>#REF!</v>
      </c>
      <c r="C1076" s="143" t="e">
        <f>#REF!</f>
        <v>#REF!</v>
      </c>
      <c r="D1076" s="22" t="e">
        <f>#REF!</f>
        <v>#REF!</v>
      </c>
      <c r="E1076" s="35">
        <v>1350</v>
      </c>
      <c r="F1076" s="203" t="s">
        <v>84</v>
      </c>
      <c r="G1076" s="19" t="e">
        <f>#REF!</f>
        <v>#REF!</v>
      </c>
      <c r="H1076" s="19"/>
      <c r="I1076" s="19">
        <f>ПЭВН!E1172</f>
        <v>0</v>
      </c>
      <c r="J1076" s="198"/>
      <c r="K1076" s="35">
        <v>988</v>
      </c>
      <c r="L1076" s="423">
        <f t="shared" si="23"/>
        <v>0.3663967611336032</v>
      </c>
      <c r="M1076" s="456"/>
      <c r="N1076" t="str">
        <f>IFERROR(VLOOKUP(B1076,Сток!A:B,2,FALSE),"")</f>
        <v/>
      </c>
      <c r="Q1076" s="214"/>
      <c r="R1076" s="214"/>
      <c r="S1076" s="214"/>
    </row>
    <row r="1077" spans="1:19" ht="12" customHeight="1" x14ac:dyDescent="0.25">
      <c r="A1077" s="18" t="e">
        <f>#REF!</f>
        <v>#REF!</v>
      </c>
      <c r="B1077" s="20" t="e">
        <f>#REF!</f>
        <v>#REF!</v>
      </c>
      <c r="C1077" s="143" t="e">
        <f>#REF!</f>
        <v>#REF!</v>
      </c>
      <c r="D1077" s="22" t="e">
        <f>#REF!</f>
        <v>#REF!</v>
      </c>
      <c r="E1077" s="35">
        <v>1200</v>
      </c>
      <c r="F1077" s="203" t="s">
        <v>84</v>
      </c>
      <c r="G1077" s="19" t="e">
        <f>#REF!</f>
        <v>#REF!</v>
      </c>
      <c r="H1077" s="19"/>
      <c r="I1077" s="19">
        <f>ПЭВН!E1173</f>
        <v>0</v>
      </c>
      <c r="J1077" s="198"/>
      <c r="K1077" s="35">
        <v>1009</v>
      </c>
      <c r="L1077" s="423">
        <f t="shared" si="23"/>
        <v>0.18929633300297333</v>
      </c>
      <c r="M1077" s="456"/>
      <c r="N1077" t="str">
        <f>IFERROR(VLOOKUP(B1077,Сток!A:B,2,FALSE),"")</f>
        <v/>
      </c>
      <c r="Q1077" s="214"/>
      <c r="R1077" s="214"/>
      <c r="S1077" s="214"/>
    </row>
    <row r="1078" spans="1:19" ht="12" customHeight="1" x14ac:dyDescent="0.25">
      <c r="A1078" s="18" t="e">
        <f>#REF!</f>
        <v>#REF!</v>
      </c>
      <c r="B1078" s="20" t="e">
        <f>#REF!</f>
        <v>#REF!</v>
      </c>
      <c r="C1078" s="143" t="e">
        <f>#REF!</f>
        <v>#REF!</v>
      </c>
      <c r="D1078" s="22" t="e">
        <f>#REF!</f>
        <v>#REF!</v>
      </c>
      <c r="E1078" s="35">
        <v>950</v>
      </c>
      <c r="F1078" s="203" t="s">
        <v>84</v>
      </c>
      <c r="G1078" s="19" t="e">
        <f>#REF!</f>
        <v>#REF!</v>
      </c>
      <c r="H1078" s="19"/>
      <c r="I1078" s="19">
        <f>ПЭВН!E1174</f>
        <v>0</v>
      </c>
      <c r="J1078" s="198"/>
      <c r="K1078" s="35">
        <v>780</v>
      </c>
      <c r="L1078" s="423">
        <f t="shared" si="23"/>
        <v>0.21794871794871784</v>
      </c>
      <c r="M1078" s="456"/>
      <c r="N1078" t="str">
        <f>IFERROR(VLOOKUP(B1078,Сток!A:B,2,FALSE),"")</f>
        <v/>
      </c>
      <c r="Q1078" s="214"/>
      <c r="R1078" s="214"/>
      <c r="S1078" s="214"/>
    </row>
    <row r="1079" spans="1:19" ht="12" customHeight="1" x14ac:dyDescent="0.25">
      <c r="A1079" s="18" t="e">
        <f>#REF!</f>
        <v>#REF!</v>
      </c>
      <c r="B1079" s="20" t="e">
        <f>#REF!</f>
        <v>#REF!</v>
      </c>
      <c r="C1079" s="143" t="e">
        <f>#REF!</f>
        <v>#REF!</v>
      </c>
      <c r="D1079" s="22" t="e">
        <f>#REF!</f>
        <v>#REF!</v>
      </c>
      <c r="E1079" s="35">
        <v>1000</v>
      </c>
      <c r="F1079" s="203" t="s">
        <v>84</v>
      </c>
      <c r="G1079" s="19" t="e">
        <f>#REF!</f>
        <v>#REF!</v>
      </c>
      <c r="H1079" s="19"/>
      <c r="I1079" s="19">
        <f>ПЭВН!E1175</f>
        <v>0</v>
      </c>
      <c r="J1079" s="198"/>
      <c r="K1079" s="35">
        <v>811</v>
      </c>
      <c r="L1079" s="423">
        <f t="shared" si="23"/>
        <v>0.23304562268803952</v>
      </c>
      <c r="M1079" s="456"/>
      <c r="N1079" t="str">
        <f>IFERROR(VLOOKUP(B1079,Сток!A:B,2,FALSE),"")</f>
        <v/>
      </c>
      <c r="Q1079" s="214"/>
      <c r="R1079" s="214"/>
      <c r="S1079" s="214"/>
    </row>
    <row r="1080" spans="1:19" ht="12" customHeight="1" x14ac:dyDescent="0.25">
      <c r="A1080" s="18" t="e">
        <f>#REF!</f>
        <v>#REF!</v>
      </c>
      <c r="B1080" s="20" t="e">
        <f>#REF!</f>
        <v>#REF!</v>
      </c>
      <c r="C1080" s="143" t="e">
        <f>#REF!</f>
        <v>#REF!</v>
      </c>
      <c r="D1080" s="22" t="e">
        <f>#REF!</f>
        <v>#REF!</v>
      </c>
      <c r="E1080" s="35">
        <v>1700</v>
      </c>
      <c r="F1080" s="203" t="s">
        <v>84</v>
      </c>
      <c r="G1080" s="19" t="e">
        <f>#REF!</f>
        <v>#REF!</v>
      </c>
      <c r="H1080" s="19"/>
      <c r="I1080" s="19">
        <f>ПЭВН!E1176</f>
        <v>0</v>
      </c>
      <c r="J1080" s="198"/>
      <c r="K1080" s="35">
        <v>1456</v>
      </c>
      <c r="L1080" s="423">
        <f t="shared" si="23"/>
        <v>0.16758241758241765</v>
      </c>
      <c r="M1080" s="456"/>
      <c r="N1080" t="str">
        <f>IFERROR(VLOOKUP(B1080,Сток!A:B,2,FALSE),"")</f>
        <v/>
      </c>
      <c r="Q1080" s="214"/>
      <c r="R1080" s="214"/>
      <c r="S1080" s="214"/>
    </row>
    <row r="1081" spans="1:19" ht="12" customHeight="1" x14ac:dyDescent="0.25">
      <c r="A1081" s="18" t="e">
        <f>#REF!</f>
        <v>#REF!</v>
      </c>
      <c r="B1081" s="20" t="e">
        <f>#REF!</f>
        <v>#REF!</v>
      </c>
      <c r="C1081" s="143" t="e">
        <f>#REF!</f>
        <v>#REF!</v>
      </c>
      <c r="D1081" s="22" t="e">
        <f>#REF!</f>
        <v>#REF!</v>
      </c>
      <c r="E1081" s="35">
        <v>1400</v>
      </c>
      <c r="F1081" s="203" t="s">
        <v>84</v>
      </c>
      <c r="G1081" s="19" t="e">
        <f>#REF!</f>
        <v>#REF!</v>
      </c>
      <c r="H1081" s="19"/>
      <c r="I1081" s="19">
        <f>ПЭВН!E1177</f>
        <v>0</v>
      </c>
      <c r="J1081" s="198"/>
      <c r="K1081" s="35">
        <v>1040</v>
      </c>
      <c r="L1081" s="423">
        <f t="shared" si="23"/>
        <v>0.34615384615384626</v>
      </c>
      <c r="M1081" s="456"/>
      <c r="N1081" t="str">
        <f>IFERROR(VLOOKUP(B1081,Сток!A:B,2,FALSE),"")</f>
        <v/>
      </c>
      <c r="Q1081" s="214"/>
      <c r="R1081" s="214"/>
      <c r="S1081" s="214"/>
    </row>
    <row r="1082" spans="1:19" ht="12" customHeight="1" x14ac:dyDescent="0.25">
      <c r="A1082" s="18" t="e">
        <f>#REF!</f>
        <v>#REF!</v>
      </c>
      <c r="B1082" s="20" t="e">
        <f>#REF!</f>
        <v>#REF!</v>
      </c>
      <c r="C1082" s="143" t="e">
        <f>#REF!</f>
        <v>#REF!</v>
      </c>
      <c r="D1082" s="22" t="e">
        <f>#REF!</f>
        <v>#REF!</v>
      </c>
      <c r="E1082" s="35">
        <v>900</v>
      </c>
      <c r="F1082" s="203" t="s">
        <v>84</v>
      </c>
      <c r="G1082" s="19" t="e">
        <f>#REF!</f>
        <v>#REF!</v>
      </c>
      <c r="H1082" s="19"/>
      <c r="I1082" s="19">
        <f>ПЭВН!E1178</f>
        <v>0</v>
      </c>
      <c r="J1082" s="198"/>
      <c r="K1082" s="35">
        <v>1040</v>
      </c>
      <c r="L1082" s="423">
        <f t="shared" si="23"/>
        <v>-0.13461538461538458</v>
      </c>
      <c r="M1082" s="456"/>
      <c r="N1082" t="str">
        <f>IFERROR(VLOOKUP(B1082,Сток!A:B,2,FALSE),"")</f>
        <v/>
      </c>
      <c r="Q1082" s="214"/>
      <c r="R1082" s="214"/>
      <c r="S1082" s="214"/>
    </row>
    <row r="1083" spans="1:19" ht="12" customHeight="1" x14ac:dyDescent="0.25">
      <c r="A1083" s="18" t="e">
        <f>#REF!</f>
        <v>#REF!</v>
      </c>
      <c r="B1083" s="20" t="e">
        <f>#REF!</f>
        <v>#REF!</v>
      </c>
      <c r="C1083" s="143" t="e">
        <f>#REF!</f>
        <v>#REF!</v>
      </c>
      <c r="D1083" s="22" t="e">
        <f>#REF!</f>
        <v>#REF!</v>
      </c>
      <c r="E1083" s="35">
        <v>1800</v>
      </c>
      <c r="F1083" s="203" t="s">
        <v>84</v>
      </c>
      <c r="G1083" s="19" t="e">
        <f>#REF!</f>
        <v>#REF!</v>
      </c>
      <c r="H1083" s="19"/>
      <c r="I1083" s="19">
        <f>ПЭВН!E1179</f>
        <v>0</v>
      </c>
      <c r="J1083" s="198"/>
      <c r="K1083" s="35">
        <v>998</v>
      </c>
      <c r="L1083" s="423">
        <f t="shared" si="23"/>
        <v>0.80360721442885774</v>
      </c>
      <c r="M1083" s="456"/>
      <c r="N1083" t="str">
        <f>IFERROR(VLOOKUP(B1083,Сток!A:B,2,FALSE),"")</f>
        <v/>
      </c>
      <c r="Q1083" s="214"/>
      <c r="R1083" s="214"/>
      <c r="S1083" s="214"/>
    </row>
    <row r="1084" spans="1:19" ht="12" customHeight="1" x14ac:dyDescent="0.25">
      <c r="A1084" s="18" t="e">
        <f>#REF!</f>
        <v>#REF!</v>
      </c>
      <c r="B1084" s="20" t="e">
        <f>#REF!</f>
        <v>#REF!</v>
      </c>
      <c r="C1084" s="143" t="e">
        <f>#REF!</f>
        <v>#REF!</v>
      </c>
      <c r="D1084" s="22" t="e">
        <f>#REF!</f>
        <v>#REF!</v>
      </c>
      <c r="E1084" s="35">
        <v>2100</v>
      </c>
      <c r="F1084" s="203" t="s">
        <v>84</v>
      </c>
      <c r="G1084" s="19" t="e">
        <f>#REF!</f>
        <v>#REF!</v>
      </c>
      <c r="H1084" s="19"/>
      <c r="I1084" s="19">
        <f>ПЭВН!E1180</f>
        <v>0</v>
      </c>
      <c r="J1084" s="198"/>
      <c r="K1084" s="35">
        <v>1248</v>
      </c>
      <c r="L1084" s="423">
        <f t="shared" si="23"/>
        <v>0.68269230769230771</v>
      </c>
      <c r="M1084" s="456"/>
      <c r="N1084" t="str">
        <f>IFERROR(VLOOKUP(B1084,Сток!A:B,2,FALSE),"")</f>
        <v/>
      </c>
      <c r="Q1084" s="214"/>
      <c r="R1084" s="214"/>
      <c r="S1084" s="214"/>
    </row>
    <row r="1085" spans="1:19" ht="12" customHeight="1" x14ac:dyDescent="0.25">
      <c r="A1085" s="18" t="e">
        <f>#REF!</f>
        <v>#REF!</v>
      </c>
      <c r="B1085" s="20" t="e">
        <f>#REF!</f>
        <v>#REF!</v>
      </c>
      <c r="C1085" s="143" t="e">
        <f>#REF!</f>
        <v>#REF!</v>
      </c>
      <c r="D1085" s="22" t="e">
        <f>#REF!</f>
        <v>#REF!</v>
      </c>
      <c r="E1085" s="35">
        <v>1400</v>
      </c>
      <c r="F1085" s="203" t="s">
        <v>84</v>
      </c>
      <c r="G1085" s="19" t="e">
        <f>#REF!</f>
        <v>#REF!</v>
      </c>
      <c r="H1085" s="19"/>
      <c r="I1085" s="19">
        <f>ПЭВН!E1181</f>
        <v>0</v>
      </c>
      <c r="J1085" s="198"/>
      <c r="K1085" s="35">
        <v>926</v>
      </c>
      <c r="L1085" s="423">
        <f t="shared" si="23"/>
        <v>0.51187904967602593</v>
      </c>
      <c r="M1085" s="456"/>
      <c r="N1085" t="str">
        <f>IFERROR(VLOOKUP(B1085,Сток!A:B,2,FALSE),"")</f>
        <v/>
      </c>
      <c r="Q1085" s="214"/>
      <c r="R1085" s="214"/>
      <c r="S1085" s="214"/>
    </row>
    <row r="1086" spans="1:19" ht="12" customHeight="1" x14ac:dyDescent="0.25">
      <c r="A1086" s="18" t="e">
        <f>#REF!</f>
        <v>#REF!</v>
      </c>
      <c r="B1086" s="20" t="e">
        <f>#REF!</f>
        <v>#REF!</v>
      </c>
      <c r="C1086" s="143" t="e">
        <f>#REF!</f>
        <v>#REF!</v>
      </c>
      <c r="D1086" s="22" t="e">
        <f>#REF!</f>
        <v>#REF!</v>
      </c>
      <c r="E1086" s="35">
        <v>1400</v>
      </c>
      <c r="F1086" s="203" t="s">
        <v>84</v>
      </c>
      <c r="G1086" s="19" t="e">
        <f>#REF!</f>
        <v>#REF!</v>
      </c>
      <c r="H1086" s="19"/>
      <c r="I1086" s="19">
        <f>ПЭВН!E1182</f>
        <v>0</v>
      </c>
      <c r="J1086" s="198"/>
      <c r="K1086" s="35">
        <v>1040</v>
      </c>
      <c r="L1086" s="423">
        <f t="shared" si="23"/>
        <v>0.34615384615384626</v>
      </c>
      <c r="M1086" s="456"/>
      <c r="N1086" t="str">
        <f>IFERROR(VLOOKUP(B1086,Сток!A:B,2,FALSE),"")</f>
        <v/>
      </c>
      <c r="Q1086" s="214"/>
      <c r="R1086" s="214"/>
      <c r="S1086" s="214"/>
    </row>
    <row r="1087" spans="1:19" ht="12" customHeight="1" x14ac:dyDescent="0.25">
      <c r="A1087" s="18" t="e">
        <f>#REF!</f>
        <v>#REF!</v>
      </c>
      <c r="B1087" s="20" t="e">
        <f>#REF!</f>
        <v>#REF!</v>
      </c>
      <c r="C1087" s="143" t="e">
        <f>#REF!</f>
        <v>#REF!</v>
      </c>
      <c r="D1087" s="22" t="e">
        <f>#REF!</f>
        <v>#REF!</v>
      </c>
      <c r="E1087" s="35">
        <v>1500</v>
      </c>
      <c r="F1087" s="203" t="s">
        <v>84</v>
      </c>
      <c r="G1087" s="19" t="e">
        <f>#REF!</f>
        <v>#REF!</v>
      </c>
      <c r="H1087" s="19"/>
      <c r="I1087" s="19">
        <f>ПЭВН!E1183</f>
        <v>0</v>
      </c>
      <c r="J1087" s="198"/>
      <c r="K1087" s="35">
        <v>1019</v>
      </c>
      <c r="L1087" s="423">
        <f t="shared" si="23"/>
        <v>0.47203140333660443</v>
      </c>
      <c r="M1087" s="456"/>
      <c r="N1087" t="str">
        <f>IFERROR(VLOOKUP(B1087,Сток!A:B,2,FALSE),"")</f>
        <v/>
      </c>
      <c r="Q1087" s="214"/>
      <c r="R1087" s="214"/>
      <c r="S1087" s="214"/>
    </row>
    <row r="1088" spans="1:19" ht="12" customHeight="1" x14ac:dyDescent="0.25">
      <c r="A1088" s="18" t="e">
        <f>#REF!</f>
        <v>#REF!</v>
      </c>
      <c r="B1088" s="20" t="e">
        <f>#REF!</f>
        <v>#REF!</v>
      </c>
      <c r="C1088" s="143" t="e">
        <f>#REF!</f>
        <v>#REF!</v>
      </c>
      <c r="D1088" s="22" t="e">
        <f>#REF!</f>
        <v>#REF!</v>
      </c>
      <c r="E1088" s="35">
        <v>1500</v>
      </c>
      <c r="F1088" s="203" t="s">
        <v>84</v>
      </c>
      <c r="G1088" s="19" t="e">
        <f>#REF!</f>
        <v>#REF!</v>
      </c>
      <c r="H1088" s="19"/>
      <c r="I1088" s="19">
        <f>ПЭВН!E1184</f>
        <v>0</v>
      </c>
      <c r="J1088" s="198"/>
      <c r="K1088" s="35">
        <v>1019</v>
      </c>
      <c r="L1088" s="423">
        <f t="shared" si="23"/>
        <v>0.47203140333660443</v>
      </c>
      <c r="M1088" s="456"/>
      <c r="N1088" t="str">
        <f>IFERROR(VLOOKUP(B1088,Сток!A:B,2,FALSE),"")</f>
        <v/>
      </c>
      <c r="Q1088" s="214"/>
      <c r="R1088" s="214"/>
      <c r="S1088" s="214"/>
    </row>
    <row r="1089" spans="1:19" ht="12" customHeight="1" x14ac:dyDescent="0.25">
      <c r="A1089" s="18" t="e">
        <f>#REF!</f>
        <v>#REF!</v>
      </c>
      <c r="B1089" s="20" t="e">
        <f>#REF!</f>
        <v>#REF!</v>
      </c>
      <c r="C1089" s="143" t="e">
        <f>#REF!</f>
        <v>#REF!</v>
      </c>
      <c r="D1089" s="22" t="e">
        <f>#REF!</f>
        <v>#REF!</v>
      </c>
      <c r="E1089" s="35">
        <v>1200</v>
      </c>
      <c r="F1089" s="203" t="s">
        <v>84</v>
      </c>
      <c r="G1089" s="19" t="e">
        <f>#REF!</f>
        <v>#REF!</v>
      </c>
      <c r="H1089" s="19"/>
      <c r="I1089" s="19">
        <f>ПЭВН!E1185</f>
        <v>0</v>
      </c>
      <c r="J1089" s="198"/>
      <c r="K1089" s="35">
        <v>1019</v>
      </c>
      <c r="L1089" s="423">
        <f t="shared" si="23"/>
        <v>0.17762512266928354</v>
      </c>
      <c r="M1089" s="456"/>
      <c r="N1089" t="str">
        <f>IFERROR(VLOOKUP(B1089,Сток!A:B,2,FALSE),"")</f>
        <v/>
      </c>
      <c r="Q1089" s="214"/>
      <c r="R1089" s="214"/>
      <c r="S1089" s="214"/>
    </row>
    <row r="1090" spans="1:19" ht="12" customHeight="1" x14ac:dyDescent="0.25">
      <c r="A1090" s="18" t="e">
        <f>#REF!</f>
        <v>#REF!</v>
      </c>
      <c r="B1090" s="20" t="e">
        <f>#REF!</f>
        <v>#REF!</v>
      </c>
      <c r="C1090" s="143" t="e">
        <f>#REF!</f>
        <v>#REF!</v>
      </c>
      <c r="D1090" s="22" t="e">
        <f>#REF!</f>
        <v>#REF!</v>
      </c>
      <c r="E1090" s="35">
        <v>1200</v>
      </c>
      <c r="F1090" s="203" t="s">
        <v>84</v>
      </c>
      <c r="G1090" s="19" t="e">
        <f>#REF!</f>
        <v>#REF!</v>
      </c>
      <c r="H1090" s="19"/>
      <c r="I1090" s="19">
        <f>ПЭВН!E1186</f>
        <v>0</v>
      </c>
      <c r="J1090" s="198"/>
      <c r="K1090" s="35">
        <v>1019</v>
      </c>
      <c r="L1090" s="423">
        <f t="shared" si="23"/>
        <v>0.17762512266928354</v>
      </c>
      <c r="M1090" s="456"/>
      <c r="N1090" t="str">
        <f>IFERROR(VLOOKUP(B1090,Сток!A:B,2,FALSE),"")</f>
        <v/>
      </c>
      <c r="Q1090" s="214"/>
      <c r="R1090" s="214"/>
      <c r="S1090" s="214"/>
    </row>
    <row r="1091" spans="1:19" ht="12" customHeight="1" x14ac:dyDescent="0.25">
      <c r="A1091" s="18" t="e">
        <f>#REF!</f>
        <v>#REF!</v>
      </c>
      <c r="B1091" s="20" t="e">
        <f>#REF!</f>
        <v>#REF!</v>
      </c>
      <c r="C1091" s="143" t="e">
        <f>#REF!</f>
        <v>#REF!</v>
      </c>
      <c r="D1091" s="22" t="e">
        <f>#REF!</f>
        <v>#REF!</v>
      </c>
      <c r="E1091" s="35">
        <v>1500</v>
      </c>
      <c r="F1091" s="203" t="s">
        <v>84</v>
      </c>
      <c r="G1091" s="19" t="e">
        <f>#REF!</f>
        <v>#REF!</v>
      </c>
      <c r="H1091" s="19"/>
      <c r="I1091" s="19">
        <f>ПЭВН!E1187</f>
        <v>0</v>
      </c>
      <c r="J1091" s="198"/>
      <c r="K1091" s="35">
        <v>2111</v>
      </c>
      <c r="L1091" s="423">
        <f t="shared" si="23"/>
        <v>-0.28943628612032213</v>
      </c>
      <c r="M1091" s="456"/>
      <c r="N1091" t="str">
        <f>IFERROR(VLOOKUP(B1091,Сток!A:B,2,FALSE),"")</f>
        <v/>
      </c>
      <c r="Q1091" s="214"/>
      <c r="R1091" s="214"/>
      <c r="S1091" s="214"/>
    </row>
    <row r="1092" spans="1:19" ht="12" customHeight="1" x14ac:dyDescent="0.25">
      <c r="A1092" s="18" t="e">
        <f>#REF!</f>
        <v>#REF!</v>
      </c>
      <c r="B1092" s="20" t="e">
        <f>#REF!</f>
        <v>#REF!</v>
      </c>
      <c r="C1092" s="143" t="e">
        <f>#REF!</f>
        <v>#REF!</v>
      </c>
      <c r="D1092" s="22" t="e">
        <f>#REF!</f>
        <v>#REF!</v>
      </c>
      <c r="E1092" s="35">
        <v>2350</v>
      </c>
      <c r="F1092" s="203" t="s">
        <v>84</v>
      </c>
      <c r="G1092" s="19" t="e">
        <f>#REF!</f>
        <v>#REF!</v>
      </c>
      <c r="H1092" s="19"/>
      <c r="I1092" s="19">
        <f>ПЭВН!E1188</f>
        <v>0</v>
      </c>
      <c r="J1092" s="198"/>
      <c r="K1092" s="35">
        <v>2174</v>
      </c>
      <c r="L1092" s="423">
        <f t="shared" si="23"/>
        <v>8.0956761729530813E-2</v>
      </c>
      <c r="M1092" s="456"/>
      <c r="N1092" t="str">
        <f>IFERROR(VLOOKUP(B1092,Сток!A:B,2,FALSE),"")</f>
        <v/>
      </c>
      <c r="Q1092" s="214"/>
      <c r="R1092" s="214"/>
      <c r="S1092" s="214"/>
    </row>
    <row r="1093" spans="1:19" ht="12" customHeight="1" x14ac:dyDescent="0.25">
      <c r="A1093" s="18" t="e">
        <f>#REF!</f>
        <v>#REF!</v>
      </c>
      <c r="B1093" s="20" t="e">
        <f>#REF!</f>
        <v>#REF!</v>
      </c>
      <c r="C1093" s="143" t="e">
        <f>#REF!</f>
        <v>#REF!</v>
      </c>
      <c r="D1093" s="22" t="e">
        <f>#REF!</f>
        <v>#REF!</v>
      </c>
      <c r="E1093" s="35">
        <v>950</v>
      </c>
      <c r="F1093" s="203" t="s">
        <v>84</v>
      </c>
      <c r="G1093" s="19" t="e">
        <f>#REF!</f>
        <v>#REF!</v>
      </c>
      <c r="H1093" s="19"/>
      <c r="I1093" s="19">
        <f>ПЭВН!E1189</f>
        <v>0</v>
      </c>
      <c r="J1093" s="198"/>
      <c r="K1093" s="35">
        <v>936</v>
      </c>
      <c r="L1093" s="423">
        <f t="shared" si="23"/>
        <v>1.4957264957264904E-2</v>
      </c>
      <c r="M1093" s="456"/>
      <c r="N1093" t="str">
        <f>IFERROR(VLOOKUP(B1093,Сток!A:B,2,FALSE),"")</f>
        <v/>
      </c>
      <c r="Q1093" s="214"/>
      <c r="R1093" s="214"/>
      <c r="S1093" s="214"/>
    </row>
    <row r="1094" spans="1:19" ht="12" customHeight="1" x14ac:dyDescent="0.25">
      <c r="A1094" s="18" t="e">
        <f>#REF!</f>
        <v>#REF!</v>
      </c>
      <c r="B1094" s="20" t="e">
        <f>#REF!</f>
        <v>#REF!</v>
      </c>
      <c r="C1094" s="143" t="e">
        <f>#REF!</f>
        <v>#REF!</v>
      </c>
      <c r="D1094" s="22" t="e">
        <f>#REF!</f>
        <v>#REF!</v>
      </c>
      <c r="E1094" s="35">
        <v>1700</v>
      </c>
      <c r="F1094" s="203" t="s">
        <v>84</v>
      </c>
      <c r="G1094" s="19" t="e">
        <f>#REF!</f>
        <v>#REF!</v>
      </c>
      <c r="H1094" s="19"/>
      <c r="I1094" s="19">
        <f>ПЭВН!E1190</f>
        <v>0</v>
      </c>
      <c r="J1094" s="198"/>
      <c r="K1094" s="35">
        <v>1248</v>
      </c>
      <c r="L1094" s="423">
        <f t="shared" si="23"/>
        <v>0.36217948717948723</v>
      </c>
      <c r="M1094" s="456"/>
      <c r="N1094" t="str">
        <f>IFERROR(VLOOKUP(B1094,Сток!A:B,2,FALSE),"")</f>
        <v/>
      </c>
      <c r="Q1094" s="214"/>
      <c r="R1094" s="214"/>
      <c r="S1094" s="214"/>
    </row>
    <row r="1095" spans="1:19" ht="12" customHeight="1" x14ac:dyDescent="0.25">
      <c r="A1095" s="18" t="e">
        <f>#REF!</f>
        <v>#REF!</v>
      </c>
      <c r="B1095" s="20" t="e">
        <f>#REF!</f>
        <v>#REF!</v>
      </c>
      <c r="C1095" s="143" t="e">
        <f>#REF!</f>
        <v>#REF!</v>
      </c>
      <c r="D1095" s="22" t="e">
        <f>#REF!</f>
        <v>#REF!</v>
      </c>
      <c r="E1095" s="35">
        <v>1500</v>
      </c>
      <c r="F1095" s="203" t="s">
        <v>84</v>
      </c>
      <c r="G1095" s="19" t="e">
        <f>#REF!</f>
        <v>#REF!</v>
      </c>
      <c r="H1095" s="19"/>
      <c r="I1095" s="19">
        <f>ПЭВН!E1191</f>
        <v>0</v>
      </c>
      <c r="J1095" s="198"/>
      <c r="K1095" s="35">
        <v>832</v>
      </c>
      <c r="L1095" s="423">
        <f t="shared" si="23"/>
        <v>0.80288461538461542</v>
      </c>
      <c r="M1095" s="456"/>
      <c r="N1095" t="str">
        <f>IFERROR(VLOOKUP(B1095,Сток!A:B,2,FALSE),"")</f>
        <v/>
      </c>
      <c r="Q1095" s="214"/>
      <c r="R1095" s="214"/>
      <c r="S1095" s="214"/>
    </row>
    <row r="1096" spans="1:19" ht="12" customHeight="1" x14ac:dyDescent="0.25">
      <c r="A1096" s="18" t="e">
        <f>#REF!</f>
        <v>#REF!</v>
      </c>
      <c r="B1096" s="20" t="e">
        <f>#REF!</f>
        <v>#REF!</v>
      </c>
      <c r="C1096" s="143" t="e">
        <f>#REF!</f>
        <v>#REF!</v>
      </c>
      <c r="D1096" s="22" t="e">
        <f>#REF!</f>
        <v>#REF!</v>
      </c>
      <c r="E1096" s="35">
        <v>1950</v>
      </c>
      <c r="F1096" s="203" t="s">
        <v>84</v>
      </c>
      <c r="G1096" s="19" t="e">
        <f>#REF!</f>
        <v>#REF!</v>
      </c>
      <c r="H1096" s="19"/>
      <c r="I1096" s="19">
        <f>ПЭВН!E1192</f>
        <v>0</v>
      </c>
      <c r="J1096" s="198"/>
      <c r="K1096" s="35">
        <v>1040</v>
      </c>
      <c r="L1096" s="423">
        <f t="shared" si="23"/>
        <v>0.875</v>
      </c>
      <c r="M1096" s="456"/>
      <c r="N1096" t="str">
        <f>IFERROR(VLOOKUP(B1096,Сток!A:B,2,FALSE),"")</f>
        <v/>
      </c>
      <c r="Q1096" s="214"/>
      <c r="R1096" s="214"/>
      <c r="S1096" s="214"/>
    </row>
    <row r="1097" spans="1:19" ht="12" customHeight="1" x14ac:dyDescent="0.25">
      <c r="A1097" s="18" t="e">
        <f>#REF!</f>
        <v>#REF!</v>
      </c>
      <c r="B1097" s="20" t="e">
        <f>#REF!</f>
        <v>#REF!</v>
      </c>
      <c r="C1097" s="143" t="e">
        <f>#REF!</f>
        <v>#REF!</v>
      </c>
      <c r="D1097" s="22" t="e">
        <f>#REF!</f>
        <v>#REF!</v>
      </c>
      <c r="E1097" s="35">
        <v>1500</v>
      </c>
      <c r="F1097" s="203" t="s">
        <v>84</v>
      </c>
      <c r="G1097" s="19" t="e">
        <f>#REF!</f>
        <v>#REF!</v>
      </c>
      <c r="H1097" s="19"/>
      <c r="I1097" s="19">
        <f>ПЭВН!E1193</f>
        <v>0</v>
      </c>
      <c r="J1097" s="198"/>
      <c r="K1097" s="35">
        <v>863</v>
      </c>
      <c r="L1097" s="423">
        <f t="shared" si="23"/>
        <v>0.73812282734646573</v>
      </c>
      <c r="M1097" s="456"/>
      <c r="N1097" t="str">
        <f>IFERROR(VLOOKUP(B1097,Сток!A:B,2,FALSE),"")</f>
        <v/>
      </c>
      <c r="Q1097" s="214"/>
      <c r="R1097" s="214"/>
      <c r="S1097" s="214"/>
    </row>
    <row r="1098" spans="1:19" ht="12" customHeight="1" x14ac:dyDescent="0.25">
      <c r="A1098" s="18" t="e">
        <f>#REF!</f>
        <v>#REF!</v>
      </c>
      <c r="B1098" s="20" t="e">
        <f>#REF!</f>
        <v>#REF!</v>
      </c>
      <c r="C1098" s="143" t="e">
        <f>#REF!</f>
        <v>#REF!</v>
      </c>
      <c r="D1098" s="22" t="e">
        <f>#REF!</f>
        <v>#REF!</v>
      </c>
      <c r="E1098" s="35">
        <v>1500</v>
      </c>
      <c r="F1098" s="203" t="s">
        <v>84</v>
      </c>
      <c r="G1098" s="19" t="e">
        <f>#REF!</f>
        <v>#REF!</v>
      </c>
      <c r="H1098" s="19"/>
      <c r="I1098" s="19">
        <f>ПЭВН!E1194</f>
        <v>0</v>
      </c>
      <c r="J1098" s="198"/>
      <c r="K1098" s="35">
        <v>874</v>
      </c>
      <c r="L1098" s="423">
        <f t="shared" si="23"/>
        <v>0.71624713958810071</v>
      </c>
      <c r="M1098" s="456"/>
      <c r="N1098" t="str">
        <f>IFERROR(VLOOKUP(B1098,Сток!A:B,2,FALSE),"")</f>
        <v/>
      </c>
      <c r="Q1098" s="214"/>
      <c r="R1098" s="214"/>
      <c r="S1098" s="214"/>
    </row>
    <row r="1099" spans="1:19" ht="12" customHeight="1" x14ac:dyDescent="0.25">
      <c r="A1099" s="18" t="e">
        <f>#REF!</f>
        <v>#REF!</v>
      </c>
      <c r="B1099" s="20" t="e">
        <f>#REF!</f>
        <v>#REF!</v>
      </c>
      <c r="C1099" s="143" t="e">
        <f>#REF!</f>
        <v>#REF!</v>
      </c>
      <c r="D1099" s="22" t="e">
        <f>#REF!</f>
        <v>#REF!</v>
      </c>
      <c r="E1099" s="35">
        <v>1200</v>
      </c>
      <c r="F1099" s="203" t="s">
        <v>84</v>
      </c>
      <c r="G1099" s="19" t="e">
        <f>#REF!</f>
        <v>#REF!</v>
      </c>
      <c r="H1099" s="19"/>
      <c r="I1099" s="19">
        <f>ПЭВН!E1195</f>
        <v>0</v>
      </c>
      <c r="J1099" s="198"/>
      <c r="K1099" s="35">
        <v>1196</v>
      </c>
      <c r="L1099" s="423">
        <f t="shared" si="23"/>
        <v>3.3444816053511683E-3</v>
      </c>
      <c r="M1099" s="456"/>
      <c r="N1099" t="str">
        <f>IFERROR(VLOOKUP(B1099,Сток!A:B,2,FALSE),"")</f>
        <v/>
      </c>
      <c r="Q1099" s="214"/>
      <c r="R1099" s="214"/>
      <c r="S1099" s="214"/>
    </row>
    <row r="1100" spans="1:19" ht="12" customHeight="1" x14ac:dyDescent="0.25">
      <c r="A1100" s="18" t="e">
        <f>#REF!</f>
        <v>#REF!</v>
      </c>
      <c r="B1100" s="20" t="e">
        <f>#REF!</f>
        <v>#REF!</v>
      </c>
      <c r="C1100" s="143" t="e">
        <f>#REF!</f>
        <v>#REF!</v>
      </c>
      <c r="D1100" s="22" t="e">
        <f>#REF!</f>
        <v>#REF!</v>
      </c>
      <c r="E1100" s="35">
        <v>1400</v>
      </c>
      <c r="F1100" s="203" t="s">
        <v>84</v>
      </c>
      <c r="G1100" s="19" t="e">
        <f>#REF!</f>
        <v>#REF!</v>
      </c>
      <c r="H1100" s="19"/>
      <c r="I1100" s="19">
        <f>ПЭВН!E1196</f>
        <v>0</v>
      </c>
      <c r="J1100" s="198"/>
      <c r="K1100" s="35">
        <v>1040</v>
      </c>
      <c r="L1100" s="423">
        <f t="shared" si="23"/>
        <v>0.34615384615384626</v>
      </c>
      <c r="M1100" s="456"/>
      <c r="N1100" t="str">
        <f>IFERROR(VLOOKUP(B1100,Сток!A:B,2,FALSE),"")</f>
        <v/>
      </c>
      <c r="Q1100" s="214"/>
      <c r="R1100" s="214"/>
      <c r="S1100" s="214"/>
    </row>
    <row r="1101" spans="1:19" ht="12" customHeight="1" x14ac:dyDescent="0.25">
      <c r="A1101" s="18" t="e">
        <f>#REF!</f>
        <v>#REF!</v>
      </c>
      <c r="B1101" s="20" t="e">
        <f>#REF!</f>
        <v>#REF!</v>
      </c>
      <c r="C1101" s="143" t="e">
        <f>#REF!</f>
        <v>#REF!</v>
      </c>
      <c r="D1101" s="22" t="e">
        <f>#REF!</f>
        <v>#REF!</v>
      </c>
      <c r="E1101" s="35">
        <v>1400</v>
      </c>
      <c r="F1101" s="203" t="s">
        <v>84</v>
      </c>
      <c r="G1101" s="19" t="e">
        <f>#REF!</f>
        <v>#REF!</v>
      </c>
      <c r="H1101" s="19"/>
      <c r="I1101" s="19">
        <f>ПЭВН!E1197</f>
        <v>0</v>
      </c>
      <c r="J1101" s="198"/>
      <c r="K1101" s="35">
        <v>1040</v>
      </c>
      <c r="L1101" s="423">
        <f t="shared" si="23"/>
        <v>0.34615384615384626</v>
      </c>
      <c r="M1101" s="456"/>
      <c r="N1101" t="str">
        <f>IFERROR(VLOOKUP(B1101,Сток!A:B,2,FALSE),"")</f>
        <v/>
      </c>
      <c r="Q1101" s="214"/>
      <c r="R1101" s="214"/>
      <c r="S1101" s="214"/>
    </row>
    <row r="1102" spans="1:19" ht="12" customHeight="1" x14ac:dyDescent="0.25">
      <c r="A1102" s="18" t="e">
        <f>#REF!</f>
        <v>#REF!</v>
      </c>
      <c r="B1102" s="20" t="e">
        <f>#REF!</f>
        <v>#REF!</v>
      </c>
      <c r="C1102" s="143" t="e">
        <f>#REF!</f>
        <v>#REF!</v>
      </c>
      <c r="D1102" s="22" t="e">
        <f>#REF!</f>
        <v>#REF!</v>
      </c>
      <c r="E1102" s="35">
        <v>1200</v>
      </c>
      <c r="F1102" s="203" t="s">
        <v>84</v>
      </c>
      <c r="G1102" s="19" t="e">
        <f>#REF!</f>
        <v>#REF!</v>
      </c>
      <c r="H1102" s="19"/>
      <c r="I1102" s="19">
        <f>ПЭВН!E1198</f>
        <v>0</v>
      </c>
      <c r="J1102" s="198"/>
      <c r="K1102" s="35">
        <v>1040</v>
      </c>
      <c r="L1102" s="423">
        <f t="shared" si="23"/>
        <v>0.15384615384615374</v>
      </c>
      <c r="M1102" s="456"/>
      <c r="N1102" t="str">
        <f>IFERROR(VLOOKUP(B1102,Сток!A:B,2,FALSE),"")</f>
        <v/>
      </c>
      <c r="Q1102" s="214"/>
      <c r="R1102" s="214"/>
      <c r="S1102" s="214"/>
    </row>
    <row r="1103" spans="1:19" ht="12" customHeight="1" x14ac:dyDescent="0.25">
      <c r="A1103" s="18" t="e">
        <f>#REF!</f>
        <v>#REF!</v>
      </c>
      <c r="B1103" s="20" t="e">
        <f>#REF!</f>
        <v>#REF!</v>
      </c>
      <c r="C1103" s="143" t="e">
        <f>#REF!</f>
        <v>#REF!</v>
      </c>
      <c r="D1103" s="22" t="e">
        <f>#REF!</f>
        <v>#REF!</v>
      </c>
      <c r="E1103" s="35">
        <v>350</v>
      </c>
      <c r="F1103" s="203" t="s">
        <v>84</v>
      </c>
      <c r="G1103" s="19" t="e">
        <f>#REF!</f>
        <v>#REF!</v>
      </c>
      <c r="H1103" s="19"/>
      <c r="I1103" s="19">
        <f>ПЭВН!E1199</f>
        <v>0</v>
      </c>
      <c r="J1103" s="198"/>
      <c r="K1103" s="35">
        <v>624</v>
      </c>
      <c r="L1103" s="423">
        <f t="shared" si="23"/>
        <v>-0.4391025641025641</v>
      </c>
      <c r="M1103" s="456"/>
      <c r="N1103" t="str">
        <f>IFERROR(VLOOKUP(B1103,Сток!A:B,2,FALSE),"")</f>
        <v/>
      </c>
      <c r="Q1103" s="214"/>
      <c r="R1103" s="214"/>
      <c r="S1103" s="214"/>
    </row>
    <row r="1104" spans="1:19" ht="12" customHeight="1" x14ac:dyDescent="0.25">
      <c r="A1104" s="18" t="e">
        <f>#REF!</f>
        <v>#REF!</v>
      </c>
      <c r="B1104" s="20" t="e">
        <f>#REF!</f>
        <v>#REF!</v>
      </c>
      <c r="C1104" s="143" t="e">
        <f>#REF!</f>
        <v>#REF!</v>
      </c>
      <c r="D1104" s="22" t="e">
        <f>#REF!</f>
        <v>#REF!</v>
      </c>
      <c r="E1104" s="35">
        <v>350</v>
      </c>
      <c r="F1104" s="203" t="s">
        <v>84</v>
      </c>
      <c r="G1104" s="19" t="e">
        <f>#REF!</f>
        <v>#REF!</v>
      </c>
      <c r="H1104" s="19"/>
      <c r="I1104" s="19">
        <f>ПЭВН!E1200</f>
        <v>0</v>
      </c>
      <c r="J1104" s="198"/>
      <c r="K1104" s="35">
        <v>624</v>
      </c>
      <c r="L1104" s="423">
        <f t="shared" si="23"/>
        <v>-0.4391025641025641</v>
      </c>
      <c r="M1104" s="456"/>
      <c r="N1104" t="str">
        <f>IFERROR(VLOOKUP(B1104,Сток!A:B,2,FALSE),"")</f>
        <v/>
      </c>
      <c r="Q1104" s="214"/>
      <c r="R1104" s="214"/>
      <c r="S1104" s="214"/>
    </row>
    <row r="1105" spans="1:19" ht="12" customHeight="1" x14ac:dyDescent="0.25">
      <c r="A1105" s="18" t="e">
        <f>#REF!</f>
        <v>#REF!</v>
      </c>
      <c r="B1105" s="20" t="e">
        <f>#REF!</f>
        <v>#REF!</v>
      </c>
      <c r="C1105" s="143" t="e">
        <f>#REF!</f>
        <v>#REF!</v>
      </c>
      <c r="D1105" s="22" t="e">
        <f>#REF!</f>
        <v>#REF!</v>
      </c>
      <c r="E1105" s="35">
        <v>1040</v>
      </c>
      <c r="F1105" s="203" t="s">
        <v>84</v>
      </c>
      <c r="G1105" s="19" t="e">
        <f>#REF!</f>
        <v>#REF!</v>
      </c>
      <c r="H1105" s="19"/>
      <c r="I1105" s="19">
        <f>ПЭВН!E1201</f>
        <v>0</v>
      </c>
      <c r="J1105" s="198"/>
      <c r="K1105" s="35">
        <v>1040</v>
      </c>
      <c r="L1105" s="423">
        <f t="shared" si="23"/>
        <v>0</v>
      </c>
      <c r="M1105" s="456"/>
      <c r="N1105" t="str">
        <f>IFERROR(VLOOKUP(B1105,Сток!A:B,2,FALSE),"")</f>
        <v/>
      </c>
      <c r="Q1105" s="214"/>
      <c r="R1105" s="214"/>
      <c r="S1105" s="214"/>
    </row>
    <row r="1106" spans="1:19" ht="12" customHeight="1" x14ac:dyDescent="0.25">
      <c r="A1106" s="18" t="e">
        <f>#REF!</f>
        <v>#REF!</v>
      </c>
      <c r="B1106" s="20" t="e">
        <f>#REF!</f>
        <v>#REF!</v>
      </c>
      <c r="C1106" s="143" t="e">
        <f>#REF!</f>
        <v>#REF!</v>
      </c>
      <c r="D1106" s="22" t="e">
        <f>#REF!</f>
        <v>#REF!</v>
      </c>
      <c r="E1106" s="35">
        <v>1300</v>
      </c>
      <c r="F1106" s="203" t="s">
        <v>84</v>
      </c>
      <c r="G1106" s="19" t="e">
        <f>#REF!</f>
        <v>#REF!</v>
      </c>
      <c r="H1106" s="19"/>
      <c r="I1106" s="19">
        <f>ПЭВН!E1202</f>
        <v>0</v>
      </c>
      <c r="J1106" s="198"/>
      <c r="K1106" s="35">
        <v>1009</v>
      </c>
      <c r="L1106" s="423">
        <f t="shared" si="23"/>
        <v>0.28840436075322096</v>
      </c>
      <c r="M1106" s="456"/>
      <c r="N1106" t="str">
        <f>IFERROR(VLOOKUP(B1106,Сток!A:B,2,FALSE),"")</f>
        <v/>
      </c>
      <c r="Q1106" s="214"/>
      <c r="R1106" s="214"/>
      <c r="S1106" s="214"/>
    </row>
    <row r="1107" spans="1:19" ht="12" customHeight="1" x14ac:dyDescent="0.25">
      <c r="A1107" s="18" t="e">
        <f>#REF!</f>
        <v>#REF!</v>
      </c>
      <c r="B1107" s="20" t="e">
        <f>#REF!</f>
        <v>#REF!</v>
      </c>
      <c r="C1107" s="143" t="e">
        <f>#REF!</f>
        <v>#REF!</v>
      </c>
      <c r="D1107" s="22" t="e">
        <f>#REF!</f>
        <v>#REF!</v>
      </c>
      <c r="E1107" s="35">
        <v>1900</v>
      </c>
      <c r="F1107" s="203" t="s">
        <v>84</v>
      </c>
      <c r="G1107" s="19" t="e">
        <f>#REF!</f>
        <v>#REF!</v>
      </c>
      <c r="H1107" s="19"/>
      <c r="I1107" s="19">
        <f>ПЭВН!E1203</f>
        <v>0</v>
      </c>
      <c r="J1107" s="198"/>
      <c r="K1107" s="35">
        <v>1602</v>
      </c>
      <c r="L1107" s="423">
        <f t="shared" si="23"/>
        <v>0.18601747815230962</v>
      </c>
      <c r="M1107" s="456"/>
      <c r="N1107" t="str">
        <f>IFERROR(VLOOKUP(B1107,Сток!A:B,2,FALSE),"")</f>
        <v/>
      </c>
      <c r="Q1107" s="214"/>
      <c r="R1107" s="214"/>
      <c r="S1107" s="214"/>
    </row>
    <row r="1108" spans="1:19" ht="12" customHeight="1" x14ac:dyDescent="0.25">
      <c r="A1108" s="18" t="e">
        <f>#REF!</f>
        <v>#REF!</v>
      </c>
      <c r="B1108" s="20" t="e">
        <f>#REF!</f>
        <v>#REF!</v>
      </c>
      <c r="C1108" s="143" t="e">
        <f>#REF!</f>
        <v>#REF!</v>
      </c>
      <c r="D1108" s="22" t="e">
        <f>#REF!</f>
        <v>#REF!</v>
      </c>
      <c r="E1108" s="35">
        <v>1800</v>
      </c>
      <c r="F1108" s="203" t="s">
        <v>84</v>
      </c>
      <c r="G1108" s="19" t="e">
        <f>#REF!</f>
        <v>#REF!</v>
      </c>
      <c r="H1108" s="19"/>
      <c r="I1108" s="19">
        <f>ПЭВН!E1204</f>
        <v>0</v>
      </c>
      <c r="J1108" s="198"/>
      <c r="K1108" s="35">
        <v>1352</v>
      </c>
      <c r="L1108" s="423">
        <f t="shared" si="23"/>
        <v>0.33136094674556205</v>
      </c>
      <c r="M1108" s="456"/>
      <c r="N1108" t="str">
        <f>IFERROR(VLOOKUP(B1108,Сток!A:B,2,FALSE),"")</f>
        <v/>
      </c>
      <c r="Q1108" s="214"/>
      <c r="R1108" s="214"/>
      <c r="S1108" s="214"/>
    </row>
    <row r="1109" spans="1:19" ht="12" customHeight="1" x14ac:dyDescent="0.25">
      <c r="A1109" s="18" t="e">
        <f>#REF!</f>
        <v>#REF!</v>
      </c>
      <c r="B1109" s="20" t="e">
        <f>#REF!</f>
        <v>#REF!</v>
      </c>
      <c r="C1109" s="143" t="e">
        <f>#REF!</f>
        <v>#REF!</v>
      </c>
      <c r="D1109" s="22" t="e">
        <f>#REF!</f>
        <v>#REF!</v>
      </c>
      <c r="E1109" s="35">
        <v>1800</v>
      </c>
      <c r="F1109" s="203" t="s">
        <v>84</v>
      </c>
      <c r="G1109" s="19" t="e">
        <f>#REF!</f>
        <v>#REF!</v>
      </c>
      <c r="H1109" s="19"/>
      <c r="I1109" s="19">
        <f>ПЭВН!E1205</f>
        <v>0</v>
      </c>
      <c r="J1109" s="198"/>
      <c r="K1109" s="35">
        <v>1352</v>
      </c>
      <c r="L1109" s="423">
        <f t="shared" si="23"/>
        <v>0.33136094674556205</v>
      </c>
      <c r="M1109" s="456"/>
      <c r="N1109" t="str">
        <f>IFERROR(VLOOKUP(B1109,Сток!A:B,2,FALSE),"")</f>
        <v/>
      </c>
      <c r="Q1109" s="214"/>
      <c r="R1109" s="214"/>
      <c r="S1109" s="214"/>
    </row>
    <row r="1110" spans="1:19" ht="12" customHeight="1" x14ac:dyDescent="0.25">
      <c r="A1110" s="18" t="e">
        <f>#REF!</f>
        <v>#REF!</v>
      </c>
      <c r="B1110" s="20" t="e">
        <f>#REF!</f>
        <v>#REF!</v>
      </c>
      <c r="C1110" s="143" t="e">
        <f>#REF!</f>
        <v>#REF!</v>
      </c>
      <c r="D1110" s="22" t="e">
        <f>#REF!</f>
        <v>#REF!</v>
      </c>
      <c r="E1110" s="35">
        <v>1800</v>
      </c>
      <c r="F1110" s="203" t="s">
        <v>84</v>
      </c>
      <c r="G1110" s="19" t="e">
        <f>#REF!</f>
        <v>#REF!</v>
      </c>
      <c r="H1110" s="19"/>
      <c r="I1110" s="19">
        <f>ПЭВН!E1206</f>
        <v>0</v>
      </c>
      <c r="J1110" s="198"/>
      <c r="K1110" s="35">
        <v>1352</v>
      </c>
      <c r="L1110" s="423">
        <f t="shared" si="23"/>
        <v>0.33136094674556205</v>
      </c>
      <c r="M1110" s="456"/>
      <c r="N1110" t="str">
        <f>IFERROR(VLOOKUP(B1110,Сток!A:B,2,FALSE),"")</f>
        <v/>
      </c>
      <c r="Q1110" s="214"/>
      <c r="R1110" s="214"/>
      <c r="S1110" s="214"/>
    </row>
    <row r="1111" spans="1:19" ht="12" customHeight="1" x14ac:dyDescent="0.25">
      <c r="A1111" s="18" t="e">
        <f>#REF!</f>
        <v>#REF!</v>
      </c>
      <c r="B1111" s="20" t="e">
        <f>#REF!</f>
        <v>#REF!</v>
      </c>
      <c r="C1111" s="143" t="e">
        <f>#REF!</f>
        <v>#REF!</v>
      </c>
      <c r="D1111" s="22" t="e">
        <f>#REF!</f>
        <v>#REF!</v>
      </c>
      <c r="E1111" s="35">
        <v>1300</v>
      </c>
      <c r="F1111" s="203" t="s">
        <v>84</v>
      </c>
      <c r="G1111" s="19" t="e">
        <f>#REF!</f>
        <v>#REF!</v>
      </c>
      <c r="H1111" s="19"/>
      <c r="I1111" s="19">
        <f>ПЭВН!E1207</f>
        <v>0</v>
      </c>
      <c r="J1111" s="198"/>
      <c r="K1111" s="35">
        <v>1030</v>
      </c>
      <c r="L1111" s="423">
        <f t="shared" si="23"/>
        <v>0.26213592233009719</v>
      </c>
      <c r="M1111" s="456"/>
      <c r="N1111" t="str">
        <f>IFERROR(VLOOKUP(B1111,Сток!A:B,2,FALSE),"")</f>
        <v/>
      </c>
      <c r="Q1111" s="214"/>
      <c r="R1111" s="214"/>
      <c r="S1111" s="214"/>
    </row>
    <row r="1112" spans="1:19" ht="12" customHeight="1" x14ac:dyDescent="0.25">
      <c r="A1112" s="18" t="e">
        <f>#REF!</f>
        <v>#REF!</v>
      </c>
      <c r="B1112" s="20" t="e">
        <f>#REF!</f>
        <v>#REF!</v>
      </c>
      <c r="C1112" s="143" t="e">
        <f>#REF!</f>
        <v>#REF!</v>
      </c>
      <c r="D1112" s="22" t="e">
        <f>#REF!</f>
        <v>#REF!</v>
      </c>
      <c r="E1112" s="35">
        <v>1800</v>
      </c>
      <c r="F1112" s="203" t="s">
        <v>84</v>
      </c>
      <c r="G1112" s="19" t="e">
        <f>#REF!</f>
        <v>#REF!</v>
      </c>
      <c r="H1112" s="19"/>
      <c r="I1112" s="19">
        <f>ПЭВН!E1208</f>
        <v>0</v>
      </c>
      <c r="J1112" s="198"/>
      <c r="K1112" s="35">
        <v>1092</v>
      </c>
      <c r="L1112" s="423">
        <f t="shared" si="23"/>
        <v>0.64835164835164827</v>
      </c>
      <c r="M1112" s="456"/>
      <c r="N1112" t="str">
        <f>IFERROR(VLOOKUP(B1112,Сток!A:B,2,FALSE),"")</f>
        <v/>
      </c>
      <c r="Q1112" s="214"/>
      <c r="R1112" s="214"/>
      <c r="S1112" s="214"/>
    </row>
    <row r="1113" spans="1:19" ht="12" customHeight="1" x14ac:dyDescent="0.25">
      <c r="A1113" s="18" t="e">
        <f>#REF!</f>
        <v>#REF!</v>
      </c>
      <c r="B1113" s="20" t="e">
        <f>#REF!</f>
        <v>#REF!</v>
      </c>
      <c r="C1113" s="143" t="e">
        <f>#REF!</f>
        <v>#REF!</v>
      </c>
      <c r="D1113" s="22" t="e">
        <f>#REF!</f>
        <v>#REF!</v>
      </c>
      <c r="E1113" s="35">
        <v>1300</v>
      </c>
      <c r="F1113" s="203" t="s">
        <v>84</v>
      </c>
      <c r="G1113" s="19" t="e">
        <f>#REF!</f>
        <v>#REF!</v>
      </c>
      <c r="H1113" s="19"/>
      <c r="I1113" s="19">
        <f>ПЭВН!E1209</f>
        <v>0</v>
      </c>
      <c r="J1113" s="198"/>
      <c r="K1113" s="35">
        <v>1040</v>
      </c>
      <c r="L1113" s="423">
        <f t="shared" si="23"/>
        <v>0.25</v>
      </c>
      <c r="M1113" s="456"/>
      <c r="N1113" t="str">
        <f>IFERROR(VLOOKUP(B1113,Сток!A:B,2,FALSE),"")</f>
        <v/>
      </c>
      <c r="Q1113" s="214"/>
      <c r="R1113" s="214"/>
      <c r="S1113" s="214"/>
    </row>
    <row r="1114" spans="1:19" ht="12" customHeight="1" x14ac:dyDescent="0.25">
      <c r="A1114" s="18" t="e">
        <f>#REF!</f>
        <v>#REF!</v>
      </c>
      <c r="B1114" s="20" t="e">
        <f>#REF!</f>
        <v>#REF!</v>
      </c>
      <c r="C1114" s="143" t="e">
        <f>#REF!</f>
        <v>#REF!</v>
      </c>
      <c r="D1114" s="22" t="e">
        <f>#REF!</f>
        <v>#REF!</v>
      </c>
      <c r="E1114" s="35">
        <v>350</v>
      </c>
      <c r="F1114" s="203" t="s">
        <v>84</v>
      </c>
      <c r="G1114" s="19" t="e">
        <f>#REF!</f>
        <v>#REF!</v>
      </c>
      <c r="H1114" s="19"/>
      <c r="I1114" s="19">
        <f>ПЭВН!E1211</f>
        <v>0</v>
      </c>
      <c r="J1114" s="198"/>
      <c r="K1114" s="35">
        <v>603</v>
      </c>
      <c r="L1114" s="423">
        <f t="shared" si="23"/>
        <v>-0.41956882255389716</v>
      </c>
      <c r="M1114" s="456"/>
      <c r="N1114" t="str">
        <f>IFERROR(VLOOKUP(B1114,Сток!A:B,2,FALSE),"")</f>
        <v/>
      </c>
      <c r="Q1114" s="214"/>
      <c r="R1114" s="214"/>
      <c r="S1114" s="214"/>
    </row>
    <row r="1115" spans="1:19" ht="12" customHeight="1" x14ac:dyDescent="0.25">
      <c r="A1115" s="18" t="e">
        <f>#REF!</f>
        <v>#REF!</v>
      </c>
      <c r="B1115" s="20" t="e">
        <f>#REF!</f>
        <v>#REF!</v>
      </c>
      <c r="C1115" s="143" t="e">
        <f>#REF!</f>
        <v>#REF!</v>
      </c>
      <c r="D1115" s="22" t="e">
        <f>#REF!</f>
        <v>#REF!</v>
      </c>
      <c r="E1115" s="35">
        <v>1900</v>
      </c>
      <c r="F1115" s="203" t="s">
        <v>84</v>
      </c>
      <c r="G1115" s="19" t="e">
        <f>#REF!</f>
        <v>#REF!</v>
      </c>
      <c r="H1115" s="19"/>
      <c r="I1115" s="19">
        <f>ПЭВН!E1212</f>
        <v>0</v>
      </c>
      <c r="J1115" s="198"/>
      <c r="K1115" s="35">
        <v>1456</v>
      </c>
      <c r="L1115" s="423">
        <f t="shared" si="23"/>
        <v>0.30494505494505497</v>
      </c>
      <c r="M1115" s="456"/>
      <c r="N1115" t="str">
        <f>IFERROR(VLOOKUP(B1115,Сток!A:B,2,FALSE),"")</f>
        <v/>
      </c>
      <c r="Q1115" s="214"/>
      <c r="R1115" s="214"/>
      <c r="S1115" s="214"/>
    </row>
    <row r="1116" spans="1:19" ht="12" customHeight="1" x14ac:dyDescent="0.25">
      <c r="A1116" s="18" t="e">
        <f>#REF!</f>
        <v>#REF!</v>
      </c>
      <c r="B1116" s="20" t="e">
        <f>#REF!</f>
        <v>#REF!</v>
      </c>
      <c r="C1116" s="143" t="e">
        <f>#REF!</f>
        <v>#REF!</v>
      </c>
      <c r="D1116" s="22" t="e">
        <f>#REF!</f>
        <v>#REF!</v>
      </c>
      <c r="E1116" s="35">
        <v>1700</v>
      </c>
      <c r="F1116" s="203" t="s">
        <v>84</v>
      </c>
      <c r="G1116" s="19" t="e">
        <f>#REF!</f>
        <v>#REF!</v>
      </c>
      <c r="H1116" s="19"/>
      <c r="I1116" s="19">
        <f>ПЭВН!E1213</f>
        <v>0</v>
      </c>
      <c r="J1116" s="198"/>
      <c r="K1116" s="35">
        <v>2707</v>
      </c>
      <c r="L1116" s="423">
        <f t="shared" si="23"/>
        <v>-0.3719985223494644</v>
      </c>
      <c r="M1116" s="456"/>
      <c r="N1116" t="str">
        <f>IFERROR(VLOOKUP(B1116,Сток!A:B,2,FALSE),"")</f>
        <v/>
      </c>
      <c r="Q1116" s="214"/>
      <c r="R1116" s="214"/>
      <c r="S1116" s="214"/>
    </row>
    <row r="1117" spans="1:19" ht="12" customHeight="1" x14ac:dyDescent="0.25">
      <c r="A1117" s="18" t="e">
        <f>#REF!</f>
        <v>#REF!</v>
      </c>
      <c r="B1117" s="20" t="e">
        <f>#REF!</f>
        <v>#REF!</v>
      </c>
      <c r="C1117" s="143" t="e">
        <f>#REF!</f>
        <v>#REF!</v>
      </c>
      <c r="D1117" s="22" t="e">
        <f>#REF!</f>
        <v>#REF!</v>
      </c>
      <c r="E1117" s="35">
        <v>1900</v>
      </c>
      <c r="F1117" s="203" t="s">
        <v>84</v>
      </c>
      <c r="G1117" s="19" t="e">
        <f>#REF!</f>
        <v>#REF!</v>
      </c>
      <c r="H1117" s="19"/>
      <c r="I1117" s="19">
        <f>ПЭВН!E1214</f>
        <v>0</v>
      </c>
      <c r="J1117" s="198"/>
      <c r="K1117" s="35">
        <v>2808</v>
      </c>
      <c r="L1117" s="423">
        <f t="shared" si="23"/>
        <v>-0.3233618233618234</v>
      </c>
      <c r="M1117" s="456"/>
      <c r="N1117" t="str">
        <f>IFERROR(VLOOKUP(B1117,Сток!A:B,2,FALSE),"")</f>
        <v/>
      </c>
      <c r="Q1117" s="214"/>
      <c r="R1117" s="214"/>
      <c r="S1117" s="214"/>
    </row>
    <row r="1118" spans="1:19" ht="12" customHeight="1" x14ac:dyDescent="0.25">
      <c r="A1118" s="18" t="e">
        <f>#REF!</f>
        <v>#REF!</v>
      </c>
      <c r="B1118" s="20" t="e">
        <f>#REF!</f>
        <v>#REF!</v>
      </c>
      <c r="C1118" s="143" t="e">
        <f>#REF!</f>
        <v>#REF!</v>
      </c>
      <c r="D1118" s="22" t="e">
        <f>#REF!</f>
        <v>#REF!</v>
      </c>
      <c r="E1118" s="35">
        <v>1400</v>
      </c>
      <c r="F1118" s="203" t="s">
        <v>84</v>
      </c>
      <c r="G1118" s="19" t="e">
        <f>#REF!</f>
        <v>#REF!</v>
      </c>
      <c r="H1118" s="19"/>
      <c r="I1118" s="19">
        <f>ПЭВН!E1215</f>
        <v>0</v>
      </c>
      <c r="J1118" s="198"/>
      <c r="K1118" s="35">
        <v>780</v>
      </c>
      <c r="L1118" s="423">
        <f t="shared" si="23"/>
        <v>0.79487179487179493</v>
      </c>
      <c r="M1118" s="456"/>
      <c r="N1118" t="str">
        <f>IFERROR(VLOOKUP(B1118,Сток!A:B,2,FALSE),"")</f>
        <v/>
      </c>
      <c r="Q1118" s="214"/>
      <c r="R1118" s="214"/>
      <c r="S1118" s="214"/>
    </row>
    <row r="1119" spans="1:19" ht="12" customHeight="1" x14ac:dyDescent="0.25">
      <c r="A1119" s="18" t="e">
        <f>#REF!</f>
        <v>#REF!</v>
      </c>
      <c r="B1119" s="20" t="e">
        <f>#REF!</f>
        <v>#REF!</v>
      </c>
      <c r="C1119" s="143" t="e">
        <f>#REF!</f>
        <v>#REF!</v>
      </c>
      <c r="D1119" s="22" t="e">
        <f>#REF!</f>
        <v>#REF!</v>
      </c>
      <c r="E1119" s="35">
        <v>1900</v>
      </c>
      <c r="F1119" s="203" t="s">
        <v>84</v>
      </c>
      <c r="G1119" s="19" t="e">
        <f>#REF!</f>
        <v>#REF!</v>
      </c>
      <c r="H1119" s="19"/>
      <c r="I1119" s="19">
        <f>ПЭВН!E1216</f>
        <v>0</v>
      </c>
      <c r="J1119" s="198"/>
      <c r="K1119" s="35">
        <v>1560</v>
      </c>
      <c r="L1119" s="423">
        <f t="shared" si="23"/>
        <v>0.21794871794871784</v>
      </c>
      <c r="M1119" s="456"/>
      <c r="N1119" t="str">
        <f>IFERROR(VLOOKUP(B1119,Сток!A:B,2,FALSE),"")</f>
        <v/>
      </c>
      <c r="Q1119" s="214"/>
      <c r="R1119" s="214"/>
      <c r="S1119" s="214"/>
    </row>
    <row r="1120" spans="1:19" ht="12" customHeight="1" x14ac:dyDescent="0.25">
      <c r="A1120" s="18" t="e">
        <f>#REF!</f>
        <v>#REF!</v>
      </c>
      <c r="B1120" s="20" t="e">
        <f>#REF!</f>
        <v>#REF!</v>
      </c>
      <c r="C1120" s="143" t="e">
        <f>#REF!</f>
        <v>#REF!</v>
      </c>
      <c r="D1120" s="22" t="e">
        <f>#REF!</f>
        <v>#REF!</v>
      </c>
      <c r="E1120" s="35">
        <v>3100</v>
      </c>
      <c r="F1120" s="203" t="s">
        <v>84</v>
      </c>
      <c r="G1120" s="19" t="e">
        <f>#REF!</f>
        <v>#REF!</v>
      </c>
      <c r="H1120" s="19"/>
      <c r="I1120" s="19">
        <f>ПЭВН!E1217</f>
        <v>0</v>
      </c>
      <c r="J1120" s="198"/>
      <c r="K1120" s="35">
        <v>2015</v>
      </c>
      <c r="L1120" s="423">
        <f t="shared" si="23"/>
        <v>0.53846153846153855</v>
      </c>
      <c r="M1120" s="456"/>
      <c r="N1120" t="str">
        <f>IFERROR(VLOOKUP(B1120,Сток!A:B,2,FALSE),"")</f>
        <v/>
      </c>
      <c r="Q1120" s="214"/>
      <c r="R1120" s="214"/>
      <c r="S1120" s="214"/>
    </row>
    <row r="1121" spans="1:19" ht="12" customHeight="1" x14ac:dyDescent="0.25">
      <c r="A1121" s="18" t="e">
        <f>#REF!</f>
        <v>#REF!</v>
      </c>
      <c r="B1121" s="20" t="e">
        <f>#REF!</f>
        <v>#REF!</v>
      </c>
      <c r="C1121" s="143" t="e">
        <f>#REF!</f>
        <v>#REF!</v>
      </c>
      <c r="D1121" s="22" t="e">
        <f>#REF!</f>
        <v>#REF!</v>
      </c>
      <c r="E1121" s="35">
        <v>400</v>
      </c>
      <c r="F1121" s="203" t="s">
        <v>84</v>
      </c>
      <c r="G1121" s="19" t="e">
        <f>#REF!</f>
        <v>#REF!</v>
      </c>
      <c r="H1121" s="19"/>
      <c r="I1121" s="19">
        <f>ПЭВН!E1218</f>
        <v>0</v>
      </c>
      <c r="J1121" s="198"/>
      <c r="K1121" s="35">
        <v>676</v>
      </c>
      <c r="L1121" s="423">
        <f t="shared" si="23"/>
        <v>-0.40828402366863903</v>
      </c>
      <c r="M1121" s="456"/>
      <c r="N1121" t="str">
        <f>IFERROR(VLOOKUP(B1121,Сток!A:B,2,FALSE),"")</f>
        <v/>
      </c>
      <c r="Q1121" s="214"/>
      <c r="R1121" s="214"/>
      <c r="S1121" s="214"/>
    </row>
    <row r="1122" spans="1:19" ht="12" customHeight="1" x14ac:dyDescent="0.25">
      <c r="A1122" s="18" t="e">
        <f>#REF!</f>
        <v>#REF!</v>
      </c>
      <c r="B1122" s="20" t="e">
        <f>#REF!</f>
        <v>#REF!</v>
      </c>
      <c r="C1122" s="143" t="e">
        <f>#REF!</f>
        <v>#REF!</v>
      </c>
      <c r="D1122" s="22" t="e">
        <f>#REF!</f>
        <v>#REF!</v>
      </c>
      <c r="E1122" s="35">
        <v>400</v>
      </c>
      <c r="F1122" s="203" t="s">
        <v>84</v>
      </c>
      <c r="G1122" s="19" t="e">
        <f>#REF!</f>
        <v>#REF!</v>
      </c>
      <c r="H1122" s="19"/>
      <c r="I1122" s="19">
        <f>ПЭВН!E1219</f>
        <v>0</v>
      </c>
      <c r="J1122" s="198"/>
      <c r="K1122" s="35">
        <v>676</v>
      </c>
      <c r="L1122" s="423">
        <f t="shared" si="23"/>
        <v>-0.40828402366863903</v>
      </c>
      <c r="M1122" s="456"/>
      <c r="N1122" t="str">
        <f>IFERROR(VLOOKUP(B1122,Сток!A:B,2,FALSE),"")</f>
        <v/>
      </c>
      <c r="Q1122" s="214"/>
      <c r="R1122" s="214"/>
      <c r="S1122" s="214"/>
    </row>
    <row r="1123" spans="1:19" ht="12" customHeight="1" x14ac:dyDescent="0.25">
      <c r="A1123" s="18" t="e">
        <f>#REF!</f>
        <v>#REF!</v>
      </c>
      <c r="B1123" s="20" t="e">
        <f>#REF!</f>
        <v>#REF!</v>
      </c>
      <c r="C1123" s="143" t="e">
        <f>#REF!</f>
        <v>#REF!</v>
      </c>
      <c r="D1123" s="22" t="e">
        <f>#REF!</f>
        <v>#REF!</v>
      </c>
      <c r="E1123" s="35">
        <v>400</v>
      </c>
      <c r="F1123" s="203" t="s">
        <v>84</v>
      </c>
      <c r="G1123" s="19" t="e">
        <f>#REF!</f>
        <v>#REF!</v>
      </c>
      <c r="H1123" s="19"/>
      <c r="I1123" s="19">
        <f>ПЭВН!E1220</f>
        <v>0</v>
      </c>
      <c r="J1123" s="198"/>
      <c r="K1123" s="35">
        <v>832</v>
      </c>
      <c r="L1123" s="423">
        <f t="shared" si="23"/>
        <v>-0.51923076923076916</v>
      </c>
      <c r="M1123" s="456"/>
      <c r="N1123" t="str">
        <f>IFERROR(VLOOKUP(B1123,Сток!A:B,2,FALSE),"")</f>
        <v/>
      </c>
      <c r="Q1123" s="214"/>
      <c r="R1123" s="214"/>
      <c r="S1123" s="214"/>
    </row>
    <row r="1124" spans="1:19" ht="12" customHeight="1" x14ac:dyDescent="0.25">
      <c r="A1124" s="18" t="e">
        <f>#REF!</f>
        <v>#REF!</v>
      </c>
      <c r="B1124" s="20" t="e">
        <f>#REF!</f>
        <v>#REF!</v>
      </c>
      <c r="C1124" s="143" t="e">
        <f>#REF!</f>
        <v>#REF!</v>
      </c>
      <c r="D1124" s="22" t="e">
        <f>#REF!</f>
        <v>#REF!</v>
      </c>
      <c r="E1124" s="35">
        <v>1900</v>
      </c>
      <c r="F1124" s="203" t="s">
        <v>84</v>
      </c>
      <c r="G1124" s="19" t="e">
        <f>#REF!</f>
        <v>#REF!</v>
      </c>
      <c r="H1124" s="19"/>
      <c r="I1124" s="19">
        <f>ПЭВН!E1221</f>
        <v>0</v>
      </c>
      <c r="J1124" s="198"/>
      <c r="K1124" s="35">
        <v>1872</v>
      </c>
      <c r="L1124" s="423">
        <f t="shared" si="23"/>
        <v>1.4957264957264904E-2</v>
      </c>
      <c r="M1124" s="456"/>
      <c r="N1124" t="str">
        <f>IFERROR(VLOOKUP(B1124,Сток!A:B,2,FALSE),"")</f>
        <v/>
      </c>
      <c r="Q1124" s="214"/>
      <c r="R1124" s="214"/>
      <c r="S1124" s="214"/>
    </row>
    <row r="1125" spans="1:19" ht="12" customHeight="1" x14ac:dyDescent="0.25">
      <c r="A1125" s="18" t="e">
        <f>#REF!</f>
        <v>#REF!</v>
      </c>
      <c r="B1125" s="20" t="e">
        <f>#REF!</f>
        <v>#REF!</v>
      </c>
      <c r="C1125" s="143" t="e">
        <f>#REF!</f>
        <v>#REF!</v>
      </c>
      <c r="D1125" s="22" t="e">
        <f>#REF!</f>
        <v>#REF!</v>
      </c>
      <c r="E1125" s="35">
        <v>400</v>
      </c>
      <c r="F1125" s="203" t="s">
        <v>84</v>
      </c>
      <c r="G1125" s="19" t="e">
        <f>#REF!</f>
        <v>#REF!</v>
      </c>
      <c r="H1125" s="19"/>
      <c r="I1125" s="19">
        <f>ПЭВН!E1222</f>
        <v>0</v>
      </c>
      <c r="J1125" s="198"/>
      <c r="K1125" s="35">
        <v>718</v>
      </c>
      <c r="L1125" s="423">
        <f t="shared" si="23"/>
        <v>-0.44289693593314761</v>
      </c>
      <c r="M1125" s="456"/>
      <c r="N1125" t="str">
        <f>IFERROR(VLOOKUP(B1125,Сток!A:B,2,FALSE),"")</f>
        <v/>
      </c>
      <c r="Q1125" s="214"/>
      <c r="R1125" s="214"/>
      <c r="S1125" s="214"/>
    </row>
    <row r="1126" spans="1:19" ht="12" customHeight="1" x14ac:dyDescent="0.25">
      <c r="A1126" s="18" t="e">
        <f>#REF!</f>
        <v>#REF!</v>
      </c>
      <c r="B1126" s="20" t="e">
        <f>#REF!</f>
        <v>#REF!</v>
      </c>
      <c r="C1126" s="143" t="e">
        <f>#REF!</f>
        <v>#REF!</v>
      </c>
      <c r="D1126" s="22" t="e">
        <f>#REF!</f>
        <v>#REF!</v>
      </c>
      <c r="E1126" s="35">
        <v>400</v>
      </c>
      <c r="F1126" s="203" t="s">
        <v>84</v>
      </c>
      <c r="G1126" s="19" t="e">
        <f>#REF!</f>
        <v>#REF!</v>
      </c>
      <c r="H1126" s="19"/>
      <c r="I1126" s="19">
        <f>ПЭВН!E1223</f>
        <v>0</v>
      </c>
      <c r="J1126" s="198"/>
      <c r="K1126" s="35">
        <v>645</v>
      </c>
      <c r="L1126" s="423">
        <f t="shared" si="23"/>
        <v>-0.37984496124031009</v>
      </c>
      <c r="M1126" s="456"/>
      <c r="N1126" t="str">
        <f>IFERROR(VLOOKUP(B1126,Сток!A:B,2,FALSE),"")</f>
        <v/>
      </c>
      <c r="Q1126" s="214"/>
      <c r="R1126" s="214"/>
      <c r="S1126" s="214"/>
    </row>
    <row r="1127" spans="1:19" ht="12" customHeight="1" x14ac:dyDescent="0.25">
      <c r="A1127" s="18" t="e">
        <f>#REF!</f>
        <v>#REF!</v>
      </c>
      <c r="B1127" s="20" t="e">
        <f>#REF!</f>
        <v>#REF!</v>
      </c>
      <c r="C1127" s="143" t="e">
        <f>#REF!</f>
        <v>#REF!</v>
      </c>
      <c r="D1127" s="22" t="e">
        <f>#REF!</f>
        <v>#REF!</v>
      </c>
      <c r="E1127" s="35">
        <v>400</v>
      </c>
      <c r="F1127" s="203" t="s">
        <v>84</v>
      </c>
      <c r="G1127" s="19" t="e">
        <f>#REF!</f>
        <v>#REF!</v>
      </c>
      <c r="H1127" s="19"/>
      <c r="I1127" s="19">
        <f>ПЭВН!E1224</f>
        <v>0</v>
      </c>
      <c r="J1127" s="198"/>
      <c r="K1127" s="35">
        <v>1253</v>
      </c>
      <c r="L1127" s="423">
        <f t="shared" si="23"/>
        <v>-0.68076616121308864</v>
      </c>
      <c r="M1127" s="456"/>
      <c r="N1127" t="str">
        <f>IFERROR(VLOOKUP(B1127,Сток!A:B,2,FALSE),"")</f>
        <v/>
      </c>
      <c r="Q1127" s="214"/>
      <c r="R1127" s="214"/>
      <c r="S1127" s="214"/>
    </row>
    <row r="1128" spans="1:19" ht="12" customHeight="1" x14ac:dyDescent="0.25">
      <c r="A1128" s="18" t="e">
        <f>#REF!</f>
        <v>#REF!</v>
      </c>
      <c r="B1128" s="20" t="e">
        <f>#REF!</f>
        <v>#REF!</v>
      </c>
      <c r="C1128" s="143" t="e">
        <f>#REF!</f>
        <v>#REF!</v>
      </c>
      <c r="D1128" s="22" t="e">
        <f>#REF!</f>
        <v>#REF!</v>
      </c>
      <c r="E1128" s="35">
        <v>500</v>
      </c>
      <c r="F1128" s="203" t="s">
        <v>84</v>
      </c>
      <c r="G1128" s="19" t="e">
        <f>#REF!</f>
        <v>#REF!</v>
      </c>
      <c r="H1128" s="19"/>
      <c r="I1128" s="19">
        <f>ПЭВН!E1225</f>
        <v>0</v>
      </c>
      <c r="J1128" s="198"/>
      <c r="K1128" s="35">
        <v>972</v>
      </c>
      <c r="L1128" s="423">
        <f t="shared" si="23"/>
        <v>-0.48559670781893005</v>
      </c>
      <c r="M1128" s="456"/>
      <c r="N1128" t="str">
        <f>IFERROR(VLOOKUP(B1128,Сток!A:B,2,FALSE),"")</f>
        <v/>
      </c>
      <c r="Q1128" s="214"/>
      <c r="R1128" s="214"/>
      <c r="S1128" s="214"/>
    </row>
    <row r="1129" spans="1:19" ht="12" customHeight="1" x14ac:dyDescent="0.25">
      <c r="A1129" s="18" t="e">
        <f>#REF!</f>
        <v>#REF!</v>
      </c>
      <c r="B1129" s="20" t="e">
        <f>#REF!</f>
        <v>#REF!</v>
      </c>
      <c r="C1129" s="143" t="e">
        <f>#REF!</f>
        <v>#REF!</v>
      </c>
      <c r="D1129" s="22" t="e">
        <f>#REF!</f>
        <v>#REF!</v>
      </c>
      <c r="E1129" s="35">
        <v>600</v>
      </c>
      <c r="F1129" s="203" t="s">
        <v>84</v>
      </c>
      <c r="G1129" s="19" t="e">
        <f>#REF!</f>
        <v>#REF!</v>
      </c>
      <c r="H1129" s="19"/>
      <c r="I1129" s="19">
        <f>ПЭВН!E1226</f>
        <v>0</v>
      </c>
      <c r="J1129" s="198"/>
      <c r="K1129" s="35">
        <v>1026</v>
      </c>
      <c r="L1129" s="423">
        <f t="shared" si="23"/>
        <v>-0.41520467836257313</v>
      </c>
      <c r="M1129" s="456"/>
      <c r="N1129" t="str">
        <f>IFERROR(VLOOKUP(B1129,Сток!A:B,2,FALSE),"")</f>
        <v/>
      </c>
      <c r="Q1129" s="214"/>
      <c r="R1129" s="214"/>
      <c r="S1129" s="214"/>
    </row>
    <row r="1130" spans="1:19" ht="12" customHeight="1" x14ac:dyDescent="0.25">
      <c r="A1130" s="18" t="e">
        <f>#REF!</f>
        <v>#REF!</v>
      </c>
      <c r="B1130" s="20" t="e">
        <f>#REF!</f>
        <v>#REF!</v>
      </c>
      <c r="C1130" s="143" t="e">
        <f>#REF!</f>
        <v>#REF!</v>
      </c>
      <c r="D1130" s="22" t="e">
        <f>#REF!</f>
        <v>#REF!</v>
      </c>
      <c r="E1130" s="35">
        <v>600</v>
      </c>
      <c r="F1130" s="203" t="s">
        <v>84</v>
      </c>
      <c r="G1130" s="19" t="e">
        <f>#REF!</f>
        <v>#REF!</v>
      </c>
      <c r="H1130" s="19"/>
      <c r="I1130" s="19">
        <f>ПЭВН!E1227</f>
        <v>0</v>
      </c>
      <c r="J1130" s="198"/>
      <c r="K1130" s="35">
        <v>832</v>
      </c>
      <c r="L1130" s="423">
        <f t="shared" si="23"/>
        <v>-0.27884615384615385</v>
      </c>
      <c r="M1130" s="456"/>
      <c r="N1130" t="str">
        <f>IFERROR(VLOOKUP(B1130,Сток!A:B,2,FALSE),"")</f>
        <v/>
      </c>
      <c r="Q1130" s="214"/>
      <c r="R1130" s="214"/>
      <c r="S1130" s="214"/>
    </row>
    <row r="1131" spans="1:19" ht="12" customHeight="1" x14ac:dyDescent="0.25">
      <c r="A1131" s="18" t="e">
        <f>#REF!</f>
        <v>#REF!</v>
      </c>
      <c r="B1131" s="20" t="e">
        <f>#REF!</f>
        <v>#REF!</v>
      </c>
      <c r="C1131" s="143" t="e">
        <f>#REF!</f>
        <v>#REF!</v>
      </c>
      <c r="D1131" s="22" t="e">
        <f>#REF!</f>
        <v>#REF!</v>
      </c>
      <c r="E1131" s="35">
        <v>650</v>
      </c>
      <c r="F1131" s="203" t="s">
        <v>84</v>
      </c>
      <c r="G1131" s="19" t="e">
        <f>#REF!</f>
        <v>#REF!</v>
      </c>
      <c r="H1131" s="19"/>
      <c r="I1131" s="19">
        <f>ПЭВН!E1228</f>
        <v>0</v>
      </c>
      <c r="J1131" s="198"/>
      <c r="K1131" s="35">
        <v>832</v>
      </c>
      <c r="L1131" s="423">
        <f t="shared" si="23"/>
        <v>-0.21875</v>
      </c>
      <c r="M1131" s="456"/>
      <c r="N1131" t="str">
        <f>IFERROR(VLOOKUP(B1131,Сток!A:B,2,FALSE),"")</f>
        <v/>
      </c>
      <c r="Q1131" s="214"/>
      <c r="R1131" s="214"/>
      <c r="S1131" s="214"/>
    </row>
    <row r="1132" spans="1:19" ht="12" customHeight="1" x14ac:dyDescent="0.25">
      <c r="A1132" s="18" t="e">
        <f>#REF!</f>
        <v>#REF!</v>
      </c>
      <c r="B1132" s="20" t="e">
        <f>#REF!</f>
        <v>#REF!</v>
      </c>
      <c r="C1132" s="143" t="e">
        <f>#REF!</f>
        <v>#REF!</v>
      </c>
      <c r="D1132" s="22" t="e">
        <f>#REF!</f>
        <v>#REF!</v>
      </c>
      <c r="E1132" s="35">
        <v>600</v>
      </c>
      <c r="F1132" s="203" t="s">
        <v>84</v>
      </c>
      <c r="G1132" s="19" t="e">
        <f>#REF!</f>
        <v>#REF!</v>
      </c>
      <c r="H1132" s="19"/>
      <c r="I1132" s="19">
        <f>ПЭВН!E1229</f>
        <v>0</v>
      </c>
      <c r="J1132" s="198"/>
      <c r="K1132" s="35">
        <v>1328</v>
      </c>
      <c r="L1132" s="423">
        <f t="shared" si="23"/>
        <v>-0.54819277108433728</v>
      </c>
      <c r="M1132" s="456"/>
      <c r="N1132" t="str">
        <f>IFERROR(VLOOKUP(B1132,Сток!A:B,2,FALSE),"")</f>
        <v/>
      </c>
      <c r="Q1132" s="214"/>
      <c r="R1132" s="214"/>
      <c r="S1132" s="214"/>
    </row>
    <row r="1133" spans="1:19" ht="12" customHeight="1" x14ac:dyDescent="0.25">
      <c r="A1133" s="18" t="e">
        <f>#REF!</f>
        <v>#REF!</v>
      </c>
      <c r="B1133" s="20" t="e">
        <f>#REF!</f>
        <v>#REF!</v>
      </c>
      <c r="C1133" s="143" t="e">
        <f>#REF!</f>
        <v>#REF!</v>
      </c>
      <c r="D1133" s="22" t="e">
        <f>#REF!</f>
        <v>#REF!</v>
      </c>
      <c r="E1133" s="35">
        <v>750</v>
      </c>
      <c r="F1133" s="203" t="s">
        <v>84</v>
      </c>
      <c r="G1133" s="19" t="e">
        <f>#REF!</f>
        <v>#REF!</v>
      </c>
      <c r="H1133" s="19"/>
      <c r="I1133" s="19">
        <f>ПЭВН!E1230</f>
        <v>0</v>
      </c>
      <c r="J1133" s="198"/>
      <c r="K1133" s="35">
        <v>994</v>
      </c>
      <c r="L1133" s="423">
        <f t="shared" si="23"/>
        <v>-0.24547283702213285</v>
      </c>
      <c r="M1133" s="456"/>
      <c r="N1133" t="str">
        <f>IFERROR(VLOOKUP(B1133,Сток!A:B,2,FALSE),"")</f>
        <v/>
      </c>
      <c r="Q1133" s="214"/>
      <c r="R1133" s="214"/>
      <c r="S1133" s="214"/>
    </row>
    <row r="1134" spans="1:19" ht="12" customHeight="1" x14ac:dyDescent="0.25">
      <c r="A1134" s="18" t="e">
        <f>#REF!</f>
        <v>#REF!</v>
      </c>
      <c r="B1134" s="20" t="e">
        <f>#REF!</f>
        <v>#REF!</v>
      </c>
      <c r="C1134" s="143" t="e">
        <f>#REF!</f>
        <v>#REF!</v>
      </c>
      <c r="D1134" s="22" t="e">
        <f>#REF!</f>
        <v>#REF!</v>
      </c>
      <c r="E1134" s="35">
        <v>750</v>
      </c>
      <c r="F1134" s="203" t="s">
        <v>84</v>
      </c>
      <c r="G1134" s="19" t="e">
        <f>#REF!</f>
        <v>#REF!</v>
      </c>
      <c r="H1134" s="19"/>
      <c r="I1134" s="19">
        <f>ПЭВН!E1231</f>
        <v>0</v>
      </c>
      <c r="J1134" s="198"/>
      <c r="K1134" s="35">
        <v>1153</v>
      </c>
      <c r="L1134" s="423">
        <f t="shared" ref="L1134:L1197" si="24">E1134/K1134-1</f>
        <v>-0.34952298352124889</v>
      </c>
      <c r="M1134" s="456"/>
      <c r="N1134" t="str">
        <f>IFERROR(VLOOKUP(B1134,Сток!A:B,2,FALSE),"")</f>
        <v/>
      </c>
      <c r="Q1134" s="214"/>
      <c r="R1134" s="214"/>
      <c r="S1134" s="214"/>
    </row>
    <row r="1135" spans="1:19" ht="12" customHeight="1" x14ac:dyDescent="0.25">
      <c r="A1135" s="18" t="e">
        <f>#REF!</f>
        <v>#REF!</v>
      </c>
      <c r="B1135" s="20" t="e">
        <f>#REF!</f>
        <v>#REF!</v>
      </c>
      <c r="C1135" s="143" t="e">
        <f>#REF!</f>
        <v>#REF!</v>
      </c>
      <c r="D1135" s="22" t="e">
        <f>#REF!</f>
        <v>#REF!</v>
      </c>
      <c r="E1135" s="35">
        <v>800</v>
      </c>
      <c r="F1135" s="203" t="s">
        <v>84</v>
      </c>
      <c r="G1135" s="19" t="e">
        <f>#REF!</f>
        <v>#REF!</v>
      </c>
      <c r="H1135" s="19"/>
      <c r="I1135" s="19">
        <f>ПЭВН!E1232</f>
        <v>0</v>
      </c>
      <c r="J1135" s="198"/>
      <c r="K1135" s="35">
        <v>972</v>
      </c>
      <c r="L1135" s="423">
        <f t="shared" si="24"/>
        <v>-0.17695473251028804</v>
      </c>
      <c r="M1135" s="456"/>
      <c r="N1135" t="str">
        <f>IFERROR(VLOOKUP(B1135,Сток!A:B,2,FALSE),"")</f>
        <v/>
      </c>
      <c r="Q1135" s="214"/>
      <c r="R1135" s="214"/>
      <c r="S1135" s="214"/>
    </row>
    <row r="1136" spans="1:19" ht="12" customHeight="1" x14ac:dyDescent="0.25">
      <c r="A1136" s="18" t="e">
        <f>#REF!</f>
        <v>#REF!</v>
      </c>
      <c r="B1136" s="20" t="e">
        <f>#REF!</f>
        <v>#REF!</v>
      </c>
      <c r="C1136" s="143" t="e">
        <f>#REF!</f>
        <v>#REF!</v>
      </c>
      <c r="D1136" s="22" t="e">
        <f>#REF!</f>
        <v>#REF!</v>
      </c>
      <c r="E1136" s="35">
        <v>850</v>
      </c>
      <c r="F1136" s="203" t="s">
        <v>84</v>
      </c>
      <c r="G1136" s="19" t="e">
        <f>#REF!</f>
        <v>#REF!</v>
      </c>
      <c r="H1136" s="19"/>
      <c r="I1136" s="19">
        <f>ПЭВН!E1233</f>
        <v>0</v>
      </c>
      <c r="J1136" s="198"/>
      <c r="K1136" s="35">
        <v>810</v>
      </c>
      <c r="L1136" s="423">
        <f t="shared" si="24"/>
        <v>4.9382716049382713E-2</v>
      </c>
      <c r="M1136" s="456"/>
      <c r="N1136" t="str">
        <f>IFERROR(VLOOKUP(B1136,Сток!A:B,2,FALSE),"")</f>
        <v/>
      </c>
      <c r="Q1136" s="214"/>
      <c r="R1136" s="214"/>
      <c r="S1136" s="214"/>
    </row>
    <row r="1137" spans="1:19" ht="12" customHeight="1" x14ac:dyDescent="0.25">
      <c r="A1137" s="18" t="e">
        <f>#REF!</f>
        <v>#REF!</v>
      </c>
      <c r="B1137" s="20" t="e">
        <f>#REF!</f>
        <v>#REF!</v>
      </c>
      <c r="C1137" s="143" t="e">
        <f>#REF!</f>
        <v>#REF!</v>
      </c>
      <c r="D1137" s="22" t="e">
        <f>#REF!</f>
        <v>#REF!</v>
      </c>
      <c r="E1137" s="35">
        <v>1900</v>
      </c>
      <c r="F1137" s="203" t="s">
        <v>84</v>
      </c>
      <c r="G1137" s="19" t="e">
        <f>#REF!</f>
        <v>#REF!</v>
      </c>
      <c r="H1137" s="19"/>
      <c r="I1137" s="19">
        <f>ПЭВН!E1234</f>
        <v>0</v>
      </c>
      <c r="J1137" s="198"/>
      <c r="K1137" s="35">
        <v>1283</v>
      </c>
      <c r="L1137" s="423">
        <f t="shared" si="24"/>
        <v>0.48090413094310214</v>
      </c>
      <c r="M1137" s="456"/>
      <c r="N1137" t="str">
        <f>IFERROR(VLOOKUP(B1137,Сток!A:B,2,FALSE),"")</f>
        <v/>
      </c>
      <c r="Q1137" s="214"/>
      <c r="R1137" s="214"/>
      <c r="S1137" s="214"/>
    </row>
    <row r="1138" spans="1:19" ht="12" customHeight="1" x14ac:dyDescent="0.25">
      <c r="A1138" s="18" t="e">
        <f>#REF!</f>
        <v>#REF!</v>
      </c>
      <c r="B1138" s="20" t="e">
        <f>#REF!</f>
        <v>#REF!</v>
      </c>
      <c r="C1138" s="143" t="e">
        <f>#REF!</f>
        <v>#REF!</v>
      </c>
      <c r="D1138" s="22" t="e">
        <f>#REF!</f>
        <v>#REF!</v>
      </c>
      <c r="E1138" s="35">
        <v>11000</v>
      </c>
      <c r="F1138" s="203" t="s">
        <v>84</v>
      </c>
      <c r="G1138" s="19" t="e">
        <f>#REF!</f>
        <v>#REF!</v>
      </c>
      <c r="H1138" s="19"/>
      <c r="I1138" s="19">
        <f>ПЭВН!E1235</f>
        <v>0</v>
      </c>
      <c r="J1138" s="198"/>
      <c r="K1138" s="35">
        <v>9020</v>
      </c>
      <c r="L1138" s="423">
        <f t="shared" si="24"/>
        <v>0.21951219512195119</v>
      </c>
      <c r="M1138" s="456"/>
      <c r="N1138" t="str">
        <f>IFERROR(VLOOKUP(B1138,Сток!A:B,2,FALSE),"")</f>
        <v/>
      </c>
      <c r="Q1138" s="214"/>
      <c r="R1138" s="214"/>
      <c r="S1138" s="214"/>
    </row>
    <row r="1139" spans="1:19" ht="12" customHeight="1" x14ac:dyDescent="0.25">
      <c r="A1139" s="18" t="e">
        <f>#REF!</f>
        <v>#REF!</v>
      </c>
      <c r="B1139" s="20" t="e">
        <f>#REF!</f>
        <v>#REF!</v>
      </c>
      <c r="C1139" s="143" t="e">
        <f>#REF!</f>
        <v>#REF!</v>
      </c>
      <c r="D1139" s="22" t="e">
        <f>#REF!</f>
        <v>#REF!</v>
      </c>
      <c r="E1139" s="35">
        <v>110</v>
      </c>
      <c r="F1139" s="203" t="s">
        <v>84</v>
      </c>
      <c r="G1139" s="19" t="e">
        <f>#REF!</f>
        <v>#REF!</v>
      </c>
      <c r="H1139" s="19"/>
      <c r="I1139" s="19">
        <f>ПЭВН!E1236</f>
        <v>0</v>
      </c>
      <c r="J1139" s="198"/>
      <c r="K1139" s="35">
        <v>86</v>
      </c>
      <c r="L1139" s="423">
        <f t="shared" si="24"/>
        <v>0.27906976744186052</v>
      </c>
      <c r="M1139" s="456"/>
      <c r="N1139" t="str">
        <f>IFERROR(VLOOKUP(B1139,Сток!A:B,2,FALSE),"")</f>
        <v/>
      </c>
      <c r="Q1139" s="214"/>
      <c r="R1139" s="214"/>
      <c r="S1139" s="214"/>
    </row>
    <row r="1140" spans="1:19" ht="12" customHeight="1" x14ac:dyDescent="0.25">
      <c r="A1140" s="18" t="e">
        <f>#REF!</f>
        <v>#REF!</v>
      </c>
      <c r="B1140" s="20" t="e">
        <f>#REF!</f>
        <v>#REF!</v>
      </c>
      <c r="C1140" s="143" t="e">
        <f>#REF!</f>
        <v>#REF!</v>
      </c>
      <c r="D1140" s="22" t="e">
        <f>#REF!</f>
        <v>#REF!</v>
      </c>
      <c r="E1140" s="35">
        <v>120</v>
      </c>
      <c r="F1140" s="203" t="s">
        <v>84</v>
      </c>
      <c r="G1140" s="19" t="e">
        <f>#REF!</f>
        <v>#REF!</v>
      </c>
      <c r="H1140" s="19"/>
      <c r="I1140" s="19">
        <f>ПЭВН!E1237</f>
        <v>0</v>
      </c>
      <c r="J1140" s="198"/>
      <c r="K1140" s="35">
        <v>92</v>
      </c>
      <c r="L1140" s="423">
        <f t="shared" si="24"/>
        <v>0.30434782608695654</v>
      </c>
      <c r="M1140" s="456"/>
      <c r="N1140" t="str">
        <f>IFERROR(VLOOKUP(B1140,Сток!A:B,2,FALSE),"")</f>
        <v/>
      </c>
      <c r="Q1140" s="214"/>
      <c r="R1140" s="214"/>
      <c r="S1140" s="214"/>
    </row>
    <row r="1141" spans="1:19" ht="12" customHeight="1" x14ac:dyDescent="0.25">
      <c r="A1141" s="18" t="e">
        <f>#REF!</f>
        <v>#REF!</v>
      </c>
      <c r="B1141" s="20" t="e">
        <f>#REF!</f>
        <v>#REF!</v>
      </c>
      <c r="C1141" s="143" t="e">
        <f>#REF!</f>
        <v>#REF!</v>
      </c>
      <c r="D1141" s="22" t="e">
        <f>#REF!</f>
        <v>#REF!</v>
      </c>
      <c r="E1141" s="35">
        <v>450</v>
      </c>
      <c r="F1141" s="203" t="s">
        <v>84</v>
      </c>
      <c r="G1141" s="19" t="e">
        <f>#REF!</f>
        <v>#REF!</v>
      </c>
      <c r="H1141" s="19"/>
      <c r="I1141" s="19">
        <f>ПЭВН!E1238</f>
        <v>0</v>
      </c>
      <c r="J1141" s="198"/>
      <c r="K1141" s="35">
        <v>86</v>
      </c>
      <c r="L1141" s="423">
        <f t="shared" si="24"/>
        <v>4.2325581395348841</v>
      </c>
      <c r="M1141" s="456"/>
      <c r="N1141" t="str">
        <f>IFERROR(VLOOKUP(B1141,Сток!A:B,2,FALSE),"")</f>
        <v/>
      </c>
      <c r="Q1141" s="214"/>
      <c r="R1141" s="214"/>
      <c r="S1141" s="214"/>
    </row>
    <row r="1142" spans="1:19" ht="12" customHeight="1" x14ac:dyDescent="0.25">
      <c r="A1142" s="18" t="e">
        <f>#REF!</f>
        <v>#REF!</v>
      </c>
      <c r="B1142" s="20" t="e">
        <f>#REF!</f>
        <v>#REF!</v>
      </c>
      <c r="C1142" s="143" t="e">
        <f>#REF!</f>
        <v>#REF!</v>
      </c>
      <c r="D1142" s="22" t="e">
        <f>#REF!</f>
        <v>#REF!</v>
      </c>
      <c r="E1142" s="35">
        <v>210</v>
      </c>
      <c r="F1142" s="203" t="s">
        <v>84</v>
      </c>
      <c r="G1142" s="19" t="e">
        <f>#REF!</f>
        <v>#REF!</v>
      </c>
      <c r="H1142" s="19"/>
      <c r="I1142" s="19">
        <f>ПЭВН!E1239</f>
        <v>0</v>
      </c>
      <c r="J1142" s="198"/>
      <c r="K1142" s="35">
        <v>77</v>
      </c>
      <c r="L1142" s="423">
        <f t="shared" si="24"/>
        <v>1.7272727272727271</v>
      </c>
      <c r="M1142" s="456"/>
      <c r="N1142" t="str">
        <f>IFERROR(VLOOKUP(B1142,Сток!A:B,2,FALSE),"")</f>
        <v/>
      </c>
      <c r="Q1142" s="214"/>
      <c r="R1142" s="214"/>
      <c r="S1142" s="214"/>
    </row>
    <row r="1143" spans="1:19" ht="12" customHeight="1" x14ac:dyDescent="0.25">
      <c r="A1143" s="18" t="e">
        <f>#REF!</f>
        <v>#REF!</v>
      </c>
      <c r="B1143" s="20" t="e">
        <f>#REF!</f>
        <v>#REF!</v>
      </c>
      <c r="C1143" s="143" t="e">
        <f>#REF!</f>
        <v>#REF!</v>
      </c>
      <c r="D1143" s="22" t="e">
        <f>#REF!</f>
        <v>#REF!</v>
      </c>
      <c r="E1143" s="35">
        <v>140</v>
      </c>
      <c r="F1143" s="203" t="s">
        <v>84</v>
      </c>
      <c r="G1143" s="19" t="e">
        <f>#REF!</f>
        <v>#REF!</v>
      </c>
      <c r="H1143" s="19"/>
      <c r="I1143" s="19">
        <f>ПЭВН!E1240</f>
        <v>0</v>
      </c>
      <c r="J1143" s="198"/>
      <c r="K1143" s="35">
        <v>83</v>
      </c>
      <c r="L1143" s="423">
        <f t="shared" si="24"/>
        <v>0.68674698795180733</v>
      </c>
      <c r="M1143" s="456"/>
      <c r="N1143" t="str">
        <f>IFERROR(VLOOKUP(B1143,Сток!A:B,2,FALSE),"")</f>
        <v/>
      </c>
      <c r="Q1143" s="214"/>
      <c r="R1143" s="214"/>
      <c r="S1143" s="214"/>
    </row>
    <row r="1144" spans="1:19" ht="12" customHeight="1" x14ac:dyDescent="0.25">
      <c r="A1144" s="18" t="e">
        <f>#REF!</f>
        <v>#REF!</v>
      </c>
      <c r="B1144" s="20" t="e">
        <f>#REF!</f>
        <v>#REF!</v>
      </c>
      <c r="C1144" s="143" t="e">
        <f>#REF!</f>
        <v>#REF!</v>
      </c>
      <c r="D1144" s="22" t="e">
        <f>#REF!</f>
        <v>#REF!</v>
      </c>
      <c r="E1144" s="35">
        <v>22</v>
      </c>
      <c r="F1144" s="203" t="s">
        <v>84</v>
      </c>
      <c r="G1144" s="19" t="e">
        <f>#REF!</f>
        <v>#REF!</v>
      </c>
      <c r="H1144" s="19"/>
      <c r="I1144" s="19">
        <f>ПЭВН!E1241</f>
        <v>0</v>
      </c>
      <c r="J1144" s="198"/>
      <c r="K1144" s="35">
        <v>22</v>
      </c>
      <c r="L1144" s="423">
        <f t="shared" si="24"/>
        <v>0</v>
      </c>
      <c r="M1144" s="456"/>
      <c r="N1144" t="str">
        <f>IFERROR(VLOOKUP(B1144,Сток!A:B,2,FALSE),"")</f>
        <v/>
      </c>
      <c r="Q1144" s="214"/>
      <c r="R1144" s="214"/>
      <c r="S1144" s="214"/>
    </row>
    <row r="1145" spans="1:19" ht="12" customHeight="1" x14ac:dyDescent="0.25">
      <c r="A1145" s="18" t="e">
        <f>#REF!</f>
        <v>#REF!</v>
      </c>
      <c r="B1145" s="20" t="e">
        <f>#REF!</f>
        <v>#REF!</v>
      </c>
      <c r="C1145" s="143" t="e">
        <f>#REF!</f>
        <v>#REF!</v>
      </c>
      <c r="D1145" s="22" t="e">
        <f>#REF!</f>
        <v>#REF!</v>
      </c>
      <c r="E1145" s="35">
        <v>80</v>
      </c>
      <c r="F1145" s="203" t="s">
        <v>84</v>
      </c>
      <c r="G1145" s="19" t="e">
        <f>#REF!</f>
        <v>#REF!</v>
      </c>
      <c r="H1145" s="19"/>
      <c r="I1145" s="19">
        <f>ПЭВН!E1242</f>
        <v>0</v>
      </c>
      <c r="J1145" s="198"/>
      <c r="K1145" s="35">
        <v>54</v>
      </c>
      <c r="L1145" s="423">
        <f t="shared" si="24"/>
        <v>0.4814814814814814</v>
      </c>
      <c r="M1145" s="456"/>
      <c r="N1145" t="str">
        <f>IFERROR(VLOOKUP(B1145,Сток!A:B,2,FALSE),"")</f>
        <v/>
      </c>
      <c r="Q1145" s="214"/>
      <c r="R1145" s="214"/>
      <c r="S1145" s="214"/>
    </row>
    <row r="1146" spans="1:19" ht="12" customHeight="1" x14ac:dyDescent="0.25">
      <c r="A1146" s="18" t="e">
        <f>#REF!</f>
        <v>#REF!</v>
      </c>
      <c r="B1146" s="20" t="e">
        <f>#REF!</f>
        <v>#REF!</v>
      </c>
      <c r="C1146" s="143" t="e">
        <f>#REF!</f>
        <v>#REF!</v>
      </c>
      <c r="D1146" s="22" t="e">
        <f>#REF!</f>
        <v>#REF!</v>
      </c>
      <c r="E1146" s="35">
        <v>40</v>
      </c>
      <c r="F1146" s="203" t="s">
        <v>84</v>
      </c>
      <c r="G1146" s="19" t="e">
        <f>#REF!</f>
        <v>#REF!</v>
      </c>
      <c r="H1146" s="19"/>
      <c r="I1146" s="19">
        <f>ПЭВН!E1243</f>
        <v>0</v>
      </c>
      <c r="J1146" s="198"/>
      <c r="K1146" s="35">
        <v>32</v>
      </c>
      <c r="L1146" s="423">
        <f t="shared" si="24"/>
        <v>0.25</v>
      </c>
      <c r="M1146" s="456"/>
      <c r="N1146" t="str">
        <f>IFERROR(VLOOKUP(B1146,Сток!A:B,2,FALSE),"")</f>
        <v/>
      </c>
      <c r="Q1146" s="214"/>
      <c r="R1146" s="214"/>
      <c r="S1146" s="214"/>
    </row>
    <row r="1147" spans="1:19" ht="12" customHeight="1" x14ac:dyDescent="0.25">
      <c r="A1147" s="18" t="e">
        <f>#REF!</f>
        <v>#REF!</v>
      </c>
      <c r="B1147" s="20" t="e">
        <f>#REF!</f>
        <v>#REF!</v>
      </c>
      <c r="C1147" s="143" t="e">
        <f>#REF!</f>
        <v>#REF!</v>
      </c>
      <c r="D1147" s="22" t="e">
        <f>#REF!</f>
        <v>#REF!</v>
      </c>
      <c r="E1147" s="35">
        <v>8230</v>
      </c>
      <c r="F1147" s="203" t="s">
        <v>84</v>
      </c>
      <c r="G1147" s="19" t="e">
        <f>#REF!</f>
        <v>#REF!</v>
      </c>
      <c r="H1147" s="19"/>
      <c r="I1147" s="19">
        <f>ПЭВН!E1244</f>
        <v>0</v>
      </c>
      <c r="J1147" s="198"/>
      <c r="K1147" s="35">
        <v>8230</v>
      </c>
      <c r="L1147" s="423">
        <f t="shared" si="24"/>
        <v>0</v>
      </c>
      <c r="M1147" s="456"/>
      <c r="N1147" t="str">
        <f>IFERROR(VLOOKUP(B1147,Сток!A:B,2,FALSE),"")</f>
        <v/>
      </c>
      <c r="Q1147" s="214"/>
      <c r="R1147" s="214"/>
      <c r="S1147" s="214"/>
    </row>
    <row r="1148" spans="1:19" ht="12" customHeight="1" x14ac:dyDescent="0.25">
      <c r="A1148" s="18" t="e">
        <f>#REF!</f>
        <v>#REF!</v>
      </c>
      <c r="B1148" s="20" t="e">
        <f>#REF!</f>
        <v>#REF!</v>
      </c>
      <c r="C1148" s="143" t="e">
        <f>#REF!</f>
        <v>#REF!</v>
      </c>
      <c r="D1148" s="22" t="e">
        <f>#REF!</f>
        <v>#REF!</v>
      </c>
      <c r="E1148" s="35">
        <v>3500</v>
      </c>
      <c r="F1148" s="203" t="s">
        <v>84</v>
      </c>
      <c r="G1148" s="19" t="e">
        <f>#REF!</f>
        <v>#REF!</v>
      </c>
      <c r="H1148" s="19"/>
      <c r="I1148" s="19">
        <f>ПЭВН!E1245</f>
        <v>0</v>
      </c>
      <c r="J1148" s="198"/>
      <c r="K1148" s="35">
        <v>7568</v>
      </c>
      <c r="L1148" s="423">
        <f t="shared" si="24"/>
        <v>-0.53752642706131071</v>
      </c>
      <c r="M1148" s="456"/>
      <c r="N1148" t="str">
        <f>IFERROR(VLOOKUP(B1148,Сток!A:B,2,FALSE),"")</f>
        <v/>
      </c>
      <c r="Q1148" s="214"/>
      <c r="R1148" s="214"/>
      <c r="S1148" s="214"/>
    </row>
    <row r="1149" spans="1:19" ht="12" customHeight="1" x14ac:dyDescent="0.25">
      <c r="A1149" s="18" t="e">
        <f>#REF!</f>
        <v>#REF!</v>
      </c>
      <c r="B1149" s="20" t="e">
        <f>#REF!</f>
        <v>#REF!</v>
      </c>
      <c r="C1149" s="143" t="e">
        <f>#REF!</f>
        <v>#REF!</v>
      </c>
      <c r="D1149" s="22" t="e">
        <f>#REF!</f>
        <v>#REF!</v>
      </c>
      <c r="E1149" s="35">
        <v>23</v>
      </c>
      <c r="F1149" s="203" t="s">
        <v>84</v>
      </c>
      <c r="G1149" s="19" t="e">
        <f>#REF!</f>
        <v>#REF!</v>
      </c>
      <c r="H1149" s="19"/>
      <c r="I1149" s="19">
        <f>ПЭВН!E1246</f>
        <v>0</v>
      </c>
      <c r="J1149" s="198"/>
      <c r="K1149" s="35">
        <v>22</v>
      </c>
      <c r="L1149" s="423">
        <f t="shared" si="24"/>
        <v>4.5454545454545414E-2</v>
      </c>
      <c r="M1149" s="456"/>
      <c r="N1149" t="str">
        <f>IFERROR(VLOOKUP(B1149,Сток!A:B,2,FALSE),"")</f>
        <v/>
      </c>
      <c r="Q1149" s="214"/>
      <c r="R1149" s="214"/>
      <c r="S1149" s="214"/>
    </row>
    <row r="1150" spans="1:19" ht="12" customHeight="1" x14ac:dyDescent="0.25">
      <c r="A1150" s="18" t="e">
        <f>#REF!</f>
        <v>#REF!</v>
      </c>
      <c r="B1150" s="20" t="e">
        <f>#REF!</f>
        <v>#REF!</v>
      </c>
      <c r="C1150" s="143" t="e">
        <f>#REF!</f>
        <v>#REF!</v>
      </c>
      <c r="D1150" s="22" t="e">
        <f>#REF!</f>
        <v>#REF!</v>
      </c>
      <c r="E1150" s="35">
        <v>420</v>
      </c>
      <c r="F1150" s="203" t="s">
        <v>84</v>
      </c>
      <c r="G1150" s="19" t="e">
        <f>#REF!</f>
        <v>#REF!</v>
      </c>
      <c r="H1150" s="19"/>
      <c r="I1150" s="19">
        <f>ПЭВН!E1247</f>
        <v>0</v>
      </c>
      <c r="J1150" s="198"/>
      <c r="K1150" s="35">
        <v>324</v>
      </c>
      <c r="L1150" s="423">
        <f t="shared" si="24"/>
        <v>0.29629629629629628</v>
      </c>
      <c r="M1150" s="456"/>
      <c r="N1150" t="str">
        <f>IFERROR(VLOOKUP(B1150,Сток!A:B,2,FALSE),"")</f>
        <v/>
      </c>
      <c r="Q1150" s="214"/>
      <c r="R1150" s="214"/>
      <c r="S1150" s="214"/>
    </row>
    <row r="1151" spans="1:19" ht="12" customHeight="1" x14ac:dyDescent="0.25">
      <c r="A1151" s="18" t="e">
        <f>#REF!</f>
        <v>#REF!</v>
      </c>
      <c r="B1151" s="20" t="e">
        <f>#REF!</f>
        <v>#REF!</v>
      </c>
      <c r="C1151" s="143" t="e">
        <f>#REF!</f>
        <v>#REF!</v>
      </c>
      <c r="D1151" s="22" t="e">
        <f>#REF!</f>
        <v>#REF!</v>
      </c>
      <c r="E1151" s="35">
        <v>420</v>
      </c>
      <c r="F1151" s="203" t="s">
        <v>84</v>
      </c>
      <c r="G1151" s="19" t="e">
        <f>#REF!</f>
        <v>#REF!</v>
      </c>
      <c r="H1151" s="19"/>
      <c r="I1151" s="19">
        <f>ПЭВН!E1248</f>
        <v>0</v>
      </c>
      <c r="J1151" s="198"/>
      <c r="K1151" s="35">
        <v>324</v>
      </c>
      <c r="L1151" s="423">
        <f t="shared" si="24"/>
        <v>0.29629629629629628</v>
      </c>
      <c r="M1151" s="456"/>
      <c r="N1151" t="str">
        <f>IFERROR(VLOOKUP(B1151,Сток!A:B,2,FALSE),"")</f>
        <v/>
      </c>
      <c r="Q1151" s="214"/>
      <c r="R1151" s="214"/>
      <c r="S1151" s="214"/>
    </row>
    <row r="1152" spans="1:19" ht="12" customHeight="1" x14ac:dyDescent="0.25">
      <c r="A1152" s="18" t="e">
        <f>#REF!</f>
        <v>#REF!</v>
      </c>
      <c r="B1152" s="20" t="e">
        <f>#REF!</f>
        <v>#REF!</v>
      </c>
      <c r="C1152" s="143" t="e">
        <f>#REF!</f>
        <v>#REF!</v>
      </c>
      <c r="D1152" s="22" t="e">
        <f>#REF!</f>
        <v>#REF!</v>
      </c>
      <c r="E1152" s="35">
        <v>240</v>
      </c>
      <c r="F1152" s="203" t="s">
        <v>84</v>
      </c>
      <c r="G1152" s="19" t="e">
        <f>#REF!</f>
        <v>#REF!</v>
      </c>
      <c r="H1152" s="19"/>
      <c r="I1152" s="19">
        <f>ПЭВН!E1249</f>
        <v>0</v>
      </c>
      <c r="J1152" s="198"/>
      <c r="K1152" s="35">
        <v>143</v>
      </c>
      <c r="L1152" s="423">
        <f t="shared" si="24"/>
        <v>0.67832167832167833</v>
      </c>
      <c r="M1152" s="456"/>
      <c r="N1152" t="str">
        <f>IFERROR(VLOOKUP(B1152,Сток!A:B,2,FALSE),"")</f>
        <v/>
      </c>
      <c r="Q1152" s="214"/>
      <c r="R1152" s="214"/>
      <c r="S1152" s="214"/>
    </row>
    <row r="1153" spans="1:19" ht="12" customHeight="1" x14ac:dyDescent="0.25">
      <c r="A1153" s="18" t="e">
        <f>#REF!</f>
        <v>#REF!</v>
      </c>
      <c r="B1153" s="20" t="e">
        <f>#REF!</f>
        <v>#REF!</v>
      </c>
      <c r="C1153" s="143" t="e">
        <f>#REF!</f>
        <v>#REF!</v>
      </c>
      <c r="D1153" s="22" t="e">
        <f>#REF!</f>
        <v>#REF!</v>
      </c>
      <c r="E1153" s="35">
        <v>260</v>
      </c>
      <c r="F1153" s="203" t="s">
        <v>84</v>
      </c>
      <c r="G1153" s="19" t="e">
        <f>#REF!</f>
        <v>#REF!</v>
      </c>
      <c r="H1153" s="19"/>
      <c r="I1153" s="19">
        <f>ПЭВН!E1250</f>
        <v>0</v>
      </c>
      <c r="J1153" s="198"/>
      <c r="K1153" s="35">
        <v>162</v>
      </c>
      <c r="L1153" s="423">
        <f t="shared" si="24"/>
        <v>0.60493827160493829</v>
      </c>
      <c r="M1153" s="456"/>
      <c r="N1153" t="str">
        <f>IFERROR(VLOOKUP(B1153,Сток!A:B,2,FALSE),"")</f>
        <v/>
      </c>
      <c r="Q1153" s="214"/>
      <c r="R1153" s="214"/>
      <c r="S1153" s="214"/>
    </row>
    <row r="1154" spans="1:19" ht="12" customHeight="1" x14ac:dyDescent="0.25">
      <c r="A1154" s="18" t="e">
        <f>#REF!</f>
        <v>#REF!</v>
      </c>
      <c r="B1154" s="20" t="e">
        <f>#REF!</f>
        <v>#REF!</v>
      </c>
      <c r="C1154" s="143" t="e">
        <f>#REF!</f>
        <v>#REF!</v>
      </c>
      <c r="D1154" s="22" t="e">
        <f>#REF!</f>
        <v>#REF!</v>
      </c>
      <c r="E1154" s="35">
        <v>260</v>
      </c>
      <c r="F1154" s="203" t="s">
        <v>84</v>
      </c>
      <c r="G1154" s="19" t="e">
        <f>#REF!</f>
        <v>#REF!</v>
      </c>
      <c r="H1154" s="19"/>
      <c r="I1154" s="19">
        <f>ПЭВН!E1251</f>
        <v>0</v>
      </c>
      <c r="J1154" s="198"/>
      <c r="K1154" s="35">
        <v>162</v>
      </c>
      <c r="L1154" s="423">
        <f t="shared" si="24"/>
        <v>0.60493827160493829</v>
      </c>
      <c r="M1154" s="456"/>
      <c r="N1154" t="str">
        <f>IFERROR(VLOOKUP(B1154,Сток!A:B,2,FALSE),"")</f>
        <v/>
      </c>
      <c r="Q1154" s="214"/>
      <c r="R1154" s="214"/>
      <c r="S1154" s="214"/>
    </row>
    <row r="1155" spans="1:19" ht="12" customHeight="1" x14ac:dyDescent="0.25">
      <c r="A1155" s="18" t="e">
        <f>#REF!</f>
        <v>#REF!</v>
      </c>
      <c r="B1155" s="20" t="e">
        <f>#REF!</f>
        <v>#REF!</v>
      </c>
      <c r="C1155" s="143" t="e">
        <f>#REF!</f>
        <v>#REF!</v>
      </c>
      <c r="D1155" s="22" t="e">
        <f>#REF!</f>
        <v>#REF!</v>
      </c>
      <c r="E1155" s="35">
        <v>240</v>
      </c>
      <c r="F1155" s="203" t="s">
        <v>84</v>
      </c>
      <c r="G1155" s="19" t="e">
        <f>#REF!</f>
        <v>#REF!</v>
      </c>
      <c r="H1155" s="19"/>
      <c r="I1155" s="19">
        <f>ПЭВН!E1252</f>
        <v>0</v>
      </c>
      <c r="J1155" s="198"/>
      <c r="K1155" s="35">
        <v>162</v>
      </c>
      <c r="L1155" s="423">
        <f t="shared" si="24"/>
        <v>0.4814814814814814</v>
      </c>
      <c r="M1155" s="456"/>
      <c r="N1155" t="str">
        <f>IFERROR(VLOOKUP(B1155,Сток!A:B,2,FALSE),"")</f>
        <v/>
      </c>
      <c r="Q1155" s="214"/>
      <c r="R1155" s="214"/>
      <c r="S1155" s="214"/>
    </row>
    <row r="1156" spans="1:19" ht="12" customHeight="1" x14ac:dyDescent="0.25">
      <c r="A1156" s="18" t="e">
        <f>#REF!</f>
        <v>#REF!</v>
      </c>
      <c r="B1156" s="20" t="e">
        <f>#REF!</f>
        <v>#REF!</v>
      </c>
      <c r="C1156" s="143" t="e">
        <f>#REF!</f>
        <v>#REF!</v>
      </c>
      <c r="D1156" s="22" t="e">
        <f>#REF!</f>
        <v>#REF!</v>
      </c>
      <c r="E1156" s="35">
        <v>240</v>
      </c>
      <c r="F1156" s="203" t="s">
        <v>84</v>
      </c>
      <c r="G1156" s="19" t="e">
        <f>#REF!</f>
        <v>#REF!</v>
      </c>
      <c r="H1156" s="19"/>
      <c r="I1156" s="19">
        <f>ПЭВН!E1253</f>
        <v>0</v>
      </c>
      <c r="J1156" s="198"/>
      <c r="K1156" s="35">
        <v>162</v>
      </c>
      <c r="L1156" s="423">
        <f t="shared" si="24"/>
        <v>0.4814814814814814</v>
      </c>
      <c r="M1156" s="456"/>
      <c r="N1156" t="str">
        <f>IFERROR(VLOOKUP(B1156,Сток!A:B,2,FALSE),"")</f>
        <v/>
      </c>
      <c r="Q1156" s="214"/>
      <c r="R1156" s="214"/>
      <c r="S1156" s="214"/>
    </row>
    <row r="1157" spans="1:19" ht="12" customHeight="1" x14ac:dyDescent="0.25">
      <c r="A1157" s="18" t="e">
        <f>#REF!</f>
        <v>#REF!</v>
      </c>
      <c r="B1157" s="20" t="e">
        <f>#REF!</f>
        <v>#REF!</v>
      </c>
      <c r="C1157" s="143" t="e">
        <f>#REF!</f>
        <v>#REF!</v>
      </c>
      <c r="D1157" s="22" t="e">
        <f>#REF!</f>
        <v>#REF!</v>
      </c>
      <c r="E1157" s="35">
        <v>240</v>
      </c>
      <c r="F1157" s="203" t="s">
        <v>84</v>
      </c>
      <c r="G1157" s="19" t="e">
        <f>#REF!</f>
        <v>#REF!</v>
      </c>
      <c r="H1157" s="19"/>
      <c r="I1157" s="19">
        <f>ПЭВН!E1254</f>
        <v>0</v>
      </c>
      <c r="J1157" s="198"/>
      <c r="K1157" s="35">
        <v>162</v>
      </c>
      <c r="L1157" s="423">
        <f t="shared" si="24"/>
        <v>0.4814814814814814</v>
      </c>
      <c r="M1157" s="456"/>
      <c r="N1157" t="str">
        <f>IFERROR(VLOOKUP(B1157,Сток!A:B,2,FALSE),"")</f>
        <v/>
      </c>
      <c r="Q1157" s="214"/>
      <c r="R1157" s="214"/>
      <c r="S1157" s="214"/>
    </row>
    <row r="1158" spans="1:19" ht="12" customHeight="1" x14ac:dyDescent="0.25">
      <c r="A1158" s="18" t="e">
        <f>#REF!</f>
        <v>#REF!</v>
      </c>
      <c r="B1158" s="20" t="e">
        <f>#REF!</f>
        <v>#REF!</v>
      </c>
      <c r="C1158" s="143" t="e">
        <f>#REF!</f>
        <v>#REF!</v>
      </c>
      <c r="D1158" s="22" t="e">
        <f>#REF!</f>
        <v>#REF!</v>
      </c>
      <c r="E1158" s="35">
        <v>240</v>
      </c>
      <c r="F1158" s="203" t="s">
        <v>84</v>
      </c>
      <c r="G1158" s="19" t="e">
        <f>#REF!</f>
        <v>#REF!</v>
      </c>
      <c r="H1158" s="19"/>
      <c r="I1158" s="19">
        <f>ПЭВН!E1255</f>
        <v>0</v>
      </c>
      <c r="J1158" s="198"/>
      <c r="K1158" s="35">
        <v>162</v>
      </c>
      <c r="L1158" s="423">
        <f t="shared" si="24"/>
        <v>0.4814814814814814</v>
      </c>
      <c r="M1158" s="456"/>
      <c r="N1158" t="str">
        <f>IFERROR(VLOOKUP(B1158,Сток!A:B,2,FALSE),"")</f>
        <v/>
      </c>
      <c r="Q1158" s="214"/>
      <c r="R1158" s="214"/>
      <c r="S1158" s="214"/>
    </row>
    <row r="1159" spans="1:19" ht="12" customHeight="1" x14ac:dyDescent="0.25">
      <c r="A1159" s="18" t="e">
        <f>#REF!</f>
        <v>#REF!</v>
      </c>
      <c r="B1159" s="20" t="e">
        <f>#REF!</f>
        <v>#REF!</v>
      </c>
      <c r="C1159" s="143" t="e">
        <f>#REF!</f>
        <v>#REF!</v>
      </c>
      <c r="D1159" s="22" t="e">
        <f>#REF!</f>
        <v>#REF!</v>
      </c>
      <c r="E1159" s="35">
        <v>450</v>
      </c>
      <c r="F1159" s="203" t="s">
        <v>84</v>
      </c>
      <c r="G1159" s="19" t="e">
        <f>#REF!</f>
        <v>#REF!</v>
      </c>
      <c r="H1159" s="19"/>
      <c r="I1159" s="19">
        <f>ПЭВН!E1256</f>
        <v>0</v>
      </c>
      <c r="J1159" s="198"/>
      <c r="K1159" s="35">
        <v>302</v>
      </c>
      <c r="L1159" s="423">
        <f t="shared" si="24"/>
        <v>0.49006622516556297</v>
      </c>
      <c r="M1159" s="456"/>
      <c r="N1159" t="str">
        <f>IFERROR(VLOOKUP(B1159,Сток!A:B,2,FALSE),"")</f>
        <v/>
      </c>
      <c r="Q1159" s="214"/>
      <c r="R1159" s="214"/>
      <c r="S1159" s="214"/>
    </row>
    <row r="1160" spans="1:19" ht="12" customHeight="1" x14ac:dyDescent="0.25">
      <c r="A1160" s="18" t="e">
        <f>#REF!</f>
        <v>#REF!</v>
      </c>
      <c r="B1160" s="20" t="e">
        <f>#REF!</f>
        <v>#REF!</v>
      </c>
      <c r="C1160" s="143" t="e">
        <f>#REF!</f>
        <v>#REF!</v>
      </c>
      <c r="D1160" s="22" t="e">
        <f>#REF!</f>
        <v>#REF!</v>
      </c>
      <c r="E1160" s="35">
        <v>340</v>
      </c>
      <c r="F1160" s="203" t="s">
        <v>84</v>
      </c>
      <c r="G1160" s="19" t="e">
        <f>#REF!</f>
        <v>#REF!</v>
      </c>
      <c r="H1160" s="19"/>
      <c r="I1160" s="19">
        <f>ПЭВН!E1257</f>
        <v>0</v>
      </c>
      <c r="J1160" s="198"/>
      <c r="K1160" s="35">
        <v>259</v>
      </c>
      <c r="L1160" s="423">
        <f t="shared" si="24"/>
        <v>0.31274131274131278</v>
      </c>
      <c r="M1160" s="456"/>
      <c r="N1160" t="str">
        <f>IFERROR(VLOOKUP(B1160,Сток!A:B,2,FALSE),"")</f>
        <v/>
      </c>
      <c r="Q1160" s="214"/>
      <c r="R1160" s="214"/>
      <c r="S1160" s="214"/>
    </row>
    <row r="1161" spans="1:19" ht="12" customHeight="1" x14ac:dyDescent="0.25">
      <c r="A1161" s="18" t="e">
        <f>#REF!</f>
        <v>#REF!</v>
      </c>
      <c r="B1161" s="20" t="e">
        <f>#REF!</f>
        <v>#REF!</v>
      </c>
      <c r="C1161" s="143" t="e">
        <f>#REF!</f>
        <v>#REF!</v>
      </c>
      <c r="D1161" s="22" t="e">
        <f>#REF!</f>
        <v>#REF!</v>
      </c>
      <c r="E1161" s="35">
        <v>400</v>
      </c>
      <c r="F1161" s="203" t="s">
        <v>84</v>
      </c>
      <c r="G1161" s="19" t="e">
        <f>#REF!</f>
        <v>#REF!</v>
      </c>
      <c r="H1161" s="19"/>
      <c r="I1161" s="19">
        <f>ПЭВН!E1258</f>
        <v>0</v>
      </c>
      <c r="J1161" s="198"/>
      <c r="K1161" s="35">
        <v>302</v>
      </c>
      <c r="L1161" s="423">
        <f t="shared" si="24"/>
        <v>0.32450331125827825</v>
      </c>
      <c r="M1161" s="456"/>
      <c r="N1161" t="str">
        <f>IFERROR(VLOOKUP(B1161,Сток!A:B,2,FALSE),"")</f>
        <v/>
      </c>
      <c r="Q1161" s="214"/>
      <c r="R1161" s="214"/>
      <c r="S1161" s="214"/>
    </row>
    <row r="1162" spans="1:19" ht="12" customHeight="1" x14ac:dyDescent="0.25">
      <c r="A1162" s="18" t="e">
        <f>#REF!</f>
        <v>#REF!</v>
      </c>
      <c r="B1162" s="20" t="e">
        <f>#REF!</f>
        <v>#REF!</v>
      </c>
      <c r="C1162" s="143" t="e">
        <f>#REF!</f>
        <v>#REF!</v>
      </c>
      <c r="D1162" s="22" t="e">
        <f>#REF!</f>
        <v>#REF!</v>
      </c>
      <c r="E1162" s="35">
        <v>400</v>
      </c>
      <c r="F1162" s="203" t="s">
        <v>84</v>
      </c>
      <c r="G1162" s="19" t="e">
        <f>#REF!</f>
        <v>#REF!</v>
      </c>
      <c r="H1162" s="19"/>
      <c r="I1162" s="19">
        <f>ПЭВН!E1259</f>
        <v>0</v>
      </c>
      <c r="J1162" s="198"/>
      <c r="K1162" s="35">
        <v>302</v>
      </c>
      <c r="L1162" s="423">
        <f t="shared" si="24"/>
        <v>0.32450331125827825</v>
      </c>
      <c r="M1162" s="456"/>
      <c r="N1162" t="str">
        <f>IFERROR(VLOOKUP(B1162,Сток!A:B,2,FALSE),"")</f>
        <v/>
      </c>
      <c r="Q1162" s="214"/>
      <c r="R1162" s="214"/>
      <c r="S1162" s="214"/>
    </row>
    <row r="1163" spans="1:19" ht="12" customHeight="1" x14ac:dyDescent="0.25">
      <c r="A1163" s="18" t="e">
        <f>#REF!</f>
        <v>#REF!</v>
      </c>
      <c r="B1163" s="20" t="e">
        <f>#REF!</f>
        <v>#REF!</v>
      </c>
      <c r="C1163" s="143" t="e">
        <f>#REF!</f>
        <v>#REF!</v>
      </c>
      <c r="D1163" s="22" t="e">
        <f>#REF!</f>
        <v>#REF!</v>
      </c>
      <c r="E1163" s="35">
        <v>400</v>
      </c>
      <c r="F1163" s="203" t="s">
        <v>84</v>
      </c>
      <c r="G1163" s="19" t="e">
        <f>#REF!</f>
        <v>#REF!</v>
      </c>
      <c r="H1163" s="19"/>
      <c r="I1163" s="19">
        <f>ПЭВН!E1260</f>
        <v>0</v>
      </c>
      <c r="J1163" s="198"/>
      <c r="K1163" s="35">
        <v>302</v>
      </c>
      <c r="L1163" s="423">
        <f t="shared" si="24"/>
        <v>0.32450331125827825</v>
      </c>
      <c r="M1163" s="456"/>
      <c r="N1163" t="str">
        <f>IFERROR(VLOOKUP(B1163,Сток!A:B,2,FALSE),"")</f>
        <v/>
      </c>
      <c r="Q1163" s="214"/>
      <c r="R1163" s="214"/>
      <c r="S1163" s="214"/>
    </row>
    <row r="1164" spans="1:19" ht="12" customHeight="1" x14ac:dyDescent="0.25">
      <c r="A1164" s="18" t="e">
        <f>#REF!</f>
        <v>#REF!</v>
      </c>
      <c r="B1164" s="20" t="e">
        <f>#REF!</f>
        <v>#REF!</v>
      </c>
      <c r="C1164" s="143" t="e">
        <f>#REF!</f>
        <v>#REF!</v>
      </c>
      <c r="D1164" s="22" t="e">
        <f>#REF!</f>
        <v>#REF!</v>
      </c>
      <c r="E1164" s="35">
        <v>150</v>
      </c>
      <c r="F1164" s="203" t="s">
        <v>84</v>
      </c>
      <c r="G1164" s="19" t="e">
        <f>#REF!</f>
        <v>#REF!</v>
      </c>
      <c r="H1164" s="19"/>
      <c r="I1164" s="19">
        <f>ПЭВН!E1261</f>
        <v>0</v>
      </c>
      <c r="J1164" s="198"/>
      <c r="K1164" s="35">
        <v>108</v>
      </c>
      <c r="L1164" s="423">
        <f t="shared" si="24"/>
        <v>0.38888888888888884</v>
      </c>
      <c r="M1164" s="456"/>
      <c r="N1164" t="str">
        <f>IFERROR(VLOOKUP(B1164,Сток!A:B,2,FALSE),"")</f>
        <v/>
      </c>
      <c r="Q1164" s="214"/>
      <c r="R1164" s="214"/>
      <c r="S1164" s="214"/>
    </row>
    <row r="1165" spans="1:19" ht="12" customHeight="1" x14ac:dyDescent="0.25">
      <c r="A1165" s="18" t="e">
        <f>#REF!</f>
        <v>#REF!</v>
      </c>
      <c r="B1165" s="20" t="e">
        <f>#REF!</f>
        <v>#REF!</v>
      </c>
      <c r="C1165" s="143" t="e">
        <f>#REF!</f>
        <v>#REF!</v>
      </c>
      <c r="D1165" s="22" t="e">
        <f>#REF!</f>
        <v>#REF!</v>
      </c>
      <c r="E1165" s="35">
        <v>150</v>
      </c>
      <c r="F1165" s="203" t="s">
        <v>84</v>
      </c>
      <c r="G1165" s="19" t="e">
        <f>#REF!</f>
        <v>#REF!</v>
      </c>
      <c r="H1165" s="19"/>
      <c r="I1165" s="19">
        <f>ПЭВН!E1262</f>
        <v>0</v>
      </c>
      <c r="J1165" s="198"/>
      <c r="K1165" s="35">
        <v>108</v>
      </c>
      <c r="L1165" s="423">
        <f t="shared" si="24"/>
        <v>0.38888888888888884</v>
      </c>
      <c r="M1165" s="456"/>
      <c r="N1165" t="str">
        <f>IFERROR(VLOOKUP(B1165,Сток!A:B,2,FALSE),"")</f>
        <v/>
      </c>
      <c r="Q1165" s="214"/>
      <c r="R1165" s="214"/>
      <c r="S1165" s="214"/>
    </row>
    <row r="1166" spans="1:19" ht="12" customHeight="1" x14ac:dyDescent="0.25">
      <c r="A1166" s="18" t="e">
        <f>#REF!</f>
        <v>#REF!</v>
      </c>
      <c r="B1166" s="20" t="e">
        <f>#REF!</f>
        <v>#REF!</v>
      </c>
      <c r="C1166" s="143" t="e">
        <f>#REF!</f>
        <v>#REF!</v>
      </c>
      <c r="D1166" s="22" t="e">
        <f>#REF!</f>
        <v>#REF!</v>
      </c>
      <c r="E1166" s="35">
        <v>150</v>
      </c>
      <c r="F1166" s="203" t="s">
        <v>84</v>
      </c>
      <c r="G1166" s="19" t="e">
        <f>#REF!</f>
        <v>#REF!</v>
      </c>
      <c r="H1166" s="19"/>
      <c r="I1166" s="19">
        <f>ПЭВН!E1263</f>
        <v>0</v>
      </c>
      <c r="J1166" s="198"/>
      <c r="K1166" s="35">
        <v>108</v>
      </c>
      <c r="L1166" s="423">
        <f t="shared" si="24"/>
        <v>0.38888888888888884</v>
      </c>
      <c r="M1166" s="456"/>
      <c r="N1166" t="str">
        <f>IFERROR(VLOOKUP(B1166,Сток!A:B,2,FALSE),"")</f>
        <v/>
      </c>
      <c r="Q1166" s="214"/>
      <c r="R1166" s="214"/>
      <c r="S1166" s="214"/>
    </row>
    <row r="1167" spans="1:19" ht="12" customHeight="1" x14ac:dyDescent="0.25">
      <c r="A1167" s="18" t="e">
        <f>#REF!</f>
        <v>#REF!</v>
      </c>
      <c r="B1167" s="20" t="e">
        <f>#REF!</f>
        <v>#REF!</v>
      </c>
      <c r="C1167" s="143" t="e">
        <f>#REF!</f>
        <v>#REF!</v>
      </c>
      <c r="D1167" s="22" t="e">
        <f>#REF!</f>
        <v>#REF!</v>
      </c>
      <c r="E1167" s="35">
        <v>150</v>
      </c>
      <c r="F1167" s="203" t="s">
        <v>84</v>
      </c>
      <c r="G1167" s="19" t="e">
        <f>#REF!</f>
        <v>#REF!</v>
      </c>
      <c r="H1167" s="19"/>
      <c r="I1167" s="19">
        <f>ПЭВН!E1264</f>
        <v>0</v>
      </c>
      <c r="J1167" s="198"/>
      <c r="K1167" s="35">
        <v>108</v>
      </c>
      <c r="L1167" s="423">
        <f t="shared" si="24"/>
        <v>0.38888888888888884</v>
      </c>
      <c r="M1167" s="456"/>
      <c r="N1167" t="str">
        <f>IFERROR(VLOOKUP(B1167,Сток!A:B,2,FALSE),"")</f>
        <v/>
      </c>
      <c r="Q1167" s="214"/>
      <c r="R1167" s="214"/>
      <c r="S1167" s="214"/>
    </row>
    <row r="1168" spans="1:19" ht="12" customHeight="1" x14ac:dyDescent="0.25">
      <c r="A1168" s="18" t="e">
        <f>#REF!</f>
        <v>#REF!</v>
      </c>
      <c r="B1168" s="20" t="e">
        <f>#REF!</f>
        <v>#REF!</v>
      </c>
      <c r="C1168" s="143" t="e">
        <f>#REF!</f>
        <v>#REF!</v>
      </c>
      <c r="D1168" s="22" t="e">
        <f>#REF!</f>
        <v>#REF!</v>
      </c>
      <c r="E1168" s="35">
        <v>110</v>
      </c>
      <c r="F1168" s="203" t="s">
        <v>84</v>
      </c>
      <c r="G1168" s="19" t="e">
        <f>#REF!</f>
        <v>#REF!</v>
      </c>
      <c r="H1168" s="19"/>
      <c r="I1168" s="19">
        <f>ПЭВН!E1265</f>
        <v>0</v>
      </c>
      <c r="J1168" s="198"/>
      <c r="K1168" s="35">
        <v>86</v>
      </c>
      <c r="L1168" s="423">
        <f t="shared" si="24"/>
        <v>0.27906976744186052</v>
      </c>
      <c r="M1168" s="456"/>
      <c r="N1168" t="str">
        <f>IFERROR(VLOOKUP(B1168,Сток!A:B,2,FALSE),"")</f>
        <v/>
      </c>
      <c r="Q1168" s="214"/>
      <c r="R1168" s="214"/>
      <c r="S1168" s="214"/>
    </row>
    <row r="1169" spans="1:19" ht="12" customHeight="1" x14ac:dyDescent="0.25">
      <c r="A1169" s="18" t="e">
        <f>#REF!</f>
        <v>#REF!</v>
      </c>
      <c r="B1169" s="20" t="e">
        <f>#REF!</f>
        <v>#REF!</v>
      </c>
      <c r="C1169" s="143" t="e">
        <f>#REF!</f>
        <v>#REF!</v>
      </c>
      <c r="D1169" s="22" t="e">
        <f>#REF!</f>
        <v>#REF!</v>
      </c>
      <c r="E1169" s="35">
        <v>1800</v>
      </c>
      <c r="F1169" s="203" t="s">
        <v>84</v>
      </c>
      <c r="G1169" s="19" t="e">
        <f>#REF!</f>
        <v>#REF!</v>
      </c>
      <c r="H1169" s="19"/>
      <c r="I1169" s="19">
        <f>ПЭВН!E1266</f>
        <v>0</v>
      </c>
      <c r="J1169" s="198"/>
      <c r="K1169" s="35">
        <v>1161</v>
      </c>
      <c r="L1169" s="423">
        <f t="shared" si="24"/>
        <v>0.5503875968992249</v>
      </c>
      <c r="M1169" s="456"/>
      <c r="N1169" t="str">
        <f>IFERROR(VLOOKUP(B1169,Сток!A:B,2,FALSE),"")</f>
        <v/>
      </c>
      <c r="Q1169" s="214"/>
      <c r="R1169" s="214"/>
      <c r="S1169" s="214"/>
    </row>
    <row r="1170" spans="1:19" ht="12" customHeight="1" x14ac:dyDescent="0.25">
      <c r="A1170" s="18" t="e">
        <f>#REF!</f>
        <v>#REF!</v>
      </c>
      <c r="B1170" s="20" t="e">
        <f>#REF!</f>
        <v>#REF!</v>
      </c>
      <c r="C1170" s="143" t="e">
        <f>#REF!</f>
        <v>#REF!</v>
      </c>
      <c r="D1170" s="22" t="e">
        <f>#REF!</f>
        <v>#REF!</v>
      </c>
      <c r="E1170" s="35">
        <v>900</v>
      </c>
      <c r="F1170" s="203" t="s">
        <v>84</v>
      </c>
      <c r="G1170" s="19" t="e">
        <f>#REF!</f>
        <v>#REF!</v>
      </c>
      <c r="H1170" s="19"/>
      <c r="I1170" s="19">
        <f>ПЭВН!E1267</f>
        <v>0</v>
      </c>
      <c r="J1170" s="198"/>
      <c r="K1170" s="35">
        <v>310</v>
      </c>
      <c r="L1170" s="423">
        <f t="shared" si="24"/>
        <v>1.903225806451613</v>
      </c>
      <c r="M1170" s="456"/>
      <c r="N1170" t="str">
        <f>IFERROR(VLOOKUP(B1170,Сток!A:B,2,FALSE),"")</f>
        <v/>
      </c>
      <c r="Q1170" s="214"/>
      <c r="R1170" s="214"/>
      <c r="S1170" s="214"/>
    </row>
    <row r="1171" spans="1:19" ht="12" customHeight="1" x14ac:dyDescent="0.25">
      <c r="A1171" s="18" t="e">
        <f>#REF!</f>
        <v>#REF!</v>
      </c>
      <c r="B1171" s="20" t="e">
        <f>#REF!</f>
        <v>#REF!</v>
      </c>
      <c r="C1171" s="143" t="e">
        <f>#REF!</f>
        <v>#REF!</v>
      </c>
      <c r="D1171" s="22" t="e">
        <f>#REF!</f>
        <v>#REF!</v>
      </c>
      <c r="E1171" s="35">
        <v>270</v>
      </c>
      <c r="F1171" s="203" t="s">
        <v>84</v>
      </c>
      <c r="G1171" s="19" t="e">
        <f>#REF!</f>
        <v>#REF!</v>
      </c>
      <c r="H1171" s="19"/>
      <c r="I1171" s="19">
        <f>ПЭВН!E1268</f>
        <v>0</v>
      </c>
      <c r="J1171" s="198"/>
      <c r="K1171" s="35">
        <v>206</v>
      </c>
      <c r="L1171" s="423">
        <f t="shared" si="24"/>
        <v>0.31067961165048552</v>
      </c>
      <c r="M1171" s="456"/>
      <c r="N1171" t="str">
        <f>IFERROR(VLOOKUP(B1171,Сток!A:B,2,FALSE),"")</f>
        <v/>
      </c>
      <c r="Q1171" s="214"/>
      <c r="R1171" s="214"/>
      <c r="S1171" s="214"/>
    </row>
    <row r="1172" spans="1:19" ht="12" customHeight="1" x14ac:dyDescent="0.25">
      <c r="A1172" s="18" t="e">
        <f>#REF!</f>
        <v>#REF!</v>
      </c>
      <c r="B1172" s="20" t="e">
        <f>#REF!</f>
        <v>#REF!</v>
      </c>
      <c r="C1172" s="143" t="e">
        <f>#REF!</f>
        <v>#REF!</v>
      </c>
      <c r="D1172" s="22" t="e">
        <f>#REF!</f>
        <v>#REF!</v>
      </c>
      <c r="E1172" s="35">
        <v>103</v>
      </c>
      <c r="F1172" s="203" t="s">
        <v>84</v>
      </c>
      <c r="G1172" s="19" t="e">
        <f>#REF!</f>
        <v>#REF!</v>
      </c>
      <c r="H1172" s="19"/>
      <c r="I1172" s="19">
        <f>ПЭВН!E1269</f>
        <v>0</v>
      </c>
      <c r="J1172" s="198"/>
      <c r="K1172" s="35">
        <v>103</v>
      </c>
      <c r="L1172" s="423">
        <f t="shared" si="24"/>
        <v>0</v>
      </c>
      <c r="M1172" s="456"/>
      <c r="N1172" t="str">
        <f>IFERROR(VLOOKUP(B1172,Сток!A:B,2,FALSE),"")</f>
        <v/>
      </c>
      <c r="Q1172" s="214"/>
      <c r="R1172" s="214"/>
      <c r="S1172" s="214"/>
    </row>
    <row r="1173" spans="1:19" ht="12" customHeight="1" x14ac:dyDescent="0.25">
      <c r="A1173" s="18" t="e">
        <f>#REF!</f>
        <v>#REF!</v>
      </c>
      <c r="B1173" s="20" t="e">
        <f>#REF!</f>
        <v>#REF!</v>
      </c>
      <c r="C1173" s="143" t="e">
        <f>#REF!</f>
        <v>#REF!</v>
      </c>
      <c r="D1173" s="22" t="e">
        <f>#REF!</f>
        <v>#REF!</v>
      </c>
      <c r="E1173" s="35">
        <v>103</v>
      </c>
      <c r="F1173" s="203" t="s">
        <v>84</v>
      </c>
      <c r="G1173" s="19" t="e">
        <f>#REF!</f>
        <v>#REF!</v>
      </c>
      <c r="H1173" s="19"/>
      <c r="I1173" s="19">
        <f>ПЭВН!E1270</f>
        <v>0</v>
      </c>
      <c r="J1173" s="198"/>
      <c r="K1173" s="35">
        <v>103</v>
      </c>
      <c r="L1173" s="423">
        <f t="shared" si="24"/>
        <v>0</v>
      </c>
      <c r="M1173" s="456"/>
      <c r="N1173" t="str">
        <f>IFERROR(VLOOKUP(B1173,Сток!A:B,2,FALSE),"")</f>
        <v/>
      </c>
      <c r="Q1173" s="214"/>
      <c r="R1173" s="214"/>
      <c r="S1173" s="214"/>
    </row>
    <row r="1174" spans="1:19" ht="12" customHeight="1" x14ac:dyDescent="0.25">
      <c r="A1174" s="18" t="e">
        <f>#REF!</f>
        <v>#REF!</v>
      </c>
      <c r="B1174" s="20" t="e">
        <f>#REF!</f>
        <v>#REF!</v>
      </c>
      <c r="C1174" s="143" t="e">
        <f>#REF!</f>
        <v>#REF!</v>
      </c>
      <c r="D1174" s="22" t="e">
        <f>#REF!</f>
        <v>#REF!</v>
      </c>
      <c r="E1174" s="35">
        <v>103</v>
      </c>
      <c r="F1174" s="203" t="s">
        <v>84</v>
      </c>
      <c r="G1174" s="19" t="e">
        <f>#REF!</f>
        <v>#REF!</v>
      </c>
      <c r="H1174" s="19"/>
      <c r="I1174" s="19">
        <f>ПЭВН!E1271</f>
        <v>0</v>
      </c>
      <c r="J1174" s="198"/>
      <c r="K1174" s="35">
        <v>103</v>
      </c>
      <c r="L1174" s="423">
        <f t="shared" si="24"/>
        <v>0</v>
      </c>
      <c r="M1174" s="456"/>
      <c r="N1174" t="str">
        <f>IFERROR(VLOOKUP(B1174,Сток!A:B,2,FALSE),"")</f>
        <v/>
      </c>
      <c r="Q1174" s="214"/>
      <c r="R1174" s="214"/>
      <c r="S1174" s="214"/>
    </row>
    <row r="1175" spans="1:19" ht="12" customHeight="1" x14ac:dyDescent="0.25">
      <c r="A1175" s="18" t="e">
        <f>#REF!</f>
        <v>#REF!</v>
      </c>
      <c r="B1175" s="20" t="e">
        <f>#REF!</f>
        <v>#REF!</v>
      </c>
      <c r="C1175" s="143" t="e">
        <f>#REF!</f>
        <v>#REF!</v>
      </c>
      <c r="D1175" s="22" t="e">
        <f>#REF!</f>
        <v>#REF!</v>
      </c>
      <c r="E1175" s="35">
        <v>103</v>
      </c>
      <c r="F1175" s="203" t="s">
        <v>84</v>
      </c>
      <c r="G1175" s="19" t="e">
        <f>#REF!</f>
        <v>#REF!</v>
      </c>
      <c r="H1175" s="19"/>
      <c r="I1175" s="19">
        <f>ПЭВН!E1272</f>
        <v>0</v>
      </c>
      <c r="J1175" s="198"/>
      <c r="K1175" s="35">
        <v>103</v>
      </c>
      <c r="L1175" s="423">
        <f t="shared" si="24"/>
        <v>0</v>
      </c>
      <c r="M1175" s="456"/>
      <c r="N1175" t="str">
        <f>IFERROR(VLOOKUP(B1175,Сток!A:B,2,FALSE),"")</f>
        <v/>
      </c>
      <c r="Q1175" s="214"/>
      <c r="R1175" s="214"/>
      <c r="S1175" s="214"/>
    </row>
    <row r="1176" spans="1:19" ht="12" customHeight="1" x14ac:dyDescent="0.25">
      <c r="A1176" s="18" t="e">
        <f>#REF!</f>
        <v>#REF!</v>
      </c>
      <c r="B1176" s="20" t="e">
        <f>#REF!</f>
        <v>#REF!</v>
      </c>
      <c r="C1176" s="143" t="e">
        <f>#REF!</f>
        <v>#REF!</v>
      </c>
      <c r="D1176" s="22" t="e">
        <f>#REF!</f>
        <v>#REF!</v>
      </c>
      <c r="E1176" s="35">
        <v>103</v>
      </c>
      <c r="F1176" s="203" t="s">
        <v>84</v>
      </c>
      <c r="G1176" s="19" t="e">
        <f>#REF!</f>
        <v>#REF!</v>
      </c>
      <c r="H1176" s="19"/>
      <c r="I1176" s="19">
        <f>ПЭВН!E1273</f>
        <v>0</v>
      </c>
      <c r="J1176" s="198"/>
      <c r="K1176" s="35">
        <v>103</v>
      </c>
      <c r="L1176" s="423">
        <f t="shared" si="24"/>
        <v>0</v>
      </c>
      <c r="M1176" s="456"/>
      <c r="N1176" t="str">
        <f>IFERROR(VLOOKUP(B1176,Сток!A:B,2,FALSE),"")</f>
        <v/>
      </c>
      <c r="Q1176" s="214"/>
      <c r="R1176" s="214"/>
      <c r="S1176" s="214"/>
    </row>
    <row r="1177" spans="1:19" ht="12" customHeight="1" x14ac:dyDescent="0.25">
      <c r="A1177" s="18" t="e">
        <f>#REF!</f>
        <v>#REF!</v>
      </c>
      <c r="B1177" s="20" t="e">
        <f>#REF!</f>
        <v>#REF!</v>
      </c>
      <c r="C1177" s="143" t="e">
        <f>#REF!</f>
        <v>#REF!</v>
      </c>
      <c r="D1177" s="22" t="e">
        <f>#REF!</f>
        <v>#REF!</v>
      </c>
      <c r="E1177" s="35">
        <v>170</v>
      </c>
      <c r="F1177" s="203" t="s">
        <v>84</v>
      </c>
      <c r="G1177" s="19" t="e">
        <f>#REF!</f>
        <v>#REF!</v>
      </c>
      <c r="H1177" s="19"/>
      <c r="I1177" s="19">
        <f>ПЭВН!E1274</f>
        <v>0</v>
      </c>
      <c r="J1177" s="198"/>
      <c r="K1177" s="35">
        <v>165</v>
      </c>
      <c r="L1177" s="423">
        <f t="shared" si="24"/>
        <v>3.0303030303030276E-2</v>
      </c>
      <c r="M1177" s="456"/>
      <c r="N1177" t="str">
        <f>IFERROR(VLOOKUP(B1177,Сток!A:B,2,FALSE),"")</f>
        <v/>
      </c>
      <c r="Q1177" s="214"/>
      <c r="R1177" s="214"/>
      <c r="S1177" s="214"/>
    </row>
    <row r="1178" spans="1:19" ht="12" customHeight="1" x14ac:dyDescent="0.25">
      <c r="A1178" s="18" t="e">
        <f>#REF!</f>
        <v>#REF!</v>
      </c>
      <c r="B1178" s="20" t="e">
        <f>#REF!</f>
        <v>#REF!</v>
      </c>
      <c r="C1178" s="143" t="e">
        <f>#REF!</f>
        <v>#REF!</v>
      </c>
      <c r="D1178" s="22" t="e">
        <f>#REF!</f>
        <v>#REF!</v>
      </c>
      <c r="E1178" s="35">
        <v>270</v>
      </c>
      <c r="F1178" s="203" t="s">
        <v>84</v>
      </c>
      <c r="G1178" s="19" t="e">
        <f>#REF!</f>
        <v>#REF!</v>
      </c>
      <c r="H1178" s="19"/>
      <c r="I1178" s="19">
        <f>ПЭВН!E1275</f>
        <v>0</v>
      </c>
      <c r="J1178" s="198"/>
      <c r="K1178" s="35">
        <v>206</v>
      </c>
      <c r="L1178" s="423">
        <f t="shared" si="24"/>
        <v>0.31067961165048552</v>
      </c>
      <c r="M1178" s="456"/>
      <c r="N1178" t="str">
        <f>IFERROR(VLOOKUP(B1178,Сток!A:B,2,FALSE),"")</f>
        <v/>
      </c>
      <c r="Q1178" s="214"/>
      <c r="R1178" s="214"/>
      <c r="S1178" s="214"/>
    </row>
    <row r="1179" spans="1:19" ht="12" customHeight="1" x14ac:dyDescent="0.25">
      <c r="A1179" s="18" t="e">
        <f>#REF!</f>
        <v>#REF!</v>
      </c>
      <c r="B1179" s="20" t="e">
        <f>#REF!</f>
        <v>#REF!</v>
      </c>
      <c r="C1179" s="143" t="e">
        <f>#REF!</f>
        <v>#REF!</v>
      </c>
      <c r="D1179" s="22" t="e">
        <f>#REF!</f>
        <v>#REF!</v>
      </c>
      <c r="E1179" s="35">
        <v>1450</v>
      </c>
      <c r="F1179" s="203" t="s">
        <v>84</v>
      </c>
      <c r="G1179" s="19" t="e">
        <f>#REF!</f>
        <v>#REF!</v>
      </c>
      <c r="H1179" s="19"/>
      <c r="I1179" s="19">
        <f>ПЭВН!E1276</f>
        <v>0</v>
      </c>
      <c r="J1179" s="198"/>
      <c r="K1179" s="35">
        <v>413</v>
      </c>
      <c r="L1179" s="423">
        <f t="shared" si="24"/>
        <v>2.5108958837772395</v>
      </c>
      <c r="M1179" s="456"/>
      <c r="N1179" t="str">
        <f>IFERROR(VLOOKUP(B1179,Сток!A:B,2,FALSE),"")</f>
        <v/>
      </c>
      <c r="Q1179" s="214"/>
      <c r="R1179" s="214"/>
      <c r="S1179" s="214"/>
    </row>
    <row r="1180" spans="1:19" ht="12" customHeight="1" x14ac:dyDescent="0.25">
      <c r="A1180" s="18" t="e">
        <f>#REF!</f>
        <v>#REF!</v>
      </c>
      <c r="B1180" s="20" t="e">
        <f>#REF!</f>
        <v>#REF!</v>
      </c>
      <c r="C1180" s="143" t="e">
        <f>#REF!</f>
        <v>#REF!</v>
      </c>
      <c r="D1180" s="22" t="e">
        <f>#REF!</f>
        <v>#REF!</v>
      </c>
      <c r="E1180" s="35">
        <v>1300</v>
      </c>
      <c r="F1180" s="203" t="s">
        <v>84</v>
      </c>
      <c r="G1180" s="19" t="e">
        <f>#REF!</f>
        <v>#REF!</v>
      </c>
      <c r="H1180" s="19"/>
      <c r="I1180" s="19">
        <f>ПЭВН!E1277</f>
        <v>0</v>
      </c>
      <c r="J1180" s="198"/>
      <c r="K1180" s="35">
        <v>1135</v>
      </c>
      <c r="L1180" s="423">
        <f t="shared" si="24"/>
        <v>0.14537444933920707</v>
      </c>
      <c r="M1180" s="456"/>
      <c r="N1180" t="str">
        <f>IFERROR(VLOOKUP(B1180,Сток!A:B,2,FALSE),"")</f>
        <v/>
      </c>
      <c r="Q1180" s="214"/>
      <c r="R1180" s="214"/>
      <c r="S1180" s="214"/>
    </row>
    <row r="1181" spans="1:19" ht="12" customHeight="1" x14ac:dyDescent="0.25">
      <c r="A1181" s="18" t="e">
        <f>#REF!</f>
        <v>#REF!</v>
      </c>
      <c r="B1181" s="20" t="e">
        <f>#REF!</f>
        <v>#REF!</v>
      </c>
      <c r="C1181" s="143" t="e">
        <f>#REF!</f>
        <v>#REF!</v>
      </c>
      <c r="D1181" s="22" t="e">
        <f>#REF!</f>
        <v>#REF!</v>
      </c>
      <c r="E1181" s="35">
        <v>1200</v>
      </c>
      <c r="F1181" s="203" t="s">
        <v>84</v>
      </c>
      <c r="G1181" s="19" t="e">
        <f>#REF!</f>
        <v>#REF!</v>
      </c>
      <c r="H1181" s="19"/>
      <c r="I1181" s="19">
        <f>ПЭВН!E1278</f>
        <v>0</v>
      </c>
      <c r="J1181" s="198"/>
      <c r="K1181" s="35">
        <v>929</v>
      </c>
      <c r="L1181" s="423">
        <f t="shared" si="24"/>
        <v>0.29171151776103343</v>
      </c>
      <c r="M1181" s="456"/>
      <c r="N1181" t="str">
        <f>IFERROR(VLOOKUP(B1181,Сток!A:B,2,FALSE),"")</f>
        <v/>
      </c>
      <c r="Q1181" s="214"/>
      <c r="R1181" s="214"/>
      <c r="S1181" s="214"/>
    </row>
    <row r="1182" spans="1:19" ht="12" customHeight="1" x14ac:dyDescent="0.25">
      <c r="A1182" s="18" t="e">
        <f>#REF!</f>
        <v>#REF!</v>
      </c>
      <c r="B1182" s="20" t="e">
        <f>#REF!</f>
        <v>#REF!</v>
      </c>
      <c r="C1182" s="143" t="e">
        <f>#REF!</f>
        <v>#REF!</v>
      </c>
      <c r="D1182" s="22" t="e">
        <f>#REF!</f>
        <v>#REF!</v>
      </c>
      <c r="E1182" s="35">
        <v>1300</v>
      </c>
      <c r="F1182" s="203" t="s">
        <v>84</v>
      </c>
      <c r="G1182" s="19" t="e">
        <f>#REF!</f>
        <v>#REF!</v>
      </c>
      <c r="H1182" s="19"/>
      <c r="I1182" s="19">
        <f>ПЭВН!E1279</f>
        <v>0</v>
      </c>
      <c r="J1182" s="198"/>
      <c r="K1182" s="35">
        <v>929</v>
      </c>
      <c r="L1182" s="423">
        <f t="shared" si="24"/>
        <v>0.39935414424111948</v>
      </c>
      <c r="M1182" s="456"/>
      <c r="N1182" t="str">
        <f>IFERROR(VLOOKUP(B1182,Сток!A:B,2,FALSE),"")</f>
        <v/>
      </c>
      <c r="Q1182" s="214"/>
      <c r="R1182" s="214"/>
      <c r="S1182" s="214"/>
    </row>
    <row r="1183" spans="1:19" ht="12" customHeight="1" x14ac:dyDescent="0.25">
      <c r="A1183" s="18" t="e">
        <f>#REF!</f>
        <v>#REF!</v>
      </c>
      <c r="B1183" s="20" t="e">
        <f>#REF!</f>
        <v>#REF!</v>
      </c>
      <c r="C1183" s="143" t="e">
        <f>#REF!</f>
        <v>#REF!</v>
      </c>
      <c r="D1183" s="22" t="e">
        <f>#REF!</f>
        <v>#REF!</v>
      </c>
      <c r="E1183" s="35">
        <v>200</v>
      </c>
      <c r="F1183" s="203" t="s">
        <v>84</v>
      </c>
      <c r="G1183" s="19" t="e">
        <f>#REF!</f>
        <v>#REF!</v>
      </c>
      <c r="H1183" s="19"/>
      <c r="I1183" s="19">
        <f>ПЭВН!E1280</f>
        <v>0</v>
      </c>
      <c r="J1183" s="198"/>
      <c r="K1183" s="35">
        <v>155</v>
      </c>
      <c r="L1183" s="423">
        <f t="shared" si="24"/>
        <v>0.29032258064516125</v>
      </c>
      <c r="M1183" s="456"/>
      <c r="N1183" t="str">
        <f>IFERROR(VLOOKUP(B1183,Сток!A:B,2,FALSE),"")</f>
        <v/>
      </c>
      <c r="Q1183" s="214"/>
      <c r="R1183" s="214"/>
      <c r="S1183" s="214"/>
    </row>
    <row r="1184" spans="1:19" ht="12" customHeight="1" x14ac:dyDescent="0.25">
      <c r="A1184" s="18" t="e">
        <f>#REF!</f>
        <v>#REF!</v>
      </c>
      <c r="B1184" s="20" t="e">
        <f>#REF!</f>
        <v>#REF!</v>
      </c>
      <c r="C1184" s="143" t="e">
        <f>#REF!</f>
        <v>#REF!</v>
      </c>
      <c r="D1184" s="22" t="e">
        <f>#REF!</f>
        <v>#REF!</v>
      </c>
      <c r="E1184" s="35">
        <v>200</v>
      </c>
      <c r="F1184" s="203" t="s">
        <v>84</v>
      </c>
      <c r="G1184" s="19" t="e">
        <f>#REF!</f>
        <v>#REF!</v>
      </c>
      <c r="H1184" s="19"/>
      <c r="I1184" s="19">
        <f>ПЭВН!E1281</f>
        <v>0</v>
      </c>
      <c r="J1184" s="198"/>
      <c r="K1184" s="35">
        <v>155</v>
      </c>
      <c r="L1184" s="423">
        <f t="shared" si="24"/>
        <v>0.29032258064516125</v>
      </c>
      <c r="M1184" s="456"/>
      <c r="N1184" t="str">
        <f>IFERROR(VLOOKUP(B1184,Сток!A:B,2,FALSE),"")</f>
        <v/>
      </c>
      <c r="Q1184" s="214"/>
      <c r="R1184" s="214"/>
      <c r="S1184" s="214"/>
    </row>
    <row r="1185" spans="1:19" ht="12" customHeight="1" x14ac:dyDescent="0.25">
      <c r="A1185" s="18" t="e">
        <f>#REF!</f>
        <v>#REF!</v>
      </c>
      <c r="B1185" s="20" t="e">
        <f>#REF!</f>
        <v>#REF!</v>
      </c>
      <c r="C1185" s="143" t="e">
        <f>#REF!</f>
        <v>#REF!</v>
      </c>
      <c r="D1185" s="22" t="e">
        <f>#REF!</f>
        <v>#REF!</v>
      </c>
      <c r="E1185" s="35">
        <v>900</v>
      </c>
      <c r="F1185" s="203" t="s">
        <v>84</v>
      </c>
      <c r="G1185" s="19" t="e">
        <f>#REF!</f>
        <v>#REF!</v>
      </c>
      <c r="H1185" s="19"/>
      <c r="I1185" s="19">
        <f>ПЭВН!E1282</f>
        <v>0</v>
      </c>
      <c r="J1185" s="198"/>
      <c r="K1185" s="35">
        <v>877</v>
      </c>
      <c r="L1185" s="423">
        <f t="shared" si="24"/>
        <v>2.6225769669327326E-2</v>
      </c>
      <c r="M1185" s="456"/>
      <c r="N1185" t="str">
        <f>IFERROR(VLOOKUP(B1185,Сток!A:B,2,FALSE),"")</f>
        <v/>
      </c>
      <c r="Q1185" s="214"/>
      <c r="R1185" s="214"/>
      <c r="S1185" s="214"/>
    </row>
    <row r="1186" spans="1:19" ht="12" customHeight="1" x14ac:dyDescent="0.25">
      <c r="A1186" s="18" t="e">
        <f>#REF!</f>
        <v>#REF!</v>
      </c>
      <c r="B1186" s="20" t="e">
        <f>#REF!</f>
        <v>#REF!</v>
      </c>
      <c r="C1186" s="143" t="e">
        <f>#REF!</f>
        <v>#REF!</v>
      </c>
      <c r="D1186" s="22" t="e">
        <f>#REF!</f>
        <v>#REF!</v>
      </c>
      <c r="E1186" s="35">
        <v>3000</v>
      </c>
      <c r="F1186" s="203" t="s">
        <v>84</v>
      </c>
      <c r="G1186" s="19" t="e">
        <f>#REF!</f>
        <v>#REF!</v>
      </c>
      <c r="H1186" s="19"/>
      <c r="I1186" s="19">
        <f>ПЭВН!E1283</f>
        <v>0</v>
      </c>
      <c r="J1186" s="198"/>
      <c r="K1186" s="35">
        <v>1315</v>
      </c>
      <c r="L1186" s="423">
        <f t="shared" si="24"/>
        <v>1.2813688212927756</v>
      </c>
      <c r="M1186" s="456"/>
      <c r="N1186" t="str">
        <f>IFERROR(VLOOKUP(B1186,Сток!A:B,2,FALSE),"")</f>
        <v/>
      </c>
      <c r="Q1186" s="214"/>
      <c r="R1186" s="214"/>
      <c r="S1186" s="214"/>
    </row>
    <row r="1187" spans="1:19" ht="12" customHeight="1" x14ac:dyDescent="0.25">
      <c r="A1187" s="18" t="e">
        <f>#REF!</f>
        <v>#REF!</v>
      </c>
      <c r="B1187" s="20" t="e">
        <f>#REF!</f>
        <v>#REF!</v>
      </c>
      <c r="C1187" s="143" t="e">
        <f>#REF!</f>
        <v>#REF!</v>
      </c>
      <c r="D1187" s="22" t="e">
        <f>#REF!</f>
        <v>#REF!</v>
      </c>
      <c r="E1187" s="35">
        <v>2300</v>
      </c>
      <c r="F1187" s="203" t="s">
        <v>84</v>
      </c>
      <c r="G1187" s="19" t="e">
        <f>#REF!</f>
        <v>#REF!</v>
      </c>
      <c r="H1187" s="19"/>
      <c r="I1187" s="19">
        <f>ПЭВН!E1284</f>
        <v>0</v>
      </c>
      <c r="J1187" s="198"/>
      <c r="K1187" s="35">
        <v>1195</v>
      </c>
      <c r="L1187" s="423">
        <f t="shared" si="24"/>
        <v>0.92468619246861916</v>
      </c>
      <c r="M1187" s="456"/>
      <c r="N1187" t="str">
        <f>IFERROR(VLOOKUP(B1187,Сток!A:B,2,FALSE),"")</f>
        <v/>
      </c>
      <c r="Q1187" s="214"/>
      <c r="R1187" s="214"/>
      <c r="S1187" s="214"/>
    </row>
    <row r="1188" spans="1:19" ht="12" customHeight="1" x14ac:dyDescent="0.25">
      <c r="A1188" s="18" t="e">
        <f>#REF!</f>
        <v>#REF!</v>
      </c>
      <c r="B1188" s="20" t="e">
        <f>#REF!</f>
        <v>#REF!</v>
      </c>
      <c r="C1188" s="143" t="e">
        <f>#REF!</f>
        <v>#REF!</v>
      </c>
      <c r="D1188" s="22" t="e">
        <f>#REF!</f>
        <v>#REF!</v>
      </c>
      <c r="E1188" s="35">
        <v>1100</v>
      </c>
      <c r="F1188" s="203" t="s">
        <v>84</v>
      </c>
      <c r="G1188" s="19" t="e">
        <f>#REF!</f>
        <v>#REF!</v>
      </c>
      <c r="H1188" s="19"/>
      <c r="I1188" s="19">
        <f>ПЭВН!E1285</f>
        <v>0</v>
      </c>
      <c r="J1188" s="198"/>
      <c r="K1188" s="35">
        <v>1187</v>
      </c>
      <c r="L1188" s="423">
        <f t="shared" si="24"/>
        <v>-7.3294018534119654E-2</v>
      </c>
      <c r="M1188" s="456"/>
      <c r="N1188" t="str">
        <f>IFERROR(VLOOKUP(B1188,Сток!A:B,2,FALSE),"")</f>
        <v/>
      </c>
      <c r="Q1188" s="214"/>
      <c r="R1188" s="214"/>
      <c r="S1188" s="214"/>
    </row>
    <row r="1189" spans="1:19" ht="12" customHeight="1" x14ac:dyDescent="0.25">
      <c r="A1189" s="18" t="e">
        <f>#REF!</f>
        <v>#REF!</v>
      </c>
      <c r="B1189" s="20" t="e">
        <f>#REF!</f>
        <v>#REF!</v>
      </c>
      <c r="C1189" s="143" t="e">
        <f>#REF!</f>
        <v>#REF!</v>
      </c>
      <c r="D1189" s="22" t="e">
        <f>#REF!</f>
        <v>#REF!</v>
      </c>
      <c r="E1189" s="35">
        <v>1200</v>
      </c>
      <c r="F1189" s="203" t="s">
        <v>84</v>
      </c>
      <c r="G1189" s="19" t="e">
        <f>#REF!</f>
        <v>#REF!</v>
      </c>
      <c r="H1189" s="19"/>
      <c r="I1189" s="19">
        <f>ПЭВН!E1286</f>
        <v>0</v>
      </c>
      <c r="J1189" s="198"/>
      <c r="K1189" s="35">
        <v>929</v>
      </c>
      <c r="L1189" s="423">
        <f t="shared" si="24"/>
        <v>0.29171151776103343</v>
      </c>
      <c r="M1189" s="456"/>
      <c r="N1189" t="str">
        <f>IFERROR(VLOOKUP(B1189,Сток!A:B,2,FALSE),"")</f>
        <v/>
      </c>
      <c r="Q1189" s="214"/>
      <c r="R1189" s="214"/>
      <c r="S1189" s="214"/>
    </row>
    <row r="1190" spans="1:19" ht="12" customHeight="1" x14ac:dyDescent="0.25">
      <c r="A1190" s="18" t="e">
        <f>#REF!</f>
        <v>#REF!</v>
      </c>
      <c r="B1190" s="20" t="e">
        <f>#REF!</f>
        <v>#REF!</v>
      </c>
      <c r="C1190" s="143" t="e">
        <f>#REF!</f>
        <v>#REF!</v>
      </c>
      <c r="D1190" s="22" t="e">
        <f>#REF!</f>
        <v>#REF!</v>
      </c>
      <c r="E1190" s="35">
        <v>1400</v>
      </c>
      <c r="F1190" s="203" t="s">
        <v>84</v>
      </c>
      <c r="G1190" s="19" t="e">
        <f>#REF!</f>
        <v>#REF!</v>
      </c>
      <c r="H1190" s="19"/>
      <c r="I1190" s="19">
        <f>ПЭВН!E1287</f>
        <v>0</v>
      </c>
      <c r="J1190" s="198"/>
      <c r="K1190" s="35">
        <v>1238</v>
      </c>
      <c r="L1190" s="423">
        <f t="shared" si="24"/>
        <v>0.13085621970920847</v>
      </c>
      <c r="M1190" s="456"/>
      <c r="N1190" t="str">
        <f>IFERROR(VLOOKUP(B1190,Сток!A:B,2,FALSE),"")</f>
        <v/>
      </c>
      <c r="Q1190" s="214"/>
      <c r="R1190" s="214"/>
      <c r="S1190" s="214"/>
    </row>
    <row r="1191" spans="1:19" ht="12" customHeight="1" x14ac:dyDescent="0.25">
      <c r="A1191" s="18" t="e">
        <f>#REF!</f>
        <v>#REF!</v>
      </c>
      <c r="B1191" s="20" t="e">
        <f>#REF!</f>
        <v>#REF!</v>
      </c>
      <c r="C1191" s="143" t="e">
        <f>#REF!</f>
        <v>#REF!</v>
      </c>
      <c r="D1191" s="22" t="e">
        <f>#REF!</f>
        <v>#REF!</v>
      </c>
      <c r="E1191" s="35">
        <v>950</v>
      </c>
      <c r="F1191" s="203" t="s">
        <v>84</v>
      </c>
      <c r="G1191" s="19" t="e">
        <f>#REF!</f>
        <v>#REF!</v>
      </c>
      <c r="H1191" s="19"/>
      <c r="I1191" s="19">
        <f>ПЭВН!E1288</f>
        <v>0</v>
      </c>
      <c r="J1191" s="198"/>
      <c r="K1191" s="35">
        <v>929</v>
      </c>
      <c r="L1191" s="423">
        <f t="shared" si="24"/>
        <v>2.2604951560817987E-2</v>
      </c>
      <c r="M1191" s="456"/>
      <c r="N1191" t="str">
        <f>IFERROR(VLOOKUP(B1191,Сток!A:B,2,FALSE),"")</f>
        <v/>
      </c>
      <c r="Q1191" s="214"/>
      <c r="R1191" s="214"/>
      <c r="S1191" s="214"/>
    </row>
    <row r="1192" spans="1:19" ht="12" customHeight="1" x14ac:dyDescent="0.25">
      <c r="A1192" s="18" t="e">
        <f>#REF!</f>
        <v>#REF!</v>
      </c>
      <c r="B1192" s="20" t="e">
        <f>#REF!</f>
        <v>#REF!</v>
      </c>
      <c r="C1192" s="143" t="e">
        <f>#REF!</f>
        <v>#REF!</v>
      </c>
      <c r="D1192" s="22" t="e">
        <f>#REF!</f>
        <v>#REF!</v>
      </c>
      <c r="E1192" s="35">
        <v>1600</v>
      </c>
      <c r="F1192" s="203" t="s">
        <v>84</v>
      </c>
      <c r="G1192" s="19" t="e">
        <f>#REF!</f>
        <v>#REF!</v>
      </c>
      <c r="H1192" s="19"/>
      <c r="I1192" s="19">
        <f>ПЭВН!E1289</f>
        <v>0</v>
      </c>
      <c r="J1192" s="198"/>
      <c r="K1192" s="35">
        <v>1238</v>
      </c>
      <c r="L1192" s="423">
        <f t="shared" si="24"/>
        <v>0.29240710823909533</v>
      </c>
      <c r="M1192" s="456"/>
      <c r="N1192" t="str">
        <f>IFERROR(VLOOKUP(B1192,Сток!A:B,2,FALSE),"")</f>
        <v/>
      </c>
      <c r="Q1192" s="214"/>
      <c r="R1192" s="214"/>
      <c r="S1192" s="214"/>
    </row>
    <row r="1193" spans="1:19" ht="12" customHeight="1" x14ac:dyDescent="0.25">
      <c r="A1193" s="18" t="e">
        <f>#REF!</f>
        <v>#REF!</v>
      </c>
      <c r="B1193" s="20" t="e">
        <f>#REF!</f>
        <v>#REF!</v>
      </c>
      <c r="C1193" s="143" t="e">
        <f>#REF!</f>
        <v>#REF!</v>
      </c>
      <c r="D1193" s="22" t="e">
        <f>#REF!</f>
        <v>#REF!</v>
      </c>
      <c r="E1193" s="35">
        <v>1100</v>
      </c>
      <c r="F1193" s="203" t="s">
        <v>84</v>
      </c>
      <c r="G1193" s="19" t="e">
        <f>#REF!</f>
        <v>#REF!</v>
      </c>
      <c r="H1193" s="19"/>
      <c r="I1193" s="19">
        <f>ПЭВН!E1290</f>
        <v>0</v>
      </c>
      <c r="J1193" s="198"/>
      <c r="K1193" s="35">
        <v>877</v>
      </c>
      <c r="L1193" s="423">
        <f t="shared" si="24"/>
        <v>0.25427594070695547</v>
      </c>
      <c r="M1193" s="456"/>
      <c r="N1193" t="str">
        <f>IFERROR(VLOOKUP(B1193,Сток!A:B,2,FALSE),"")</f>
        <v/>
      </c>
      <c r="Q1193" s="214"/>
      <c r="R1193" s="214"/>
      <c r="S1193" s="214"/>
    </row>
    <row r="1194" spans="1:19" ht="12" customHeight="1" x14ac:dyDescent="0.25">
      <c r="A1194" s="18" t="e">
        <f>#REF!</f>
        <v>#REF!</v>
      </c>
      <c r="B1194" s="20" t="e">
        <f>#REF!</f>
        <v>#REF!</v>
      </c>
      <c r="C1194" s="143" t="e">
        <f>#REF!</f>
        <v>#REF!</v>
      </c>
      <c r="D1194" s="22" t="e">
        <f>#REF!</f>
        <v>#REF!</v>
      </c>
      <c r="E1194" s="35">
        <v>310</v>
      </c>
      <c r="F1194" s="203" t="s">
        <v>84</v>
      </c>
      <c r="G1194" s="19" t="e">
        <f>#REF!</f>
        <v>#REF!</v>
      </c>
      <c r="H1194" s="19"/>
      <c r="I1194" s="19">
        <f>ПЭВН!E1291</f>
        <v>0</v>
      </c>
      <c r="J1194" s="198"/>
      <c r="K1194" s="35">
        <v>310</v>
      </c>
      <c r="L1194" s="423">
        <f t="shared" si="24"/>
        <v>0</v>
      </c>
      <c r="M1194" s="456"/>
      <c r="N1194" t="str">
        <f>IFERROR(VLOOKUP(B1194,Сток!A:B,2,FALSE),"")</f>
        <v/>
      </c>
      <c r="Q1194" s="214"/>
      <c r="R1194" s="214"/>
      <c r="S1194" s="214"/>
    </row>
    <row r="1195" spans="1:19" ht="12" customHeight="1" x14ac:dyDescent="0.25">
      <c r="A1195" s="18" t="e">
        <f>#REF!</f>
        <v>#REF!</v>
      </c>
      <c r="B1195" s="20" t="e">
        <f>#REF!</f>
        <v>#REF!</v>
      </c>
      <c r="C1195" s="143" t="e">
        <f>#REF!</f>
        <v>#REF!</v>
      </c>
      <c r="D1195" s="22" t="e">
        <f>#REF!</f>
        <v>#REF!</v>
      </c>
      <c r="E1195" s="35">
        <v>1000</v>
      </c>
      <c r="F1195" s="203" t="s">
        <v>84</v>
      </c>
      <c r="G1195" s="19" t="e">
        <f>#REF!</f>
        <v>#REF!</v>
      </c>
      <c r="H1195" s="19"/>
      <c r="I1195" s="19">
        <f>ПЭВН!E1292</f>
        <v>0</v>
      </c>
      <c r="J1195" s="198"/>
      <c r="K1195" s="35">
        <v>1032</v>
      </c>
      <c r="L1195" s="423">
        <f t="shared" si="24"/>
        <v>-3.1007751937984551E-2</v>
      </c>
      <c r="M1195" s="456"/>
      <c r="N1195" t="str">
        <f>IFERROR(VLOOKUP(B1195,Сток!A:B,2,FALSE),"")</f>
        <v/>
      </c>
      <c r="Q1195" s="214"/>
      <c r="R1195" s="214"/>
      <c r="S1195" s="214"/>
    </row>
    <row r="1196" spans="1:19" ht="12" customHeight="1" x14ac:dyDescent="0.25">
      <c r="A1196" s="18" t="e">
        <f>#REF!</f>
        <v>#REF!</v>
      </c>
      <c r="B1196" s="20" t="e">
        <f>#REF!</f>
        <v>#REF!</v>
      </c>
      <c r="C1196" s="143" t="e">
        <f>#REF!</f>
        <v>#REF!</v>
      </c>
      <c r="D1196" s="22" t="e">
        <f>#REF!</f>
        <v>#REF!</v>
      </c>
      <c r="E1196" s="35">
        <v>830</v>
      </c>
      <c r="F1196" s="203" t="s">
        <v>84</v>
      </c>
      <c r="G1196" s="19" t="e">
        <f>#REF!</f>
        <v>#REF!</v>
      </c>
      <c r="H1196" s="19"/>
      <c r="I1196" s="19">
        <f>ПЭВН!E1293</f>
        <v>0</v>
      </c>
      <c r="J1196" s="198"/>
      <c r="K1196" s="35">
        <v>645</v>
      </c>
      <c r="L1196" s="423">
        <f t="shared" si="24"/>
        <v>0.28682170542635665</v>
      </c>
      <c r="M1196" s="456"/>
      <c r="N1196" t="str">
        <f>IFERROR(VLOOKUP(B1196,Сток!A:B,2,FALSE),"")</f>
        <v/>
      </c>
      <c r="Q1196" s="214"/>
      <c r="R1196" s="214"/>
      <c r="S1196" s="214"/>
    </row>
    <row r="1197" spans="1:19" ht="12" customHeight="1" x14ac:dyDescent="0.25">
      <c r="A1197" s="18" t="e">
        <f>#REF!</f>
        <v>#REF!</v>
      </c>
      <c r="B1197" s="20" t="e">
        <f>#REF!</f>
        <v>#REF!</v>
      </c>
      <c r="C1197" s="143" t="e">
        <f>#REF!</f>
        <v>#REF!</v>
      </c>
      <c r="D1197" s="22" t="e">
        <f>#REF!</f>
        <v>#REF!</v>
      </c>
      <c r="E1197" s="35">
        <v>160</v>
      </c>
      <c r="F1197" s="203" t="s">
        <v>84</v>
      </c>
      <c r="G1197" s="19" t="e">
        <f>#REF!</f>
        <v>#REF!</v>
      </c>
      <c r="H1197" s="19"/>
      <c r="I1197" s="19">
        <f>ПЭВН!E1294</f>
        <v>0</v>
      </c>
      <c r="J1197" s="198"/>
      <c r="K1197" s="35">
        <v>155</v>
      </c>
      <c r="L1197" s="423">
        <f t="shared" si="24"/>
        <v>3.2258064516129004E-2</v>
      </c>
      <c r="M1197" s="456"/>
      <c r="N1197" t="str">
        <f>IFERROR(VLOOKUP(B1197,Сток!A:B,2,FALSE),"")</f>
        <v/>
      </c>
      <c r="Q1197" s="214"/>
      <c r="R1197" s="214"/>
      <c r="S1197" s="214"/>
    </row>
    <row r="1198" spans="1:19" ht="12" customHeight="1" x14ac:dyDescent="0.25">
      <c r="A1198" s="18" t="e">
        <f>#REF!</f>
        <v>#REF!</v>
      </c>
      <c r="B1198" s="20" t="e">
        <f>#REF!</f>
        <v>#REF!</v>
      </c>
      <c r="C1198" s="143" t="e">
        <f>#REF!</f>
        <v>#REF!</v>
      </c>
      <c r="D1198" s="22" t="e">
        <f>#REF!</f>
        <v>#REF!</v>
      </c>
      <c r="E1198" s="35">
        <v>160</v>
      </c>
      <c r="F1198" s="203" t="s">
        <v>84</v>
      </c>
      <c r="G1198" s="19" t="e">
        <f>#REF!</f>
        <v>#REF!</v>
      </c>
      <c r="H1198" s="19"/>
      <c r="I1198" s="19">
        <f>ПЭВН!E1295</f>
        <v>0</v>
      </c>
      <c r="J1198" s="198"/>
      <c r="K1198" s="35">
        <v>162</v>
      </c>
      <c r="L1198" s="423">
        <f t="shared" ref="L1198:L1261" si="25">E1198/K1198-1</f>
        <v>-1.2345679012345734E-2</v>
      </c>
      <c r="M1198" s="456"/>
      <c r="N1198" t="str">
        <f>IFERROR(VLOOKUP(B1198,Сток!A:B,2,FALSE),"")</f>
        <v/>
      </c>
      <c r="Q1198" s="214"/>
      <c r="R1198" s="214"/>
      <c r="S1198" s="214"/>
    </row>
    <row r="1199" spans="1:19" ht="12" customHeight="1" x14ac:dyDescent="0.25">
      <c r="A1199" s="18" t="e">
        <f>#REF!</f>
        <v>#REF!</v>
      </c>
      <c r="B1199" s="20" t="e">
        <f>#REF!</f>
        <v>#REF!</v>
      </c>
      <c r="C1199" s="143" t="e">
        <f>#REF!</f>
        <v>#REF!</v>
      </c>
      <c r="D1199" s="22" t="e">
        <f>#REF!</f>
        <v>#REF!</v>
      </c>
      <c r="E1199" s="35">
        <v>160</v>
      </c>
      <c r="F1199" s="203" t="s">
        <v>84</v>
      </c>
      <c r="G1199" s="19" t="e">
        <f>#REF!</f>
        <v>#REF!</v>
      </c>
      <c r="H1199" s="19"/>
      <c r="I1199" s="19">
        <f>ПЭВН!E1296</f>
        <v>0</v>
      </c>
      <c r="J1199" s="198"/>
      <c r="K1199" s="35">
        <v>162</v>
      </c>
      <c r="L1199" s="423">
        <f t="shared" si="25"/>
        <v>-1.2345679012345734E-2</v>
      </c>
      <c r="M1199" s="456"/>
      <c r="N1199" t="str">
        <f>IFERROR(VLOOKUP(B1199,Сток!A:B,2,FALSE),"")</f>
        <v/>
      </c>
      <c r="Q1199" s="214"/>
      <c r="R1199" s="214"/>
      <c r="S1199" s="214"/>
    </row>
    <row r="1200" spans="1:19" ht="12" customHeight="1" x14ac:dyDescent="0.25">
      <c r="A1200" s="18" t="e">
        <f>#REF!</f>
        <v>#REF!</v>
      </c>
      <c r="B1200" s="20" t="e">
        <f>#REF!</f>
        <v>#REF!</v>
      </c>
      <c r="C1200" s="143" t="e">
        <f>#REF!</f>
        <v>#REF!</v>
      </c>
      <c r="D1200" s="22" t="e">
        <f>#REF!</f>
        <v>#REF!</v>
      </c>
      <c r="E1200" s="35">
        <v>320</v>
      </c>
      <c r="F1200" s="203" t="s">
        <v>84</v>
      </c>
      <c r="G1200" s="19" t="e">
        <f>#REF!</f>
        <v>#REF!</v>
      </c>
      <c r="H1200" s="19"/>
      <c r="I1200" s="19">
        <f>ПЭВН!E1297</f>
        <v>0</v>
      </c>
      <c r="J1200" s="198"/>
      <c r="K1200" s="35">
        <v>324</v>
      </c>
      <c r="L1200" s="423">
        <f t="shared" si="25"/>
        <v>-1.2345679012345734E-2</v>
      </c>
      <c r="M1200" s="456"/>
      <c r="N1200" t="str">
        <f>IFERROR(VLOOKUP(B1200,Сток!A:B,2,FALSE),"")</f>
        <v/>
      </c>
      <c r="Q1200" s="214"/>
      <c r="R1200" s="214"/>
      <c r="S1200" s="214"/>
    </row>
    <row r="1201" spans="1:19" ht="12" customHeight="1" x14ac:dyDescent="0.25">
      <c r="A1201" s="18" t="e">
        <f>#REF!</f>
        <v>#REF!</v>
      </c>
      <c r="B1201" s="20" t="e">
        <f>#REF!</f>
        <v>#REF!</v>
      </c>
      <c r="C1201" s="143" t="e">
        <f>#REF!</f>
        <v>#REF!</v>
      </c>
      <c r="D1201" s="22" t="e">
        <f>#REF!</f>
        <v>#REF!</v>
      </c>
      <c r="E1201" s="35">
        <v>1100</v>
      </c>
      <c r="F1201" s="203" t="s">
        <v>84</v>
      </c>
      <c r="G1201" s="19" t="e">
        <f>#REF!</f>
        <v>#REF!</v>
      </c>
      <c r="H1201" s="19"/>
      <c r="I1201" s="19">
        <f>ПЭВН!E1298</f>
        <v>0</v>
      </c>
      <c r="J1201" s="198"/>
      <c r="K1201" s="35">
        <v>648</v>
      </c>
      <c r="L1201" s="423">
        <f t="shared" si="25"/>
        <v>0.69753086419753085</v>
      </c>
      <c r="M1201" s="456"/>
      <c r="N1201" t="str">
        <f>IFERROR(VLOOKUP(B1201,Сток!A:B,2,FALSE),"")</f>
        <v/>
      </c>
      <c r="Q1201" s="214"/>
      <c r="R1201" s="214"/>
      <c r="S1201" s="214"/>
    </row>
    <row r="1202" spans="1:19" ht="12" customHeight="1" x14ac:dyDescent="0.25">
      <c r="A1202" s="18" t="e">
        <f>#REF!</f>
        <v>#REF!</v>
      </c>
      <c r="B1202" s="20" t="e">
        <f>#REF!</f>
        <v>#REF!</v>
      </c>
      <c r="C1202" s="143" t="e">
        <f>#REF!</f>
        <v>#REF!</v>
      </c>
      <c r="D1202" s="22" t="e">
        <f>#REF!</f>
        <v>#REF!</v>
      </c>
      <c r="E1202" s="35">
        <v>160</v>
      </c>
      <c r="F1202" s="203" t="s">
        <v>84</v>
      </c>
      <c r="G1202" s="19" t="e">
        <f>#REF!</f>
        <v>#REF!</v>
      </c>
      <c r="H1202" s="19"/>
      <c r="I1202" s="19">
        <f>ПЭВН!E1299</f>
        <v>0</v>
      </c>
      <c r="J1202" s="198"/>
      <c r="K1202" s="35">
        <v>162</v>
      </c>
      <c r="L1202" s="423">
        <f t="shared" si="25"/>
        <v>-1.2345679012345734E-2</v>
      </c>
      <c r="M1202" s="456"/>
      <c r="N1202" t="str">
        <f>IFERROR(VLOOKUP(B1202,Сток!A:B,2,FALSE),"")</f>
        <v/>
      </c>
      <c r="Q1202" s="214"/>
      <c r="R1202" s="214"/>
      <c r="S1202" s="214"/>
    </row>
    <row r="1203" spans="1:19" ht="12" customHeight="1" x14ac:dyDescent="0.25">
      <c r="A1203" s="18" t="e">
        <f>#REF!</f>
        <v>#REF!</v>
      </c>
      <c r="B1203" s="20" t="e">
        <f>#REF!</f>
        <v>#REF!</v>
      </c>
      <c r="C1203" s="143" t="e">
        <f>#REF!</f>
        <v>#REF!</v>
      </c>
      <c r="D1203" s="22" t="e">
        <f>#REF!</f>
        <v>#REF!</v>
      </c>
      <c r="E1203" s="35">
        <v>160</v>
      </c>
      <c r="F1203" s="203" t="s">
        <v>84</v>
      </c>
      <c r="G1203" s="19" t="e">
        <f>#REF!</f>
        <v>#REF!</v>
      </c>
      <c r="H1203" s="19"/>
      <c r="I1203" s="19">
        <f>ПЭВН!E1300</f>
        <v>0</v>
      </c>
      <c r="J1203" s="198"/>
      <c r="K1203" s="35">
        <v>162</v>
      </c>
      <c r="L1203" s="423">
        <f t="shared" si="25"/>
        <v>-1.2345679012345734E-2</v>
      </c>
      <c r="M1203" s="456"/>
      <c r="N1203" t="str">
        <f>IFERROR(VLOOKUP(B1203,Сток!A:B,2,FALSE),"")</f>
        <v/>
      </c>
      <c r="Q1203" s="214"/>
      <c r="R1203" s="214"/>
      <c r="S1203" s="214"/>
    </row>
    <row r="1204" spans="1:19" ht="12" customHeight="1" x14ac:dyDescent="0.25">
      <c r="A1204" s="18" t="e">
        <f>#REF!</f>
        <v>#REF!</v>
      </c>
      <c r="B1204" s="20" t="e">
        <f>#REF!</f>
        <v>#REF!</v>
      </c>
      <c r="C1204" s="143" t="e">
        <f>#REF!</f>
        <v>#REF!</v>
      </c>
      <c r="D1204" s="22" t="e">
        <f>#REF!</f>
        <v>#REF!</v>
      </c>
      <c r="E1204" s="35">
        <v>2100</v>
      </c>
      <c r="F1204" s="203" t="s">
        <v>84</v>
      </c>
      <c r="G1204" s="19" t="e">
        <f>#REF!</f>
        <v>#REF!</v>
      </c>
      <c r="H1204" s="19"/>
      <c r="I1204" s="19">
        <f>ПЭВН!E1301</f>
        <v>0</v>
      </c>
      <c r="J1204" s="198"/>
      <c r="K1204" s="35">
        <v>2106</v>
      </c>
      <c r="L1204" s="423">
        <f t="shared" si="25"/>
        <v>-2.8490028490028019E-3</v>
      </c>
      <c r="M1204" s="456"/>
      <c r="N1204" t="str">
        <f>IFERROR(VLOOKUP(B1204,Сток!A:B,2,FALSE),"")</f>
        <v/>
      </c>
      <c r="Q1204" s="214"/>
      <c r="R1204" s="214"/>
      <c r="S1204" s="214"/>
    </row>
    <row r="1205" spans="1:19" ht="12" customHeight="1" x14ac:dyDescent="0.25">
      <c r="A1205" s="18" t="e">
        <f>#REF!</f>
        <v>#REF!</v>
      </c>
      <c r="B1205" s="20" t="e">
        <f>#REF!</f>
        <v>#REF!</v>
      </c>
      <c r="C1205" s="143" t="e">
        <f>#REF!</f>
        <v>#REF!</v>
      </c>
      <c r="D1205" s="22" t="e">
        <f>#REF!</f>
        <v>#REF!</v>
      </c>
      <c r="E1205" s="35">
        <v>1200</v>
      </c>
      <c r="F1205" s="203" t="s">
        <v>84</v>
      </c>
      <c r="G1205" s="19" t="e">
        <f>#REF!</f>
        <v>#REF!</v>
      </c>
      <c r="H1205" s="19"/>
      <c r="I1205" s="19">
        <f>ПЭВН!E1302</f>
        <v>0</v>
      </c>
      <c r="J1205" s="198"/>
      <c r="K1205" s="35">
        <v>1404</v>
      </c>
      <c r="L1205" s="423">
        <f t="shared" si="25"/>
        <v>-0.14529914529914534</v>
      </c>
      <c r="M1205" s="456"/>
      <c r="N1205" t="str">
        <f>IFERROR(VLOOKUP(B1205,Сток!A:B,2,FALSE),"")</f>
        <v/>
      </c>
      <c r="Q1205" s="214"/>
      <c r="R1205" s="214"/>
      <c r="S1205" s="214"/>
    </row>
    <row r="1206" spans="1:19" ht="12" customHeight="1" x14ac:dyDescent="0.25">
      <c r="A1206" s="18" t="e">
        <f>#REF!</f>
        <v>#REF!</v>
      </c>
      <c r="B1206" s="20" t="e">
        <f>#REF!</f>
        <v>#REF!</v>
      </c>
      <c r="C1206" s="143" t="e">
        <f>#REF!</f>
        <v>#REF!</v>
      </c>
      <c r="D1206" s="22" t="e">
        <f>#REF!</f>
        <v>#REF!</v>
      </c>
      <c r="E1206" s="35">
        <v>1200</v>
      </c>
      <c r="F1206" s="203" t="s">
        <v>84</v>
      </c>
      <c r="G1206" s="19" t="e">
        <f>#REF!</f>
        <v>#REF!</v>
      </c>
      <c r="H1206" s="19"/>
      <c r="I1206" s="19">
        <f>ПЭВН!E1303</f>
        <v>0</v>
      </c>
      <c r="J1206" s="198"/>
      <c r="K1206" s="35">
        <v>1458</v>
      </c>
      <c r="L1206" s="423">
        <f t="shared" si="25"/>
        <v>-0.17695473251028804</v>
      </c>
      <c r="M1206" s="456"/>
      <c r="N1206" t="str">
        <f>IFERROR(VLOOKUP(B1206,Сток!A:B,2,FALSE),"")</f>
        <v/>
      </c>
      <c r="Q1206" s="214"/>
      <c r="R1206" s="214"/>
      <c r="S1206" s="214"/>
    </row>
    <row r="1207" spans="1:19" ht="12" customHeight="1" x14ac:dyDescent="0.25">
      <c r="A1207" s="18" t="e">
        <f>#REF!</f>
        <v>#REF!</v>
      </c>
      <c r="B1207" s="20" t="e">
        <f>#REF!</f>
        <v>#REF!</v>
      </c>
      <c r="C1207" s="143" t="e">
        <f>#REF!</f>
        <v>#REF!</v>
      </c>
      <c r="D1207" s="22" t="e">
        <f>#REF!</f>
        <v>#REF!</v>
      </c>
      <c r="E1207" s="35">
        <v>3500</v>
      </c>
      <c r="F1207" s="203" t="s">
        <v>84</v>
      </c>
      <c r="G1207" s="19" t="e">
        <f>#REF!</f>
        <v>#REF!</v>
      </c>
      <c r="H1207" s="19"/>
      <c r="I1207" s="19">
        <f>ПЭВН!E1304</f>
        <v>0</v>
      </c>
      <c r="J1207" s="198"/>
      <c r="K1207" s="35">
        <v>1458</v>
      </c>
      <c r="L1207" s="423">
        <f t="shared" si="25"/>
        <v>1.4005486968449929</v>
      </c>
      <c r="M1207" s="456"/>
      <c r="N1207" t="str">
        <f>IFERROR(VLOOKUP(B1207,Сток!A:B,2,FALSE),"")</f>
        <v/>
      </c>
      <c r="Q1207" s="214"/>
      <c r="R1207" s="214"/>
      <c r="S1207" s="214"/>
    </row>
    <row r="1208" spans="1:19" ht="12" customHeight="1" x14ac:dyDescent="0.25">
      <c r="A1208" s="18" t="e">
        <f>#REF!</f>
        <v>#REF!</v>
      </c>
      <c r="B1208" s="20" t="e">
        <f>#REF!</f>
        <v>#REF!</v>
      </c>
      <c r="C1208" s="143" t="e">
        <f>#REF!</f>
        <v>#REF!</v>
      </c>
      <c r="D1208" s="22" t="e">
        <f>#REF!</f>
        <v>#REF!</v>
      </c>
      <c r="E1208" s="35">
        <v>3500</v>
      </c>
      <c r="F1208" s="203" t="s">
        <v>84</v>
      </c>
      <c r="G1208" s="19" t="e">
        <f>#REF!</f>
        <v>#REF!</v>
      </c>
      <c r="H1208" s="19"/>
      <c r="I1208" s="19">
        <f>ПЭВН!E1305</f>
        <v>0</v>
      </c>
      <c r="J1208" s="198"/>
      <c r="K1208" s="35">
        <v>929</v>
      </c>
      <c r="L1208" s="423">
        <f t="shared" si="25"/>
        <v>2.767491926803014</v>
      </c>
      <c r="M1208" s="456"/>
      <c r="N1208" t="str">
        <f>IFERROR(VLOOKUP(B1208,Сток!A:B,2,FALSE),"")</f>
        <v/>
      </c>
      <c r="Q1208" s="214"/>
      <c r="R1208" s="214"/>
      <c r="S1208" s="214"/>
    </row>
    <row r="1209" spans="1:19" ht="12" customHeight="1" x14ac:dyDescent="0.25">
      <c r="A1209" s="18" t="e">
        <f>#REF!</f>
        <v>#REF!</v>
      </c>
      <c r="B1209" s="20" t="e">
        <f>#REF!</f>
        <v>#REF!</v>
      </c>
      <c r="C1209" s="143" t="e">
        <f>#REF!</f>
        <v>#REF!</v>
      </c>
      <c r="D1209" s="22" t="e">
        <f>#REF!</f>
        <v>#REF!</v>
      </c>
      <c r="E1209" s="35">
        <v>950</v>
      </c>
      <c r="F1209" s="203" t="s">
        <v>84</v>
      </c>
      <c r="G1209" s="19" t="e">
        <f>#REF!</f>
        <v>#REF!</v>
      </c>
      <c r="H1209" s="19"/>
      <c r="I1209" s="19">
        <f>ПЭВН!E1306</f>
        <v>0</v>
      </c>
      <c r="J1209" s="198"/>
      <c r="K1209" s="35">
        <v>970</v>
      </c>
      <c r="L1209" s="423">
        <f t="shared" si="25"/>
        <v>-2.0618556701030966E-2</v>
      </c>
      <c r="M1209" s="456"/>
      <c r="N1209" t="str">
        <f>IFERROR(VLOOKUP(B1209,Сток!A:B,2,FALSE),"")</f>
        <v/>
      </c>
      <c r="Q1209" s="214"/>
      <c r="R1209" s="214"/>
      <c r="S1209" s="214"/>
    </row>
    <row r="1210" spans="1:19" ht="12" customHeight="1" x14ac:dyDescent="0.25">
      <c r="A1210" s="18" t="e">
        <f>#REF!</f>
        <v>#REF!</v>
      </c>
      <c r="B1210" s="20" t="e">
        <f>#REF!</f>
        <v>#REF!</v>
      </c>
      <c r="C1210" s="143" t="e">
        <f>#REF!</f>
        <v>#REF!</v>
      </c>
      <c r="D1210" s="22" t="e">
        <f>#REF!</f>
        <v>#REF!</v>
      </c>
      <c r="E1210" s="35">
        <v>1100</v>
      </c>
      <c r="F1210" s="203" t="s">
        <v>84</v>
      </c>
      <c r="G1210" s="19" t="e">
        <f>#REF!</f>
        <v>#REF!</v>
      </c>
      <c r="H1210" s="19"/>
      <c r="I1210" s="19">
        <f>ПЭВН!E1307</f>
        <v>0</v>
      </c>
      <c r="J1210" s="198"/>
      <c r="K1210" s="35">
        <v>1053</v>
      </c>
      <c r="L1210" s="423">
        <f t="shared" si="25"/>
        <v>4.4634377967711192E-2</v>
      </c>
      <c r="M1210" s="456"/>
      <c r="N1210" t="str">
        <f>IFERROR(VLOOKUP(B1210,Сток!A:B,2,FALSE),"")</f>
        <v/>
      </c>
      <c r="Q1210" s="214"/>
      <c r="R1210" s="214"/>
      <c r="S1210" s="214"/>
    </row>
    <row r="1211" spans="1:19" ht="12" customHeight="1" x14ac:dyDescent="0.25">
      <c r="A1211" s="18" t="e">
        <f>#REF!</f>
        <v>#REF!</v>
      </c>
      <c r="B1211" s="20" t="e">
        <f>#REF!</f>
        <v>#REF!</v>
      </c>
      <c r="C1211" s="143" t="e">
        <f>#REF!</f>
        <v>#REF!</v>
      </c>
      <c r="D1211" s="22" t="e">
        <f>#REF!</f>
        <v>#REF!</v>
      </c>
      <c r="E1211" s="35">
        <v>1900</v>
      </c>
      <c r="F1211" s="203" t="s">
        <v>84</v>
      </c>
      <c r="G1211" s="19" t="e">
        <f>#REF!</f>
        <v>#REF!</v>
      </c>
      <c r="H1211" s="19"/>
      <c r="I1211" s="19">
        <f>ПЭВН!E1308</f>
        <v>0</v>
      </c>
      <c r="J1211" s="198"/>
      <c r="K1211" s="35">
        <v>1915</v>
      </c>
      <c r="L1211" s="423">
        <f t="shared" si="25"/>
        <v>-7.8328981723237989E-3</v>
      </c>
      <c r="M1211" s="456"/>
      <c r="N1211" t="str">
        <f>IFERROR(VLOOKUP(B1211,Сток!A:B,2,FALSE),"")</f>
        <v/>
      </c>
      <c r="Q1211" s="214"/>
      <c r="R1211" s="214"/>
      <c r="S1211" s="214"/>
    </row>
    <row r="1212" spans="1:19" ht="12" customHeight="1" x14ac:dyDescent="0.25">
      <c r="A1212" s="18" t="e">
        <f>#REF!</f>
        <v>#REF!</v>
      </c>
      <c r="B1212" s="20" t="e">
        <f>#REF!</f>
        <v>#REF!</v>
      </c>
      <c r="C1212" s="143" t="e">
        <f>#REF!</f>
        <v>#REF!</v>
      </c>
      <c r="D1212" s="22" t="e">
        <f>#REF!</f>
        <v>#REF!</v>
      </c>
      <c r="E1212" s="35">
        <v>2200</v>
      </c>
      <c r="F1212" s="203" t="s">
        <v>84</v>
      </c>
      <c r="G1212" s="19" t="e">
        <f>#REF!</f>
        <v>#REF!</v>
      </c>
      <c r="H1212" s="19"/>
      <c r="I1212" s="19">
        <f>ПЭВН!E1309</f>
        <v>0</v>
      </c>
      <c r="J1212" s="198"/>
      <c r="K1212" s="35">
        <v>1210</v>
      </c>
      <c r="L1212" s="423">
        <f t="shared" si="25"/>
        <v>0.81818181818181812</v>
      </c>
      <c r="M1212" s="456"/>
      <c r="N1212" t="str">
        <f>IFERROR(VLOOKUP(B1212,Сток!A:B,2,FALSE),"")</f>
        <v/>
      </c>
      <c r="Q1212" s="214"/>
      <c r="R1212" s="214"/>
      <c r="S1212" s="214"/>
    </row>
    <row r="1213" spans="1:19" ht="12" customHeight="1" x14ac:dyDescent="0.25">
      <c r="A1213" s="18" t="e">
        <f>#REF!</f>
        <v>#REF!</v>
      </c>
      <c r="B1213" s="20" t="e">
        <f>#REF!</f>
        <v>#REF!</v>
      </c>
      <c r="C1213" s="143" t="e">
        <f>#REF!</f>
        <v>#REF!</v>
      </c>
      <c r="D1213" s="22" t="e">
        <f>#REF!</f>
        <v>#REF!</v>
      </c>
      <c r="E1213" s="35">
        <v>1680</v>
      </c>
      <c r="F1213" s="203" t="s">
        <v>84</v>
      </c>
      <c r="G1213" s="19" t="e">
        <f>#REF!</f>
        <v>#REF!</v>
      </c>
      <c r="H1213" s="19"/>
      <c r="I1213" s="19">
        <f>ПЭВН!E1310</f>
        <v>0</v>
      </c>
      <c r="J1213" s="198"/>
      <c r="K1213" s="35">
        <v>1680</v>
      </c>
      <c r="L1213" s="423">
        <f t="shared" si="25"/>
        <v>0</v>
      </c>
      <c r="M1213" s="456"/>
      <c r="N1213" t="str">
        <f>IFERROR(VLOOKUP(B1213,Сток!A:B,2,FALSE),"")</f>
        <v/>
      </c>
      <c r="Q1213" s="214"/>
      <c r="R1213" s="214"/>
      <c r="S1213" s="214"/>
    </row>
    <row r="1214" spans="1:19" ht="12" customHeight="1" x14ac:dyDescent="0.25">
      <c r="A1214" s="18" t="e">
        <f>#REF!</f>
        <v>#REF!</v>
      </c>
      <c r="B1214" s="20" t="e">
        <f>#REF!</f>
        <v>#REF!</v>
      </c>
      <c r="C1214" s="143" t="e">
        <f>#REF!</f>
        <v>#REF!</v>
      </c>
      <c r="D1214" s="22" t="e">
        <f>#REF!</f>
        <v>#REF!</v>
      </c>
      <c r="E1214" s="35">
        <v>320</v>
      </c>
      <c r="F1214" s="203" t="s">
        <v>84</v>
      </c>
      <c r="G1214" s="19" t="e">
        <f>#REF!</f>
        <v>#REF!</v>
      </c>
      <c r="H1214" s="19"/>
      <c r="I1214" s="19">
        <f>ПЭВН!E1311</f>
        <v>0</v>
      </c>
      <c r="J1214" s="198"/>
      <c r="K1214" s="35">
        <v>187</v>
      </c>
      <c r="L1214" s="423">
        <f t="shared" si="25"/>
        <v>0.71122994652406413</v>
      </c>
      <c r="M1214" s="456"/>
      <c r="N1214" t="str">
        <f>IFERROR(VLOOKUP(B1214,Сток!A:B,2,FALSE),"")</f>
        <v/>
      </c>
      <c r="Q1214" s="214"/>
      <c r="R1214" s="214"/>
      <c r="S1214" s="214"/>
    </row>
    <row r="1215" spans="1:19" ht="12" customHeight="1" x14ac:dyDescent="0.25">
      <c r="A1215" s="18" t="e">
        <f>#REF!</f>
        <v>#REF!</v>
      </c>
      <c r="B1215" s="20" t="e">
        <f>#REF!</f>
        <v>#REF!</v>
      </c>
      <c r="C1215" s="143" t="e">
        <f>#REF!</f>
        <v>#REF!</v>
      </c>
      <c r="D1215" s="22" t="e">
        <f>#REF!</f>
        <v>#REF!</v>
      </c>
      <c r="E1215" s="35">
        <v>350</v>
      </c>
      <c r="F1215" s="203" t="s">
        <v>84</v>
      </c>
      <c r="G1215" s="19" t="e">
        <f>#REF!</f>
        <v>#REF!</v>
      </c>
      <c r="H1215" s="19"/>
      <c r="I1215" s="19">
        <f>ПЭВН!E1312</f>
        <v>0</v>
      </c>
      <c r="J1215" s="198"/>
      <c r="K1215" s="35">
        <v>528</v>
      </c>
      <c r="L1215" s="423">
        <f t="shared" si="25"/>
        <v>-0.33712121212121215</v>
      </c>
      <c r="M1215" s="456"/>
      <c r="N1215" t="str">
        <f>IFERROR(VLOOKUP(B1215,Сток!A:B,2,FALSE),"")</f>
        <v/>
      </c>
      <c r="Q1215" s="214"/>
      <c r="R1215" s="214"/>
      <c r="S1215" s="214"/>
    </row>
    <row r="1216" spans="1:19" ht="12" customHeight="1" x14ac:dyDescent="0.25">
      <c r="A1216" s="18" t="e">
        <f>#REF!</f>
        <v>#REF!</v>
      </c>
      <c r="B1216" s="20" t="e">
        <f>#REF!</f>
        <v>#REF!</v>
      </c>
      <c r="C1216" s="143" t="e">
        <f>#REF!</f>
        <v>#REF!</v>
      </c>
      <c r="D1216" s="22" t="e">
        <f>#REF!</f>
        <v>#REF!</v>
      </c>
      <c r="E1216" s="35">
        <v>280</v>
      </c>
      <c r="F1216" s="203" t="s">
        <v>84</v>
      </c>
      <c r="G1216" s="19" t="e">
        <f>#REF!</f>
        <v>#REF!</v>
      </c>
      <c r="H1216" s="19"/>
      <c r="I1216" s="19">
        <f>ПЭВН!E1313</f>
        <v>0</v>
      </c>
      <c r="J1216" s="198"/>
      <c r="K1216" s="35">
        <v>213</v>
      </c>
      <c r="L1216" s="423">
        <f t="shared" si="25"/>
        <v>0.31455399061032874</v>
      </c>
      <c r="M1216" s="456"/>
      <c r="N1216" t="str">
        <f>IFERROR(VLOOKUP(B1216,Сток!A:B,2,FALSE),"")</f>
        <v/>
      </c>
      <c r="Q1216" s="214"/>
      <c r="R1216" s="214"/>
      <c r="S1216" s="214"/>
    </row>
    <row r="1217" spans="1:19" ht="12" customHeight="1" x14ac:dyDescent="0.25">
      <c r="A1217" s="18" t="e">
        <f>#REF!</f>
        <v>#REF!</v>
      </c>
      <c r="B1217" s="20" t="e">
        <f>#REF!</f>
        <v>#REF!</v>
      </c>
      <c r="C1217" s="143" t="e">
        <f>#REF!</f>
        <v>#REF!</v>
      </c>
      <c r="D1217" s="22" t="e">
        <f>#REF!</f>
        <v>#REF!</v>
      </c>
      <c r="E1217" s="35">
        <v>3313</v>
      </c>
      <c r="F1217" s="203" t="s">
        <v>84</v>
      </c>
      <c r="G1217" s="19" t="e">
        <f>#REF!</f>
        <v>#REF!</v>
      </c>
      <c r="H1217" s="19"/>
      <c r="I1217" s="19">
        <f>ПЭВН!E1314</f>
        <v>0</v>
      </c>
      <c r="J1217" s="198"/>
      <c r="K1217" s="35">
        <v>3313</v>
      </c>
      <c r="L1217" s="423">
        <f t="shared" si="25"/>
        <v>0</v>
      </c>
      <c r="M1217" s="456"/>
      <c r="N1217" t="str">
        <f>IFERROR(VLOOKUP(B1217,Сток!A:B,2,FALSE),"")</f>
        <v/>
      </c>
      <c r="Q1217" s="214"/>
      <c r="R1217" s="214"/>
      <c r="S1217" s="214"/>
    </row>
    <row r="1218" spans="1:19" ht="12" customHeight="1" x14ac:dyDescent="0.25">
      <c r="A1218" s="18" t="e">
        <f>#REF!</f>
        <v>#REF!</v>
      </c>
      <c r="B1218" s="20" t="e">
        <f>#REF!</f>
        <v>#REF!</v>
      </c>
      <c r="C1218" s="143" t="e">
        <f>#REF!</f>
        <v>#REF!</v>
      </c>
      <c r="D1218" s="22" t="e">
        <f>#REF!</f>
        <v>#REF!</v>
      </c>
      <c r="E1218" s="35">
        <v>3509</v>
      </c>
      <c r="F1218" s="203" t="s">
        <v>84</v>
      </c>
      <c r="G1218" s="19" t="e">
        <f>#REF!</f>
        <v>#REF!</v>
      </c>
      <c r="H1218" s="19"/>
      <c r="I1218" s="19">
        <f>ПЭВН!E1315</f>
        <v>0</v>
      </c>
      <c r="J1218" s="198"/>
      <c r="K1218" s="35">
        <v>3509</v>
      </c>
      <c r="L1218" s="423">
        <f t="shared" si="25"/>
        <v>0</v>
      </c>
      <c r="M1218" s="456"/>
      <c r="N1218" t="str">
        <f>IFERROR(VLOOKUP(B1218,Сток!A:B,2,FALSE),"")</f>
        <v/>
      </c>
      <c r="Q1218" s="214"/>
      <c r="R1218" s="214"/>
      <c r="S1218" s="214"/>
    </row>
    <row r="1219" spans="1:19" ht="12" customHeight="1" x14ac:dyDescent="0.25">
      <c r="A1219" s="18" t="e">
        <f>#REF!</f>
        <v>#REF!</v>
      </c>
      <c r="B1219" s="20" t="e">
        <f>#REF!</f>
        <v>#REF!</v>
      </c>
      <c r="C1219" s="143" t="e">
        <f>#REF!</f>
        <v>#REF!</v>
      </c>
      <c r="D1219" s="22" t="e">
        <f>#REF!</f>
        <v>#REF!</v>
      </c>
      <c r="E1219" s="35">
        <v>280</v>
      </c>
      <c r="F1219" s="203" t="s">
        <v>84</v>
      </c>
      <c r="G1219" s="19" t="e">
        <f>#REF!</f>
        <v>#REF!</v>
      </c>
      <c r="H1219" s="19"/>
      <c r="I1219" s="19">
        <f>ПЭВН!E1316</f>
        <v>0</v>
      </c>
      <c r="J1219" s="198"/>
      <c r="K1219" s="35">
        <v>186</v>
      </c>
      <c r="L1219" s="423">
        <f t="shared" si="25"/>
        <v>0.5053763440860215</v>
      </c>
      <c r="M1219" s="456"/>
      <c r="N1219" t="str">
        <f>IFERROR(VLOOKUP(B1219,Сток!A:B,2,FALSE),"")</f>
        <v/>
      </c>
      <c r="Q1219" s="214"/>
      <c r="R1219" s="214"/>
      <c r="S1219" s="214"/>
    </row>
    <row r="1220" spans="1:19" ht="12" customHeight="1" x14ac:dyDescent="0.25">
      <c r="A1220" s="18" t="e">
        <f>#REF!</f>
        <v>#REF!</v>
      </c>
      <c r="B1220" s="20" t="e">
        <f>#REF!</f>
        <v>#REF!</v>
      </c>
      <c r="C1220" s="143" t="e">
        <f>#REF!</f>
        <v>#REF!</v>
      </c>
      <c r="D1220" s="22" t="e">
        <f>#REF!</f>
        <v>#REF!</v>
      </c>
      <c r="E1220" s="35">
        <v>280</v>
      </c>
      <c r="F1220" s="203" t="s">
        <v>84</v>
      </c>
      <c r="G1220" s="19" t="e">
        <f>#REF!</f>
        <v>#REF!</v>
      </c>
      <c r="H1220" s="19"/>
      <c r="I1220" s="19">
        <f>ПЭВН!E1317</f>
        <v>0</v>
      </c>
      <c r="J1220" s="198"/>
      <c r="K1220" s="35">
        <v>186</v>
      </c>
      <c r="L1220" s="423">
        <f t="shared" si="25"/>
        <v>0.5053763440860215</v>
      </c>
      <c r="M1220" s="456"/>
      <c r="N1220" t="str">
        <f>IFERROR(VLOOKUP(B1220,Сток!A:B,2,FALSE),"")</f>
        <v/>
      </c>
      <c r="Q1220" s="214"/>
      <c r="R1220" s="214"/>
      <c r="S1220" s="214"/>
    </row>
    <row r="1221" spans="1:19" ht="12" customHeight="1" x14ac:dyDescent="0.25">
      <c r="A1221" s="18" t="e">
        <f>#REF!</f>
        <v>#REF!</v>
      </c>
      <c r="B1221" s="20" t="e">
        <f>#REF!</f>
        <v>#REF!</v>
      </c>
      <c r="C1221" s="143" t="e">
        <f>#REF!</f>
        <v>#REF!</v>
      </c>
      <c r="D1221" s="22" t="e">
        <f>#REF!</f>
        <v>#REF!</v>
      </c>
      <c r="E1221" s="35">
        <v>580</v>
      </c>
      <c r="F1221" s="203" t="s">
        <v>84</v>
      </c>
      <c r="G1221" s="19" t="e">
        <f>#REF!</f>
        <v>#REF!</v>
      </c>
      <c r="H1221" s="19"/>
      <c r="I1221" s="19">
        <f>ПЭВН!E1318</f>
        <v>0</v>
      </c>
      <c r="J1221" s="198"/>
      <c r="K1221" s="35">
        <v>330</v>
      </c>
      <c r="L1221" s="423">
        <f t="shared" si="25"/>
        <v>0.75757575757575757</v>
      </c>
      <c r="M1221" s="456"/>
      <c r="N1221" t="str">
        <f>IFERROR(VLOOKUP(B1221,Сток!A:B,2,FALSE),"")</f>
        <v/>
      </c>
      <c r="Q1221" s="214"/>
      <c r="R1221" s="214"/>
      <c r="S1221" s="214"/>
    </row>
    <row r="1222" spans="1:19" ht="12" customHeight="1" x14ac:dyDescent="0.25">
      <c r="A1222" s="18" t="e">
        <f>#REF!</f>
        <v>#REF!</v>
      </c>
      <c r="B1222" s="20" t="e">
        <f>#REF!</f>
        <v>#REF!</v>
      </c>
      <c r="C1222" s="143" t="e">
        <f>#REF!</f>
        <v>#REF!</v>
      </c>
      <c r="D1222" s="22" t="e">
        <f>#REF!</f>
        <v>#REF!</v>
      </c>
      <c r="E1222" s="35">
        <v>170</v>
      </c>
      <c r="F1222" s="203" t="s">
        <v>84</v>
      </c>
      <c r="G1222" s="19" t="e">
        <f>#REF!</f>
        <v>#REF!</v>
      </c>
      <c r="H1222" s="19"/>
      <c r="I1222" s="19">
        <f>ПЭВН!E1319</f>
        <v>0</v>
      </c>
      <c r="J1222" s="198"/>
      <c r="K1222" s="35">
        <v>155</v>
      </c>
      <c r="L1222" s="423">
        <f t="shared" si="25"/>
        <v>9.6774193548387011E-2</v>
      </c>
      <c r="M1222" s="456"/>
      <c r="N1222" t="str">
        <f>IFERROR(VLOOKUP(B1222,Сток!A:B,2,FALSE),"")</f>
        <v/>
      </c>
      <c r="Q1222" s="214"/>
      <c r="R1222" s="214"/>
      <c r="S1222" s="214"/>
    </row>
    <row r="1223" spans="1:19" ht="12" customHeight="1" x14ac:dyDescent="0.25">
      <c r="A1223" s="18" t="e">
        <f>#REF!</f>
        <v>#REF!</v>
      </c>
      <c r="B1223" s="20" t="e">
        <f>#REF!</f>
        <v>#REF!</v>
      </c>
      <c r="C1223" s="143" t="e">
        <f>#REF!</f>
        <v>#REF!</v>
      </c>
      <c r="D1223" s="22" t="e">
        <f>#REF!</f>
        <v>#REF!</v>
      </c>
      <c r="E1223" s="35">
        <v>200</v>
      </c>
      <c r="F1223" s="203" t="s">
        <v>84</v>
      </c>
      <c r="G1223" s="19" t="e">
        <f>#REF!</f>
        <v>#REF!</v>
      </c>
      <c r="H1223" s="19"/>
      <c r="I1223" s="19">
        <f>ПЭВН!E1320</f>
        <v>0</v>
      </c>
      <c r="J1223" s="198"/>
      <c r="K1223" s="35">
        <v>506</v>
      </c>
      <c r="L1223" s="423">
        <f t="shared" si="25"/>
        <v>-0.60474308300395263</v>
      </c>
      <c r="M1223" s="456"/>
      <c r="N1223" t="str">
        <f>IFERROR(VLOOKUP(B1223,Сток!A:B,2,FALSE),"")</f>
        <v/>
      </c>
      <c r="Q1223" s="214"/>
      <c r="R1223" s="214"/>
      <c r="S1223" s="214"/>
    </row>
    <row r="1224" spans="1:19" ht="12" customHeight="1" x14ac:dyDescent="0.25">
      <c r="A1224" s="18" t="e">
        <f>#REF!</f>
        <v>#REF!</v>
      </c>
      <c r="B1224" s="20" t="e">
        <f>#REF!</f>
        <v>#REF!</v>
      </c>
      <c r="C1224" s="143" t="e">
        <f>#REF!</f>
        <v>#REF!</v>
      </c>
      <c r="D1224" s="22" t="e">
        <f>#REF!</f>
        <v>#REF!</v>
      </c>
      <c r="E1224" s="35">
        <v>103</v>
      </c>
      <c r="F1224" s="203" t="s">
        <v>84</v>
      </c>
      <c r="G1224" s="19" t="e">
        <f>#REF!</f>
        <v>#REF!</v>
      </c>
      <c r="H1224" s="19"/>
      <c r="I1224" s="19">
        <f>ПЭВН!E1321</f>
        <v>0</v>
      </c>
      <c r="J1224" s="198"/>
      <c r="K1224" s="35">
        <v>103</v>
      </c>
      <c r="L1224" s="423">
        <f t="shared" si="25"/>
        <v>0</v>
      </c>
      <c r="M1224" s="456"/>
      <c r="N1224" t="str">
        <f>IFERROR(VLOOKUP(B1224,Сток!A:B,2,FALSE),"")</f>
        <v/>
      </c>
      <c r="Q1224" s="214"/>
      <c r="R1224" s="214"/>
      <c r="S1224" s="214"/>
    </row>
    <row r="1225" spans="1:19" ht="12" customHeight="1" x14ac:dyDescent="0.25">
      <c r="A1225" s="18" t="e">
        <f>#REF!</f>
        <v>#REF!</v>
      </c>
      <c r="B1225" s="20" t="e">
        <f>#REF!</f>
        <v>#REF!</v>
      </c>
      <c r="C1225" s="143" t="e">
        <f>#REF!</f>
        <v>#REF!</v>
      </c>
      <c r="D1225" s="22" t="e">
        <f>#REF!</f>
        <v>#REF!</v>
      </c>
      <c r="E1225" s="35">
        <v>190</v>
      </c>
      <c r="F1225" s="203" t="s">
        <v>84</v>
      </c>
      <c r="G1225" s="19" t="e">
        <f>#REF!</f>
        <v>#REF!</v>
      </c>
      <c r="H1225" s="19"/>
      <c r="I1225" s="19">
        <f>ПЭВН!E1322</f>
        <v>0</v>
      </c>
      <c r="J1225" s="198"/>
      <c r="K1225" s="35">
        <v>186</v>
      </c>
      <c r="L1225" s="423">
        <f t="shared" si="25"/>
        <v>2.1505376344086002E-2</v>
      </c>
      <c r="M1225" s="456"/>
      <c r="N1225" t="str">
        <f>IFERROR(VLOOKUP(B1225,Сток!A:B,2,FALSE),"")</f>
        <v/>
      </c>
      <c r="Q1225" s="214"/>
      <c r="R1225" s="214"/>
      <c r="S1225" s="214"/>
    </row>
    <row r="1226" spans="1:19" ht="12" customHeight="1" x14ac:dyDescent="0.25">
      <c r="A1226" s="18" t="e">
        <f>#REF!</f>
        <v>#REF!</v>
      </c>
      <c r="B1226" s="20" t="e">
        <f>#REF!</f>
        <v>#REF!</v>
      </c>
      <c r="C1226" s="143" t="e">
        <f>#REF!</f>
        <v>#REF!</v>
      </c>
      <c r="D1226" s="22" t="e">
        <f>#REF!</f>
        <v>#REF!</v>
      </c>
      <c r="E1226" s="35">
        <v>6545</v>
      </c>
      <c r="F1226" s="203" t="s">
        <v>84</v>
      </c>
      <c r="G1226" s="19" t="e">
        <f>#REF!</f>
        <v>#REF!</v>
      </c>
      <c r="H1226" s="19"/>
      <c r="I1226" s="19">
        <f>ПЭВН!E1323</f>
        <v>0</v>
      </c>
      <c r="J1226" s="198"/>
      <c r="K1226" s="35">
        <v>6545</v>
      </c>
      <c r="L1226" s="423">
        <f t="shared" si="25"/>
        <v>0</v>
      </c>
      <c r="M1226" s="456"/>
      <c r="N1226" t="str">
        <f>IFERROR(VLOOKUP(B1226,Сток!A:B,2,FALSE),"")</f>
        <v/>
      </c>
      <c r="Q1226" s="214"/>
      <c r="R1226" s="214"/>
      <c r="S1226" s="214"/>
    </row>
    <row r="1227" spans="1:19" ht="12" customHeight="1" x14ac:dyDescent="0.25">
      <c r="A1227" s="18" t="e">
        <f>#REF!</f>
        <v>#REF!</v>
      </c>
      <c r="B1227" s="20" t="e">
        <f>#REF!</f>
        <v>#REF!</v>
      </c>
      <c r="C1227" s="143" t="e">
        <f>#REF!</f>
        <v>#REF!</v>
      </c>
      <c r="D1227" s="22" t="e">
        <f>#REF!</f>
        <v>#REF!</v>
      </c>
      <c r="E1227" s="35">
        <v>7280</v>
      </c>
      <c r="F1227" s="203" t="s">
        <v>84</v>
      </c>
      <c r="G1227" s="19" t="e">
        <f>#REF!</f>
        <v>#REF!</v>
      </c>
      <c r="H1227" s="19"/>
      <c r="I1227" s="19">
        <f>ПЭВН!E1324</f>
        <v>0</v>
      </c>
      <c r="J1227" s="198"/>
      <c r="K1227" s="35">
        <v>7280</v>
      </c>
      <c r="L1227" s="423">
        <f t="shared" si="25"/>
        <v>0</v>
      </c>
      <c r="M1227" s="456"/>
      <c r="N1227" t="str">
        <f>IFERROR(VLOOKUP(B1227,Сток!A:B,2,FALSE),"")</f>
        <v/>
      </c>
      <c r="Q1227" s="214"/>
      <c r="R1227" s="214"/>
      <c r="S1227" s="214"/>
    </row>
    <row r="1228" spans="1:19" ht="12" customHeight="1" x14ac:dyDescent="0.25">
      <c r="A1228" s="18" t="e">
        <f>#REF!</f>
        <v>#REF!</v>
      </c>
      <c r="B1228" s="20" t="e">
        <f>#REF!</f>
        <v>#REF!</v>
      </c>
      <c r="C1228" s="143" t="e">
        <f>#REF!</f>
        <v>#REF!</v>
      </c>
      <c r="D1228" s="22" t="e">
        <f>#REF!</f>
        <v>#REF!</v>
      </c>
      <c r="E1228" s="35">
        <v>150</v>
      </c>
      <c r="F1228" s="203" t="s">
        <v>84</v>
      </c>
      <c r="G1228" s="19" t="e">
        <f>#REF!</f>
        <v>#REF!</v>
      </c>
      <c r="H1228" s="19"/>
      <c r="I1228" s="19">
        <f>ПЭВН!E1325</f>
        <v>0</v>
      </c>
      <c r="J1228" s="198"/>
      <c r="K1228" s="35">
        <v>22</v>
      </c>
      <c r="L1228" s="423">
        <f t="shared" si="25"/>
        <v>5.8181818181818183</v>
      </c>
      <c r="M1228" s="456"/>
      <c r="N1228" t="str">
        <f>IFERROR(VLOOKUP(B1228,Сток!A:B,2,FALSE),"")</f>
        <v/>
      </c>
      <c r="Q1228" s="214"/>
      <c r="R1228" s="214"/>
      <c r="S1228" s="214"/>
    </row>
    <row r="1229" spans="1:19" ht="12" customHeight="1" x14ac:dyDescent="0.25">
      <c r="A1229" s="18" t="e">
        <f>#REF!</f>
        <v>#REF!</v>
      </c>
      <c r="B1229" s="20" t="e">
        <f>#REF!</f>
        <v>#REF!</v>
      </c>
      <c r="C1229" s="143" t="e">
        <f>#REF!</f>
        <v>#REF!</v>
      </c>
      <c r="D1229" s="22" t="e">
        <f>#REF!</f>
        <v>#REF!</v>
      </c>
      <c r="E1229" s="35">
        <v>100</v>
      </c>
      <c r="F1229" s="203" t="s">
        <v>84</v>
      </c>
      <c r="G1229" s="19" t="e">
        <f>#REF!</f>
        <v>#REF!</v>
      </c>
      <c r="H1229" s="19"/>
      <c r="I1229" s="19">
        <f>ПЭВН!E1326</f>
        <v>0</v>
      </c>
      <c r="J1229" s="198"/>
      <c r="K1229" s="35">
        <v>62</v>
      </c>
      <c r="L1229" s="423">
        <f t="shared" si="25"/>
        <v>0.61290322580645151</v>
      </c>
      <c r="M1229" s="456"/>
      <c r="N1229" t="str">
        <f>IFERROR(VLOOKUP(B1229,Сток!A:B,2,FALSE),"")</f>
        <v/>
      </c>
      <c r="Q1229" s="214"/>
      <c r="R1229" s="214"/>
      <c r="S1229" s="214"/>
    </row>
    <row r="1230" spans="1:19" ht="12" customHeight="1" x14ac:dyDescent="0.25">
      <c r="A1230" s="18" t="e">
        <f>#REF!</f>
        <v>#REF!</v>
      </c>
      <c r="B1230" s="20" t="e">
        <f>#REF!</f>
        <v>#REF!</v>
      </c>
      <c r="C1230" s="143" t="e">
        <f>#REF!</f>
        <v>#REF!</v>
      </c>
      <c r="D1230" s="22" t="e">
        <f>#REF!</f>
        <v>#REF!</v>
      </c>
      <c r="E1230" s="35">
        <v>550</v>
      </c>
      <c r="F1230" s="203" t="s">
        <v>84</v>
      </c>
      <c r="G1230" s="19" t="e">
        <f>#REF!</f>
        <v>#REF!</v>
      </c>
      <c r="H1230" s="19"/>
      <c r="I1230" s="19">
        <f>ПЭВН!E1327</f>
        <v>0</v>
      </c>
      <c r="J1230" s="198"/>
      <c r="K1230" s="35">
        <v>426</v>
      </c>
      <c r="L1230" s="423">
        <f t="shared" si="25"/>
        <v>0.29107981220657275</v>
      </c>
      <c r="M1230" s="456"/>
      <c r="N1230" t="str">
        <f>IFERROR(VLOOKUP(B1230,Сток!A:B,2,FALSE),"")</f>
        <v/>
      </c>
      <c r="Q1230" s="214"/>
      <c r="R1230" s="214"/>
      <c r="S1230" s="214"/>
    </row>
    <row r="1231" spans="1:19" ht="12" customHeight="1" x14ac:dyDescent="0.25">
      <c r="A1231" s="18" t="e">
        <f>#REF!</f>
        <v>#REF!</v>
      </c>
      <c r="B1231" s="20" t="e">
        <f>#REF!</f>
        <v>#REF!</v>
      </c>
      <c r="C1231" s="143" t="e">
        <f>#REF!</f>
        <v>#REF!</v>
      </c>
      <c r="D1231" s="22" t="e">
        <f>#REF!</f>
        <v>#REF!</v>
      </c>
      <c r="E1231" s="35">
        <v>610</v>
      </c>
      <c r="F1231" s="203" t="s">
        <v>84</v>
      </c>
      <c r="G1231" s="19" t="e">
        <f>#REF!</f>
        <v>#REF!</v>
      </c>
      <c r="H1231" s="19"/>
      <c r="I1231" s="19">
        <f>ПЭВН!E1328</f>
        <v>0</v>
      </c>
      <c r="J1231" s="198"/>
      <c r="K1231" s="35">
        <v>470</v>
      </c>
      <c r="L1231" s="423">
        <f t="shared" si="25"/>
        <v>0.2978723404255319</v>
      </c>
      <c r="M1231" s="456"/>
      <c r="N1231" t="str">
        <f>IFERROR(VLOOKUP(B1231,Сток!A:B,2,FALSE),"")</f>
        <v/>
      </c>
      <c r="Q1231" s="214"/>
      <c r="R1231" s="214"/>
      <c r="S1231" s="214"/>
    </row>
    <row r="1232" spans="1:19" ht="12" customHeight="1" x14ac:dyDescent="0.25">
      <c r="A1232" s="18" t="e">
        <f>#REF!</f>
        <v>#REF!</v>
      </c>
      <c r="B1232" s="20" t="e">
        <f>#REF!</f>
        <v>#REF!</v>
      </c>
      <c r="C1232" s="143" t="e">
        <f>#REF!</f>
        <v>#REF!</v>
      </c>
      <c r="D1232" s="22" t="e">
        <f>#REF!</f>
        <v>#REF!</v>
      </c>
      <c r="E1232" s="35">
        <v>190</v>
      </c>
      <c r="F1232" s="203" t="s">
        <v>84</v>
      </c>
      <c r="G1232" s="19" t="e">
        <f>#REF!</f>
        <v>#REF!</v>
      </c>
      <c r="H1232" s="19"/>
      <c r="I1232" s="19">
        <f>ПЭВН!E1329</f>
        <v>0</v>
      </c>
      <c r="J1232" s="198"/>
      <c r="K1232" s="35">
        <v>100</v>
      </c>
      <c r="L1232" s="423">
        <f t="shared" si="25"/>
        <v>0.89999999999999991</v>
      </c>
      <c r="M1232" s="456"/>
      <c r="N1232" t="str">
        <f>IFERROR(VLOOKUP(B1232,Сток!A:B,2,FALSE),"")</f>
        <v/>
      </c>
      <c r="Q1232" s="214"/>
      <c r="R1232" s="214"/>
      <c r="S1232" s="214"/>
    </row>
    <row r="1233" spans="1:19" ht="12" customHeight="1" x14ac:dyDescent="0.25">
      <c r="A1233" s="18" t="e">
        <f>#REF!</f>
        <v>#REF!</v>
      </c>
      <c r="B1233" s="20" t="e">
        <f>#REF!</f>
        <v>#REF!</v>
      </c>
      <c r="C1233" s="143" t="e">
        <f>#REF!</f>
        <v>#REF!</v>
      </c>
      <c r="D1233" s="22" t="e">
        <f>#REF!</f>
        <v>#REF!</v>
      </c>
      <c r="E1233" s="35">
        <v>190</v>
      </c>
      <c r="F1233" s="203" t="s">
        <v>84</v>
      </c>
      <c r="G1233" s="19" t="e">
        <f>#REF!</f>
        <v>#REF!</v>
      </c>
      <c r="H1233" s="19"/>
      <c r="I1233" s="19">
        <f>ПЭВН!E1330</f>
        <v>0</v>
      </c>
      <c r="J1233" s="198"/>
      <c r="K1233" s="35">
        <v>100</v>
      </c>
      <c r="L1233" s="423">
        <f t="shared" si="25"/>
        <v>0.89999999999999991</v>
      </c>
      <c r="M1233" s="456"/>
      <c r="N1233" t="str">
        <f>IFERROR(VLOOKUP(B1233,Сток!A:B,2,FALSE),"")</f>
        <v/>
      </c>
      <c r="Q1233" s="214"/>
      <c r="R1233" s="214"/>
      <c r="S1233" s="214"/>
    </row>
    <row r="1234" spans="1:19" ht="12" customHeight="1" x14ac:dyDescent="0.25">
      <c r="A1234" s="18" t="e">
        <f>#REF!</f>
        <v>#REF!</v>
      </c>
      <c r="B1234" s="20" t="e">
        <f>#REF!</f>
        <v>#REF!</v>
      </c>
      <c r="C1234" s="143" t="e">
        <f>#REF!</f>
        <v>#REF!</v>
      </c>
      <c r="D1234" s="22" t="e">
        <f>#REF!</f>
        <v>#REF!</v>
      </c>
      <c r="E1234" s="35">
        <v>4500</v>
      </c>
      <c r="F1234" s="203" t="s">
        <v>84</v>
      </c>
      <c r="G1234" s="19" t="e">
        <f>#REF!</f>
        <v>#REF!</v>
      </c>
      <c r="H1234" s="19"/>
      <c r="I1234" s="19">
        <f>ПЭВН!E1331</f>
        <v>0</v>
      </c>
      <c r="J1234" s="198"/>
      <c r="K1234" s="35">
        <v>2563</v>
      </c>
      <c r="L1234" s="423">
        <f t="shared" si="25"/>
        <v>0.7557549746390948</v>
      </c>
      <c r="M1234" s="456"/>
      <c r="N1234" t="str">
        <f>IFERROR(VLOOKUP(B1234,Сток!A:B,2,FALSE),"")</f>
        <v/>
      </c>
      <c r="Q1234" s="214"/>
      <c r="R1234" s="214"/>
      <c r="S1234" s="214"/>
    </row>
    <row r="1235" spans="1:19" ht="12" customHeight="1" x14ac:dyDescent="0.25">
      <c r="A1235" s="18" t="e">
        <f>#REF!</f>
        <v>#REF!</v>
      </c>
      <c r="B1235" s="20" t="e">
        <f>#REF!</f>
        <v>#REF!</v>
      </c>
      <c r="C1235" s="143" t="e">
        <f>#REF!</f>
        <v>#REF!</v>
      </c>
      <c r="D1235" s="22" t="e">
        <f>#REF!</f>
        <v>#REF!</v>
      </c>
      <c r="E1235" s="35">
        <v>2050</v>
      </c>
      <c r="F1235" s="203" t="s">
        <v>84</v>
      </c>
      <c r="G1235" s="19" t="e">
        <f>#REF!</f>
        <v>#REF!</v>
      </c>
      <c r="H1235" s="19"/>
      <c r="I1235" s="19">
        <f>ПЭВН!E1332</f>
        <v>0</v>
      </c>
      <c r="J1235" s="198"/>
      <c r="K1235" s="35">
        <v>2016</v>
      </c>
      <c r="L1235" s="423">
        <f t="shared" si="25"/>
        <v>1.6865079365079305E-2</v>
      </c>
      <c r="M1235" s="456"/>
      <c r="N1235" t="str">
        <f>IFERROR(VLOOKUP(B1235,Сток!A:B,2,FALSE),"")</f>
        <v/>
      </c>
      <c r="Q1235" s="214"/>
      <c r="R1235" s="214"/>
      <c r="S1235" s="214"/>
    </row>
    <row r="1236" spans="1:19" ht="12" customHeight="1" x14ac:dyDescent="0.25">
      <c r="A1236" s="18" t="e">
        <f>#REF!</f>
        <v>#REF!</v>
      </c>
      <c r="B1236" s="20" t="e">
        <f>#REF!</f>
        <v>#REF!</v>
      </c>
      <c r="C1236" s="143" t="e">
        <f>#REF!</f>
        <v>#REF!</v>
      </c>
      <c r="D1236" s="22" t="e">
        <f>#REF!</f>
        <v>#REF!</v>
      </c>
      <c r="E1236" s="35">
        <v>1800</v>
      </c>
      <c r="F1236" s="203" t="s">
        <v>84</v>
      </c>
      <c r="G1236" s="19" t="e">
        <f>#REF!</f>
        <v>#REF!</v>
      </c>
      <c r="H1236" s="19"/>
      <c r="I1236" s="19">
        <f>ПЭВН!E1333</f>
        <v>0</v>
      </c>
      <c r="J1236" s="198"/>
      <c r="K1236" s="35">
        <v>1738</v>
      </c>
      <c r="L1236" s="423">
        <f t="shared" si="25"/>
        <v>3.5673187571921838E-2</v>
      </c>
      <c r="M1236" s="456"/>
      <c r="N1236" t="str">
        <f>IFERROR(VLOOKUP(B1236,Сток!A:B,2,FALSE),"")</f>
        <v/>
      </c>
      <c r="Q1236" s="214"/>
      <c r="R1236" s="214"/>
      <c r="S1236" s="214"/>
    </row>
    <row r="1237" spans="1:19" ht="12" customHeight="1" x14ac:dyDescent="0.25">
      <c r="A1237" s="18" t="e">
        <f>#REF!</f>
        <v>#REF!</v>
      </c>
      <c r="B1237" s="20" t="e">
        <f>#REF!</f>
        <v>#REF!</v>
      </c>
      <c r="C1237" s="143" t="e">
        <f>#REF!</f>
        <v>#REF!</v>
      </c>
      <c r="D1237" s="22" t="e">
        <f>#REF!</f>
        <v>#REF!</v>
      </c>
      <c r="E1237" s="35">
        <v>1900</v>
      </c>
      <c r="F1237" s="203" t="s">
        <v>84</v>
      </c>
      <c r="G1237" s="19" t="e">
        <f>#REF!</f>
        <v>#REF!</v>
      </c>
      <c r="H1237" s="19"/>
      <c r="I1237" s="19">
        <f>ПЭВН!E1334</f>
        <v>0</v>
      </c>
      <c r="J1237" s="198"/>
      <c r="K1237" s="35">
        <v>1836</v>
      </c>
      <c r="L1237" s="423">
        <f t="shared" si="25"/>
        <v>3.4858387799564294E-2</v>
      </c>
      <c r="M1237" s="456"/>
      <c r="N1237" t="str">
        <f>IFERROR(VLOOKUP(B1237,Сток!A:B,2,FALSE),"")</f>
        <v/>
      </c>
      <c r="Q1237" s="214"/>
      <c r="R1237" s="214"/>
      <c r="S1237" s="214"/>
    </row>
    <row r="1238" spans="1:19" ht="12" customHeight="1" x14ac:dyDescent="0.25">
      <c r="A1238" s="18" t="e">
        <f>#REF!</f>
        <v>#REF!</v>
      </c>
      <c r="B1238" s="20" t="e">
        <f>#REF!</f>
        <v>#REF!</v>
      </c>
      <c r="C1238" s="143" t="e">
        <f>#REF!</f>
        <v>#REF!</v>
      </c>
      <c r="D1238" s="22" t="e">
        <f>#REF!</f>
        <v>#REF!</v>
      </c>
      <c r="E1238" s="35">
        <v>2100</v>
      </c>
      <c r="F1238" s="203" t="s">
        <v>84</v>
      </c>
      <c r="G1238" s="19" t="e">
        <f>#REF!</f>
        <v>#REF!</v>
      </c>
      <c r="H1238" s="19"/>
      <c r="I1238" s="19">
        <f>ПЭВН!E1335</f>
        <v>0</v>
      </c>
      <c r="J1238" s="198"/>
      <c r="K1238" s="35">
        <v>1981</v>
      </c>
      <c r="L1238" s="423">
        <f t="shared" si="25"/>
        <v>6.0070671378091856E-2</v>
      </c>
      <c r="M1238" s="456"/>
      <c r="N1238" t="str">
        <f>IFERROR(VLOOKUP(B1238,Сток!A:B,2,FALSE),"")</f>
        <v/>
      </c>
      <c r="Q1238" s="214"/>
      <c r="R1238" s="214"/>
      <c r="S1238" s="214"/>
    </row>
    <row r="1239" spans="1:19" ht="12" customHeight="1" x14ac:dyDescent="0.25">
      <c r="A1239" s="18" t="e">
        <f>#REF!</f>
        <v>#REF!</v>
      </c>
      <c r="B1239" s="20" t="e">
        <f>#REF!</f>
        <v>#REF!</v>
      </c>
      <c r="C1239" s="143" t="e">
        <f>#REF!</f>
        <v>#REF!</v>
      </c>
      <c r="D1239" s="22" t="e">
        <f>#REF!</f>
        <v>#REF!</v>
      </c>
      <c r="E1239" s="35">
        <v>2100</v>
      </c>
      <c r="F1239" s="203" t="s">
        <v>84</v>
      </c>
      <c r="G1239" s="19" t="e">
        <f>#REF!</f>
        <v>#REF!</v>
      </c>
      <c r="H1239" s="19"/>
      <c r="I1239" s="19">
        <f>ПЭВН!E1336</f>
        <v>0</v>
      </c>
      <c r="J1239" s="198"/>
      <c r="K1239" s="35">
        <v>1981</v>
      </c>
      <c r="L1239" s="423">
        <f t="shared" si="25"/>
        <v>6.0070671378091856E-2</v>
      </c>
      <c r="M1239" s="456"/>
      <c r="N1239" t="str">
        <f>IFERROR(VLOOKUP(B1239,Сток!A:B,2,FALSE),"")</f>
        <v/>
      </c>
      <c r="Q1239" s="214"/>
      <c r="R1239" s="214"/>
      <c r="S1239" s="214"/>
    </row>
    <row r="1240" spans="1:19" ht="12" customHeight="1" x14ac:dyDescent="0.25">
      <c r="A1240" s="18" t="e">
        <f>#REF!</f>
        <v>#REF!</v>
      </c>
      <c r="B1240" s="20" t="e">
        <f>#REF!</f>
        <v>#REF!</v>
      </c>
      <c r="C1240" s="143" t="e">
        <f>#REF!</f>
        <v>#REF!</v>
      </c>
      <c r="D1240" s="22" t="e">
        <f>#REF!</f>
        <v>#REF!</v>
      </c>
      <c r="E1240" s="35">
        <v>2650</v>
      </c>
      <c r="F1240" s="203" t="s">
        <v>84</v>
      </c>
      <c r="G1240" s="19" t="e">
        <f>#REF!</f>
        <v>#REF!</v>
      </c>
      <c r="H1240" s="19"/>
      <c r="I1240" s="19">
        <f>ПЭВН!E1337</f>
        <v>0</v>
      </c>
      <c r="J1240" s="198"/>
      <c r="K1240" s="35">
        <v>2592</v>
      </c>
      <c r="L1240" s="423">
        <f t="shared" si="25"/>
        <v>2.2376543209876587E-2</v>
      </c>
      <c r="M1240" s="456"/>
      <c r="N1240" t="str">
        <f>IFERROR(VLOOKUP(B1240,Сток!A:B,2,FALSE),"")</f>
        <v/>
      </c>
      <c r="Q1240" s="214"/>
      <c r="R1240" s="214"/>
      <c r="S1240" s="214"/>
    </row>
    <row r="1241" spans="1:19" ht="12" customHeight="1" x14ac:dyDescent="0.25">
      <c r="A1241" s="18" t="e">
        <f>#REF!</f>
        <v>#REF!</v>
      </c>
      <c r="B1241" s="20" t="e">
        <f>#REF!</f>
        <v>#REF!</v>
      </c>
      <c r="C1241" s="143" t="e">
        <f>#REF!</f>
        <v>#REF!</v>
      </c>
      <c r="D1241" s="22" t="e">
        <f>#REF!</f>
        <v>#REF!</v>
      </c>
      <c r="E1241" s="35">
        <v>2900</v>
      </c>
      <c r="F1241" s="203" t="s">
        <v>84</v>
      </c>
      <c r="G1241" s="19" t="e">
        <f>#REF!</f>
        <v>#REF!</v>
      </c>
      <c r="H1241" s="19"/>
      <c r="I1241" s="19">
        <f>ПЭВН!E1338</f>
        <v>0</v>
      </c>
      <c r="J1241" s="198"/>
      <c r="K1241" s="35">
        <v>2808</v>
      </c>
      <c r="L1241" s="423">
        <f t="shared" si="25"/>
        <v>3.2763532763532721E-2</v>
      </c>
      <c r="M1241" s="456"/>
      <c r="N1241" t="str">
        <f>IFERROR(VLOOKUP(B1241,Сток!A:B,2,FALSE),"")</f>
        <v/>
      </c>
      <c r="Q1241" s="214"/>
      <c r="R1241" s="214"/>
      <c r="S1241" s="214"/>
    </row>
    <row r="1242" spans="1:19" ht="12" customHeight="1" x14ac:dyDescent="0.25">
      <c r="A1242" s="18" t="e">
        <f>#REF!</f>
        <v>#REF!</v>
      </c>
      <c r="B1242" s="20" t="e">
        <f>#REF!</f>
        <v>#REF!</v>
      </c>
      <c r="C1242" s="143" t="e">
        <f>#REF!</f>
        <v>#REF!</v>
      </c>
      <c r="D1242" s="22" t="e">
        <f>#REF!</f>
        <v>#REF!</v>
      </c>
      <c r="E1242" s="35">
        <v>1850</v>
      </c>
      <c r="F1242" s="203" t="s">
        <v>84</v>
      </c>
      <c r="G1242" s="19" t="e">
        <f>#REF!</f>
        <v>#REF!</v>
      </c>
      <c r="H1242" s="19"/>
      <c r="I1242" s="19">
        <f>ПЭВН!E1339</f>
        <v>0</v>
      </c>
      <c r="J1242" s="198"/>
      <c r="K1242" s="35">
        <v>1540</v>
      </c>
      <c r="L1242" s="423">
        <f t="shared" si="25"/>
        <v>0.20129870129870131</v>
      </c>
      <c r="M1242" s="456"/>
      <c r="N1242" t="str">
        <f>IFERROR(VLOOKUP(B1242,Сток!A:B,2,FALSE),"")</f>
        <v/>
      </c>
      <c r="Q1242" s="214"/>
      <c r="R1242" s="214"/>
      <c r="S1242" s="214"/>
    </row>
    <row r="1243" spans="1:19" ht="12" customHeight="1" x14ac:dyDescent="0.25">
      <c r="A1243" s="18" t="e">
        <f>#REF!</f>
        <v>#REF!</v>
      </c>
      <c r="B1243" s="20" t="e">
        <f>#REF!</f>
        <v>#REF!</v>
      </c>
      <c r="C1243" s="143" t="e">
        <f>#REF!</f>
        <v>#REF!</v>
      </c>
      <c r="D1243" s="22" t="e">
        <f>#REF!</f>
        <v>#REF!</v>
      </c>
      <c r="E1243" s="35">
        <v>120</v>
      </c>
      <c r="F1243" s="203" t="s">
        <v>84</v>
      </c>
      <c r="G1243" s="19" t="e">
        <f>#REF!</f>
        <v>#REF!</v>
      </c>
      <c r="H1243" s="19"/>
      <c r="I1243" s="19">
        <f>ПЭВН!E1340</f>
        <v>0</v>
      </c>
      <c r="J1243" s="198"/>
      <c r="K1243" s="35">
        <v>22</v>
      </c>
      <c r="L1243" s="423">
        <f t="shared" si="25"/>
        <v>4.4545454545454541</v>
      </c>
      <c r="M1243" s="456"/>
      <c r="N1243" t="str">
        <f>IFERROR(VLOOKUP(B1243,Сток!A:B,2,FALSE),"")</f>
        <v/>
      </c>
      <c r="Q1243" s="214"/>
      <c r="R1243" s="214"/>
      <c r="S1243" s="214"/>
    </row>
    <row r="1244" spans="1:19" ht="12" customHeight="1" x14ac:dyDescent="0.25">
      <c r="A1244" s="18" t="e">
        <f>#REF!</f>
        <v>#REF!</v>
      </c>
      <c r="B1244" s="20" t="e">
        <f>#REF!</f>
        <v>#REF!</v>
      </c>
      <c r="C1244" s="143" t="e">
        <f>#REF!</f>
        <v>#REF!</v>
      </c>
      <c r="D1244" s="22" t="e">
        <f>#REF!</f>
        <v>#REF!</v>
      </c>
      <c r="E1244" s="35">
        <v>650</v>
      </c>
      <c r="F1244" s="203" t="s">
        <v>84</v>
      </c>
      <c r="G1244" s="19" t="e">
        <f>#REF!</f>
        <v>#REF!</v>
      </c>
      <c r="H1244" s="19"/>
      <c r="I1244" s="19">
        <f>ПЭВН!E1341</f>
        <v>0</v>
      </c>
      <c r="J1244" s="198"/>
      <c r="K1244" s="35">
        <v>497</v>
      </c>
      <c r="L1244" s="423">
        <f t="shared" si="25"/>
        <v>0.30784708249496973</v>
      </c>
      <c r="M1244" s="456"/>
      <c r="N1244" t="str">
        <f>IFERROR(VLOOKUP(B1244,Сток!A:B,2,FALSE),"")</f>
        <v/>
      </c>
      <c r="Q1244" s="214"/>
      <c r="R1244" s="214"/>
      <c r="S1244" s="214"/>
    </row>
    <row r="1245" spans="1:19" ht="12" customHeight="1" x14ac:dyDescent="0.25">
      <c r="A1245" s="18" t="e">
        <f>#REF!</f>
        <v>#REF!</v>
      </c>
      <c r="B1245" s="20" t="e">
        <f>#REF!</f>
        <v>#REF!</v>
      </c>
      <c r="C1245" s="143" t="e">
        <f>#REF!</f>
        <v>#REF!</v>
      </c>
      <c r="D1245" s="22" t="e">
        <f>#REF!</f>
        <v>#REF!</v>
      </c>
      <c r="E1245" s="35">
        <v>637</v>
      </c>
      <c r="F1245" s="203" t="s">
        <v>84</v>
      </c>
      <c r="G1245" s="19" t="e">
        <f>#REF!</f>
        <v>#REF!</v>
      </c>
      <c r="H1245" s="19"/>
      <c r="I1245" s="19">
        <f>ПЭВН!E1342</f>
        <v>0</v>
      </c>
      <c r="J1245" s="198"/>
      <c r="K1245" s="35">
        <v>637</v>
      </c>
      <c r="L1245" s="423">
        <f t="shared" si="25"/>
        <v>0</v>
      </c>
      <c r="M1245" s="456"/>
      <c r="N1245" t="str">
        <f>IFERROR(VLOOKUP(B1245,Сток!A:B,2,FALSE),"")</f>
        <v/>
      </c>
      <c r="Q1245" s="214"/>
      <c r="R1245" s="214"/>
      <c r="S1245" s="214"/>
    </row>
    <row r="1246" spans="1:19" ht="12" customHeight="1" x14ac:dyDescent="0.25">
      <c r="A1246" s="18" t="e">
        <f>#REF!</f>
        <v>#REF!</v>
      </c>
      <c r="B1246" s="20" t="e">
        <f>#REF!</f>
        <v>#REF!</v>
      </c>
      <c r="C1246" s="143" t="e">
        <f>#REF!</f>
        <v>#REF!</v>
      </c>
      <c r="D1246" s="22" t="e">
        <f>#REF!</f>
        <v>#REF!</v>
      </c>
      <c r="E1246" s="35">
        <v>1836</v>
      </c>
      <c r="F1246" s="203" t="s">
        <v>84</v>
      </c>
      <c r="G1246" s="19" t="e">
        <f>#REF!</f>
        <v>#REF!</v>
      </c>
      <c r="H1246" s="19"/>
      <c r="I1246" s="19">
        <f>ПЭВН!E1343</f>
        <v>0</v>
      </c>
      <c r="J1246" s="198"/>
      <c r="K1246" s="35">
        <v>1836</v>
      </c>
      <c r="L1246" s="423">
        <f t="shared" si="25"/>
        <v>0</v>
      </c>
      <c r="M1246" s="456"/>
      <c r="N1246" t="str">
        <f>IFERROR(VLOOKUP(B1246,Сток!A:B,2,FALSE),"")</f>
        <v/>
      </c>
      <c r="Q1246" s="214"/>
      <c r="R1246" s="214"/>
      <c r="S1246" s="214"/>
    </row>
    <row r="1247" spans="1:19" ht="12" customHeight="1" x14ac:dyDescent="0.25">
      <c r="A1247" s="18" t="e">
        <f>#REF!</f>
        <v>#REF!</v>
      </c>
      <c r="B1247" s="20" t="e">
        <f>#REF!</f>
        <v>#REF!</v>
      </c>
      <c r="C1247" s="143" t="e">
        <f>#REF!</f>
        <v>#REF!</v>
      </c>
      <c r="D1247" s="22" t="e">
        <f>#REF!</f>
        <v>#REF!</v>
      </c>
      <c r="E1247" s="35">
        <v>160</v>
      </c>
      <c r="F1247" s="203" t="s">
        <v>84</v>
      </c>
      <c r="G1247" s="19" t="e">
        <f>#REF!</f>
        <v>#REF!</v>
      </c>
      <c r="H1247" s="19"/>
      <c r="I1247" s="19">
        <f>ПЭВН!E1344</f>
        <v>0</v>
      </c>
      <c r="J1247" s="198"/>
      <c r="K1247" s="35">
        <v>162</v>
      </c>
      <c r="L1247" s="423">
        <f t="shared" si="25"/>
        <v>-1.2345679012345734E-2</v>
      </c>
      <c r="M1247" s="456"/>
      <c r="N1247" t="str">
        <f>IFERROR(VLOOKUP(B1247,Сток!A:B,2,FALSE),"")</f>
        <v/>
      </c>
      <c r="Q1247" s="214"/>
      <c r="R1247" s="214"/>
      <c r="S1247" s="214"/>
    </row>
    <row r="1248" spans="1:19" ht="12" customHeight="1" x14ac:dyDescent="0.25">
      <c r="A1248" s="18" t="e">
        <f>#REF!</f>
        <v>#REF!</v>
      </c>
      <c r="B1248" s="20" t="e">
        <f>#REF!</f>
        <v>#REF!</v>
      </c>
      <c r="C1248" s="143" t="e">
        <f>#REF!</f>
        <v>#REF!</v>
      </c>
      <c r="D1248" s="22" t="e">
        <f>#REF!</f>
        <v>#REF!</v>
      </c>
      <c r="E1248" s="35">
        <v>100</v>
      </c>
      <c r="F1248" s="203" t="s">
        <v>84</v>
      </c>
      <c r="G1248" s="19" t="e">
        <f>#REF!</f>
        <v>#REF!</v>
      </c>
      <c r="H1248" s="19"/>
      <c r="I1248" s="19">
        <f>ПЭВН!E1345</f>
        <v>0</v>
      </c>
      <c r="J1248" s="198"/>
      <c r="K1248" s="35">
        <v>54</v>
      </c>
      <c r="L1248" s="423">
        <f t="shared" si="25"/>
        <v>0.85185185185185186</v>
      </c>
      <c r="M1248" s="456"/>
      <c r="N1248" t="str">
        <f>IFERROR(VLOOKUP(B1248,Сток!A:B,2,FALSE),"")</f>
        <v/>
      </c>
      <c r="Q1248" s="214"/>
      <c r="R1248" s="214"/>
      <c r="S1248" s="214"/>
    </row>
    <row r="1249" spans="1:19" ht="12" customHeight="1" x14ac:dyDescent="0.25">
      <c r="A1249" s="18" t="e">
        <f>#REF!</f>
        <v>#REF!</v>
      </c>
      <c r="B1249" s="20" t="e">
        <f>#REF!</f>
        <v>#REF!</v>
      </c>
      <c r="C1249" s="143" t="e">
        <f>#REF!</f>
        <v>#REF!</v>
      </c>
      <c r="D1249" s="22" t="e">
        <f>#REF!</f>
        <v>#REF!</v>
      </c>
      <c r="E1249" s="35">
        <v>1000</v>
      </c>
      <c r="F1249" s="203" t="s">
        <v>84</v>
      </c>
      <c r="G1249" s="19" t="e">
        <f>#REF!</f>
        <v>#REF!</v>
      </c>
      <c r="H1249" s="19"/>
      <c r="I1249" s="19">
        <f>ПЭВН!E1346</f>
        <v>0</v>
      </c>
      <c r="J1249" s="198"/>
      <c r="K1249" s="35">
        <v>864</v>
      </c>
      <c r="L1249" s="423">
        <f t="shared" si="25"/>
        <v>0.15740740740740744</v>
      </c>
      <c r="M1249" s="456"/>
      <c r="N1249" t="str">
        <f>IFERROR(VLOOKUP(B1249,Сток!A:B,2,FALSE),"")</f>
        <v/>
      </c>
      <c r="Q1249" s="214"/>
      <c r="R1249" s="214"/>
      <c r="S1249" s="214"/>
    </row>
    <row r="1250" spans="1:19" ht="12" customHeight="1" x14ac:dyDescent="0.25">
      <c r="A1250" s="18" t="e">
        <f>#REF!</f>
        <v>#REF!</v>
      </c>
      <c r="B1250" s="20" t="e">
        <f>#REF!</f>
        <v>#REF!</v>
      </c>
      <c r="C1250" s="143" t="e">
        <f>#REF!</f>
        <v>#REF!</v>
      </c>
      <c r="D1250" s="22" t="e">
        <f>#REF!</f>
        <v>#REF!</v>
      </c>
      <c r="E1250" s="35">
        <v>50</v>
      </c>
      <c r="F1250" s="203" t="s">
        <v>84</v>
      </c>
      <c r="G1250" s="19" t="e">
        <f>#REF!</f>
        <v>#REF!</v>
      </c>
      <c r="H1250" s="19"/>
      <c r="I1250" s="19">
        <f>ПЭВН!E1347</f>
        <v>0</v>
      </c>
      <c r="J1250" s="198"/>
      <c r="K1250" s="35">
        <v>22</v>
      </c>
      <c r="L1250" s="423">
        <f t="shared" si="25"/>
        <v>1.2727272727272729</v>
      </c>
      <c r="M1250" s="456"/>
      <c r="N1250" t="str">
        <f>IFERROR(VLOOKUP(B1250,Сток!A:B,2,FALSE),"")</f>
        <v/>
      </c>
      <c r="Q1250" s="214"/>
      <c r="R1250" s="214"/>
      <c r="S1250" s="214"/>
    </row>
    <row r="1251" spans="1:19" ht="12" customHeight="1" x14ac:dyDescent="0.25">
      <c r="A1251" s="18" t="e">
        <f>#REF!</f>
        <v>#REF!</v>
      </c>
      <c r="B1251" s="20" t="e">
        <f>#REF!</f>
        <v>#REF!</v>
      </c>
      <c r="C1251" s="143" t="e">
        <f>#REF!</f>
        <v>#REF!</v>
      </c>
      <c r="D1251" s="22" t="e">
        <f>#REF!</f>
        <v>#REF!</v>
      </c>
      <c r="E1251" s="35">
        <v>32</v>
      </c>
      <c r="F1251" s="203" t="s">
        <v>84</v>
      </c>
      <c r="G1251" s="19" t="e">
        <f>#REF!</f>
        <v>#REF!</v>
      </c>
      <c r="H1251" s="19"/>
      <c r="I1251" s="19">
        <f>ПЭВН!E1348</f>
        <v>0</v>
      </c>
      <c r="J1251" s="198"/>
      <c r="K1251" s="35">
        <v>32</v>
      </c>
      <c r="L1251" s="423">
        <f t="shared" si="25"/>
        <v>0</v>
      </c>
      <c r="M1251" s="456"/>
      <c r="N1251" t="str">
        <f>IFERROR(VLOOKUP(B1251,Сток!A:B,2,FALSE),"")</f>
        <v/>
      </c>
      <c r="Q1251" s="214"/>
      <c r="R1251" s="214"/>
      <c r="S1251" s="214"/>
    </row>
    <row r="1252" spans="1:19" ht="12" customHeight="1" x14ac:dyDescent="0.25">
      <c r="A1252" s="18" t="e">
        <f>#REF!</f>
        <v>#REF!</v>
      </c>
      <c r="B1252" s="20" t="e">
        <f>#REF!</f>
        <v>#REF!</v>
      </c>
      <c r="C1252" s="143" t="e">
        <f>#REF!</f>
        <v>#REF!</v>
      </c>
      <c r="D1252" s="22" t="e">
        <f>#REF!</f>
        <v>#REF!</v>
      </c>
      <c r="E1252" s="35">
        <v>50</v>
      </c>
      <c r="F1252" s="203" t="s">
        <v>84</v>
      </c>
      <c r="G1252" s="19" t="e">
        <f>#REF!</f>
        <v>#REF!</v>
      </c>
      <c r="H1252" s="19"/>
      <c r="I1252" s="19">
        <f>ПЭВН!E1349</f>
        <v>0</v>
      </c>
      <c r="J1252" s="198"/>
      <c r="K1252" s="35">
        <v>22</v>
      </c>
      <c r="L1252" s="423">
        <f t="shared" si="25"/>
        <v>1.2727272727272729</v>
      </c>
      <c r="M1252" s="456"/>
      <c r="N1252" t="str">
        <f>IFERROR(VLOOKUP(B1252,Сток!A:B,2,FALSE),"")</f>
        <v/>
      </c>
      <c r="Q1252" s="214"/>
      <c r="R1252" s="214"/>
      <c r="S1252" s="214"/>
    </row>
    <row r="1253" spans="1:19" ht="12" customHeight="1" x14ac:dyDescent="0.25">
      <c r="A1253" s="18" t="e">
        <f>#REF!</f>
        <v>#REF!</v>
      </c>
      <c r="B1253" s="20" t="e">
        <f>#REF!</f>
        <v>#REF!</v>
      </c>
      <c r="C1253" s="143" t="e">
        <f>#REF!</f>
        <v>#REF!</v>
      </c>
      <c r="D1253" s="22" t="e">
        <f>#REF!</f>
        <v>#REF!</v>
      </c>
      <c r="E1253" s="35">
        <v>32</v>
      </c>
      <c r="F1253" s="203" t="s">
        <v>84</v>
      </c>
      <c r="G1253" s="19" t="e">
        <f>#REF!</f>
        <v>#REF!</v>
      </c>
      <c r="H1253" s="19"/>
      <c r="I1253" s="19">
        <f>ПЭВН!E1350</f>
        <v>0</v>
      </c>
      <c r="J1253" s="198"/>
      <c r="K1253" s="35">
        <v>32</v>
      </c>
      <c r="L1253" s="423">
        <f t="shared" si="25"/>
        <v>0</v>
      </c>
      <c r="M1253" s="456"/>
      <c r="N1253" t="str">
        <f>IFERROR(VLOOKUP(B1253,Сток!A:B,2,FALSE),"")</f>
        <v/>
      </c>
      <c r="Q1253" s="214"/>
      <c r="R1253" s="214"/>
      <c r="S1253" s="214"/>
    </row>
    <row r="1254" spans="1:19" ht="12" customHeight="1" x14ac:dyDescent="0.25">
      <c r="A1254" s="18" t="e">
        <f>#REF!</f>
        <v>#REF!</v>
      </c>
      <c r="B1254" s="20" t="e">
        <f>#REF!</f>
        <v>#REF!</v>
      </c>
      <c r="C1254" s="143" t="e">
        <f>#REF!</f>
        <v>#REF!</v>
      </c>
      <c r="D1254" s="22" t="e">
        <f>#REF!</f>
        <v>#REF!</v>
      </c>
      <c r="E1254" s="35">
        <v>50</v>
      </c>
      <c r="F1254" s="203" t="s">
        <v>84</v>
      </c>
      <c r="G1254" s="19" t="e">
        <f>#REF!</f>
        <v>#REF!</v>
      </c>
      <c r="H1254" s="19"/>
      <c r="I1254" s="19">
        <f>ПЭВН!E1351</f>
        <v>0</v>
      </c>
      <c r="J1254" s="198"/>
      <c r="K1254" s="35">
        <v>66</v>
      </c>
      <c r="L1254" s="423">
        <f t="shared" si="25"/>
        <v>-0.24242424242424243</v>
      </c>
      <c r="M1254" s="456"/>
      <c r="N1254" t="str">
        <f>IFERROR(VLOOKUP(B1254,Сток!A:B,2,FALSE),"")</f>
        <v/>
      </c>
      <c r="Q1254" s="214"/>
      <c r="R1254" s="214"/>
      <c r="S1254" s="214"/>
    </row>
    <row r="1255" spans="1:19" ht="12" customHeight="1" x14ac:dyDescent="0.25">
      <c r="A1255" s="18" t="e">
        <f>#REF!</f>
        <v>#REF!</v>
      </c>
      <c r="B1255" s="20" t="e">
        <f>#REF!</f>
        <v>#REF!</v>
      </c>
      <c r="C1255" s="143" t="e">
        <f>#REF!</f>
        <v>#REF!</v>
      </c>
      <c r="D1255" s="22" t="e">
        <f>#REF!</f>
        <v>#REF!</v>
      </c>
      <c r="E1255" s="35">
        <v>259</v>
      </c>
      <c r="F1255" s="203" t="s">
        <v>84</v>
      </c>
      <c r="G1255" s="19" t="e">
        <f>#REF!</f>
        <v>#REF!</v>
      </c>
      <c r="H1255" s="19"/>
      <c r="I1255" s="19">
        <f>ПЭВН!E1352</f>
        <v>0</v>
      </c>
      <c r="J1255" s="198"/>
      <c r="K1255" s="35">
        <v>259</v>
      </c>
      <c r="L1255" s="423">
        <f t="shared" si="25"/>
        <v>0</v>
      </c>
      <c r="M1255" s="456"/>
      <c r="N1255" t="str">
        <f>IFERROR(VLOOKUP(B1255,Сток!A:B,2,FALSE),"")</f>
        <v/>
      </c>
      <c r="Q1255" s="214"/>
      <c r="R1255" s="214"/>
      <c r="S1255" s="214"/>
    </row>
    <row r="1256" spans="1:19" ht="12" customHeight="1" x14ac:dyDescent="0.25">
      <c r="A1256" s="18" t="e">
        <f>#REF!</f>
        <v>#REF!</v>
      </c>
      <c r="B1256" s="20" t="e">
        <f>#REF!</f>
        <v>#REF!</v>
      </c>
      <c r="C1256" s="143" t="e">
        <f>#REF!</f>
        <v>#REF!</v>
      </c>
      <c r="D1256" s="22" t="e">
        <f>#REF!</f>
        <v>#REF!</v>
      </c>
      <c r="E1256" s="35">
        <v>100</v>
      </c>
      <c r="F1256" s="203" t="s">
        <v>84</v>
      </c>
      <c r="G1256" s="19" t="e">
        <f>#REF!</f>
        <v>#REF!</v>
      </c>
      <c r="H1256" s="19"/>
      <c r="I1256" s="19">
        <f>ПЭВН!E1353</f>
        <v>0</v>
      </c>
      <c r="J1256" s="198"/>
      <c r="K1256" s="35">
        <v>76</v>
      </c>
      <c r="L1256" s="423">
        <f t="shared" si="25"/>
        <v>0.31578947368421062</v>
      </c>
      <c r="M1256" s="456"/>
      <c r="N1256" t="str">
        <f>IFERROR(VLOOKUP(B1256,Сток!A:B,2,FALSE),"")</f>
        <v/>
      </c>
      <c r="Q1256" s="214"/>
      <c r="R1256" s="214"/>
      <c r="S1256" s="214"/>
    </row>
    <row r="1257" spans="1:19" ht="12" customHeight="1" x14ac:dyDescent="0.25">
      <c r="A1257" s="18" t="e">
        <f>#REF!</f>
        <v>#REF!</v>
      </c>
      <c r="B1257" s="20" t="e">
        <f>#REF!</f>
        <v>#REF!</v>
      </c>
      <c r="C1257" s="143" t="e">
        <f>#REF!</f>
        <v>#REF!</v>
      </c>
      <c r="D1257" s="22" t="e">
        <f>#REF!</f>
        <v>#REF!</v>
      </c>
      <c r="E1257" s="35">
        <v>90</v>
      </c>
      <c r="F1257" s="203" t="s">
        <v>84</v>
      </c>
      <c r="G1257" s="19" t="e">
        <f>#REF!</f>
        <v>#REF!</v>
      </c>
      <c r="H1257" s="19"/>
      <c r="I1257" s="19">
        <f>ПЭВН!E1354</f>
        <v>0</v>
      </c>
      <c r="J1257" s="198"/>
      <c r="K1257" s="35">
        <v>130</v>
      </c>
      <c r="L1257" s="423">
        <f t="shared" si="25"/>
        <v>-0.30769230769230771</v>
      </c>
      <c r="M1257" s="456"/>
      <c r="N1257" t="str">
        <f>IFERROR(VLOOKUP(B1257,Сток!A:B,2,FALSE),"")</f>
        <v/>
      </c>
      <c r="Q1257" s="214"/>
      <c r="R1257" s="214"/>
      <c r="S1257" s="214"/>
    </row>
    <row r="1258" spans="1:19" ht="12" customHeight="1" x14ac:dyDescent="0.25">
      <c r="A1258" s="18" t="e">
        <f>#REF!</f>
        <v>#REF!</v>
      </c>
      <c r="B1258" s="20" t="e">
        <f>#REF!</f>
        <v>#REF!</v>
      </c>
      <c r="C1258" s="143" t="e">
        <f>#REF!</f>
        <v>#REF!</v>
      </c>
      <c r="D1258" s="22" t="e">
        <f>#REF!</f>
        <v>#REF!</v>
      </c>
      <c r="E1258" s="35">
        <v>100</v>
      </c>
      <c r="F1258" s="203" t="s">
        <v>84</v>
      </c>
      <c r="G1258" s="19" t="e">
        <f>#REF!</f>
        <v>#REF!</v>
      </c>
      <c r="H1258" s="19"/>
      <c r="I1258" s="19">
        <f>ПЭВН!E1355</f>
        <v>0</v>
      </c>
      <c r="J1258" s="198"/>
      <c r="K1258" s="35">
        <v>43</v>
      </c>
      <c r="L1258" s="423">
        <f t="shared" si="25"/>
        <v>1.3255813953488373</v>
      </c>
      <c r="M1258" s="456"/>
      <c r="N1258" t="str">
        <f>IFERROR(VLOOKUP(B1258,Сток!A:B,2,FALSE),"")</f>
        <v/>
      </c>
      <c r="Q1258" s="214"/>
      <c r="R1258" s="214"/>
      <c r="S1258" s="214"/>
    </row>
    <row r="1259" spans="1:19" ht="12" customHeight="1" x14ac:dyDescent="0.25">
      <c r="A1259" s="18" t="e">
        <f>#REF!</f>
        <v>#REF!</v>
      </c>
      <c r="B1259" s="20" t="e">
        <f>#REF!</f>
        <v>#REF!</v>
      </c>
      <c r="C1259" s="143" t="e">
        <f>#REF!</f>
        <v>#REF!</v>
      </c>
      <c r="D1259" s="22" t="e">
        <f>#REF!</f>
        <v>#REF!</v>
      </c>
      <c r="E1259" s="35">
        <v>67</v>
      </c>
      <c r="F1259" s="203" t="s">
        <v>84</v>
      </c>
      <c r="G1259" s="19" t="e">
        <f>#REF!</f>
        <v>#REF!</v>
      </c>
      <c r="H1259" s="19"/>
      <c r="I1259" s="19">
        <f>ПЭВН!E1357</f>
        <v>0</v>
      </c>
      <c r="J1259" s="198"/>
      <c r="K1259" s="35">
        <v>67</v>
      </c>
      <c r="L1259" s="423">
        <f t="shared" si="25"/>
        <v>0</v>
      </c>
      <c r="M1259" s="456"/>
      <c r="N1259" t="str">
        <f>IFERROR(VLOOKUP(B1259,Сток!A:B,2,FALSE),"")</f>
        <v/>
      </c>
      <c r="Q1259" s="214"/>
      <c r="R1259" s="214"/>
      <c r="S1259" s="214"/>
    </row>
    <row r="1260" spans="1:19" ht="12" customHeight="1" x14ac:dyDescent="0.25">
      <c r="A1260" s="18" t="e">
        <f>#REF!</f>
        <v>#REF!</v>
      </c>
      <c r="B1260" s="20" t="e">
        <f>#REF!</f>
        <v>#REF!</v>
      </c>
      <c r="C1260" s="143" t="e">
        <f>#REF!</f>
        <v>#REF!</v>
      </c>
      <c r="D1260" s="22" t="e">
        <f>#REF!</f>
        <v>#REF!</v>
      </c>
      <c r="E1260" s="35">
        <v>20</v>
      </c>
      <c r="F1260" s="203" t="s">
        <v>84</v>
      </c>
      <c r="G1260" s="19" t="e">
        <f>#REF!</f>
        <v>#REF!</v>
      </c>
      <c r="H1260" s="19"/>
      <c r="I1260" s="19">
        <f>ПЭВН!E1358</f>
        <v>0</v>
      </c>
      <c r="J1260" s="198"/>
      <c r="K1260" s="35">
        <v>22</v>
      </c>
      <c r="L1260" s="423">
        <f t="shared" si="25"/>
        <v>-9.0909090909090939E-2</v>
      </c>
      <c r="M1260" s="456"/>
      <c r="N1260" t="str">
        <f>IFERROR(VLOOKUP(B1260,Сток!A:B,2,FALSE),"")</f>
        <v/>
      </c>
      <c r="Q1260" s="214"/>
      <c r="R1260" s="214"/>
      <c r="S1260" s="214"/>
    </row>
    <row r="1261" spans="1:19" ht="12" customHeight="1" x14ac:dyDescent="0.25">
      <c r="A1261" s="18" t="e">
        <f>#REF!</f>
        <v>#REF!</v>
      </c>
      <c r="B1261" s="20" t="e">
        <f>#REF!</f>
        <v>#REF!</v>
      </c>
      <c r="C1261" s="143" t="e">
        <f>#REF!</f>
        <v>#REF!</v>
      </c>
      <c r="D1261" s="22" t="e">
        <f>#REF!</f>
        <v>#REF!</v>
      </c>
      <c r="E1261" s="35">
        <v>65</v>
      </c>
      <c r="F1261" s="203" t="s">
        <v>84</v>
      </c>
      <c r="G1261" s="19" t="e">
        <f>#REF!</f>
        <v>#REF!</v>
      </c>
      <c r="H1261" s="19"/>
      <c r="I1261" s="19">
        <f>ПЭВН!E1359</f>
        <v>0</v>
      </c>
      <c r="J1261" s="198"/>
      <c r="K1261" s="35">
        <v>65</v>
      </c>
      <c r="L1261" s="423">
        <f t="shared" si="25"/>
        <v>0</v>
      </c>
      <c r="M1261" s="456"/>
      <c r="N1261" t="str">
        <f>IFERROR(VLOOKUP(B1261,Сток!A:B,2,FALSE),"")</f>
        <v/>
      </c>
      <c r="Q1261" s="214"/>
      <c r="R1261" s="214"/>
      <c r="S1261" s="214"/>
    </row>
    <row r="1262" spans="1:19" ht="12" customHeight="1" x14ac:dyDescent="0.25">
      <c r="A1262" s="18" t="e">
        <f>#REF!</f>
        <v>#REF!</v>
      </c>
      <c r="B1262" s="20" t="e">
        <f>#REF!</f>
        <v>#REF!</v>
      </c>
      <c r="C1262" s="143" t="e">
        <f>#REF!</f>
        <v>#REF!</v>
      </c>
      <c r="D1262" s="22" t="e">
        <f>#REF!</f>
        <v>#REF!</v>
      </c>
      <c r="E1262" s="35">
        <v>150</v>
      </c>
      <c r="F1262" s="203" t="s">
        <v>84</v>
      </c>
      <c r="G1262" s="19" t="e">
        <f>#REF!</f>
        <v>#REF!</v>
      </c>
      <c r="H1262" s="19"/>
      <c r="I1262" s="19">
        <f>ПЭВН!E1360</f>
        <v>0</v>
      </c>
      <c r="J1262" s="198"/>
      <c r="K1262" s="35">
        <v>72</v>
      </c>
      <c r="L1262" s="423">
        <f t="shared" ref="L1262:L1325" si="26">E1262/K1262-1</f>
        <v>1.0833333333333335</v>
      </c>
      <c r="M1262" s="456"/>
      <c r="N1262" t="str">
        <f>IFERROR(VLOOKUP(B1262,Сток!A:B,2,FALSE),"")</f>
        <v/>
      </c>
      <c r="Q1262" s="214"/>
      <c r="R1262" s="214"/>
      <c r="S1262" s="214"/>
    </row>
    <row r="1263" spans="1:19" ht="12" customHeight="1" x14ac:dyDescent="0.25">
      <c r="A1263" s="18" t="e">
        <f>#REF!</f>
        <v>#REF!</v>
      </c>
      <c r="B1263" s="20" t="e">
        <f>#REF!</f>
        <v>#REF!</v>
      </c>
      <c r="C1263" s="143" t="e">
        <f>#REF!</f>
        <v>#REF!</v>
      </c>
      <c r="D1263" s="22" t="e">
        <f>#REF!</f>
        <v>#REF!</v>
      </c>
      <c r="E1263" s="35">
        <v>150</v>
      </c>
      <c r="F1263" s="203" t="s">
        <v>84</v>
      </c>
      <c r="G1263" s="19" t="e">
        <f>#REF!</f>
        <v>#REF!</v>
      </c>
      <c r="H1263" s="19"/>
      <c r="I1263" s="19">
        <f>ПЭВН!E1361</f>
        <v>0</v>
      </c>
      <c r="J1263" s="198"/>
      <c r="K1263" s="35">
        <v>76</v>
      </c>
      <c r="L1263" s="423">
        <f t="shared" si="26"/>
        <v>0.97368421052631571</v>
      </c>
      <c r="M1263" s="456"/>
      <c r="N1263" t="str">
        <f>IFERROR(VLOOKUP(B1263,Сток!A:B,2,FALSE),"")</f>
        <v/>
      </c>
      <c r="Q1263" s="214"/>
      <c r="R1263" s="214"/>
      <c r="S1263" s="214"/>
    </row>
    <row r="1264" spans="1:19" ht="12" customHeight="1" x14ac:dyDescent="0.25">
      <c r="A1264" s="18" t="e">
        <f>#REF!</f>
        <v>#REF!</v>
      </c>
      <c r="B1264" s="20" t="e">
        <f>#REF!</f>
        <v>#REF!</v>
      </c>
      <c r="C1264" s="143" t="e">
        <f>#REF!</f>
        <v>#REF!</v>
      </c>
      <c r="D1264" s="22" t="e">
        <f>#REF!</f>
        <v>#REF!</v>
      </c>
      <c r="E1264" s="35">
        <v>160</v>
      </c>
      <c r="F1264" s="203" t="s">
        <v>84</v>
      </c>
      <c r="G1264" s="19" t="e">
        <f>#REF!</f>
        <v>#REF!</v>
      </c>
      <c r="H1264" s="19"/>
      <c r="I1264" s="19">
        <f>ПЭВН!E1362</f>
        <v>0</v>
      </c>
      <c r="J1264" s="198"/>
      <c r="K1264" s="35">
        <v>65</v>
      </c>
      <c r="L1264" s="423">
        <f t="shared" si="26"/>
        <v>1.4615384615384617</v>
      </c>
      <c r="M1264" s="456"/>
      <c r="N1264" t="str">
        <f>IFERROR(VLOOKUP(B1264,Сток!A:B,2,FALSE),"")</f>
        <v/>
      </c>
      <c r="Q1264" s="214"/>
      <c r="R1264" s="214"/>
      <c r="S1264" s="214"/>
    </row>
    <row r="1265" spans="1:19" ht="12" customHeight="1" x14ac:dyDescent="0.25">
      <c r="A1265" s="18" t="e">
        <f>#REF!</f>
        <v>#REF!</v>
      </c>
      <c r="B1265" s="20" t="e">
        <f>#REF!</f>
        <v>#REF!</v>
      </c>
      <c r="C1265" s="143" t="e">
        <f>#REF!</f>
        <v>#REF!</v>
      </c>
      <c r="D1265" s="22" t="e">
        <f>#REF!</f>
        <v>#REF!</v>
      </c>
      <c r="E1265" s="35">
        <v>238</v>
      </c>
      <c r="F1265" s="203" t="s">
        <v>84</v>
      </c>
      <c r="G1265" s="19" t="e">
        <f>#REF!</f>
        <v>#REF!</v>
      </c>
      <c r="H1265" s="19"/>
      <c r="I1265" s="19">
        <f>ПЭВН!E1363</f>
        <v>0</v>
      </c>
      <c r="J1265" s="198"/>
      <c r="K1265" s="35">
        <v>238</v>
      </c>
      <c r="L1265" s="423">
        <f t="shared" si="26"/>
        <v>0</v>
      </c>
      <c r="M1265" s="456"/>
      <c r="N1265" t="str">
        <f>IFERROR(VLOOKUP(B1265,Сток!A:B,2,FALSE),"")</f>
        <v/>
      </c>
      <c r="Q1265" s="214"/>
      <c r="R1265" s="214"/>
      <c r="S1265" s="214"/>
    </row>
    <row r="1266" spans="1:19" ht="12" customHeight="1" x14ac:dyDescent="0.25">
      <c r="A1266" s="18" t="e">
        <f>#REF!</f>
        <v>#REF!</v>
      </c>
      <c r="B1266" s="20" t="e">
        <f>#REF!</f>
        <v>#REF!</v>
      </c>
      <c r="C1266" s="143" t="e">
        <f>#REF!</f>
        <v>#REF!</v>
      </c>
      <c r="D1266" s="22" t="e">
        <f>#REF!</f>
        <v>#REF!</v>
      </c>
      <c r="E1266" s="35">
        <v>40</v>
      </c>
      <c r="F1266" s="203" t="s">
        <v>84</v>
      </c>
      <c r="G1266" s="19" t="e">
        <f>#REF!</f>
        <v>#REF!</v>
      </c>
      <c r="H1266" s="19"/>
      <c r="I1266" s="19">
        <f>ПЭВН!E1364</f>
        <v>0</v>
      </c>
      <c r="J1266" s="198"/>
      <c r="K1266" s="35">
        <v>46</v>
      </c>
      <c r="L1266" s="423">
        <f t="shared" si="26"/>
        <v>-0.13043478260869568</v>
      </c>
      <c r="M1266" s="456"/>
      <c r="N1266" t="str">
        <f>IFERROR(VLOOKUP(B1266,Сток!A:B,2,FALSE),"")</f>
        <v/>
      </c>
      <c r="Q1266" s="214"/>
      <c r="R1266" s="214"/>
      <c r="S1266" s="214"/>
    </row>
    <row r="1267" spans="1:19" ht="12" customHeight="1" x14ac:dyDescent="0.25">
      <c r="A1267" s="18" t="e">
        <f>#REF!</f>
        <v>#REF!</v>
      </c>
      <c r="B1267" s="20" t="e">
        <f>#REF!</f>
        <v>#REF!</v>
      </c>
      <c r="C1267" s="143" t="e">
        <f>#REF!</f>
        <v>#REF!</v>
      </c>
      <c r="D1267" s="22" t="e">
        <f>#REF!</f>
        <v>#REF!</v>
      </c>
      <c r="E1267" s="35">
        <v>50</v>
      </c>
      <c r="F1267" s="203" t="s">
        <v>84</v>
      </c>
      <c r="G1267" s="19" t="e">
        <f>#REF!</f>
        <v>#REF!</v>
      </c>
      <c r="H1267" s="19"/>
      <c r="I1267" s="19">
        <f>ПЭВН!E1365</f>
        <v>0</v>
      </c>
      <c r="J1267" s="198"/>
      <c r="K1267" s="35">
        <v>22</v>
      </c>
      <c r="L1267" s="423">
        <f t="shared" si="26"/>
        <v>1.2727272727272729</v>
      </c>
      <c r="M1267" s="456"/>
      <c r="N1267" t="str">
        <f>IFERROR(VLOOKUP(B1267,Сток!A:B,2,FALSE),"")</f>
        <v/>
      </c>
      <c r="Q1267" s="214"/>
      <c r="R1267" s="214"/>
      <c r="S1267" s="214"/>
    </row>
    <row r="1268" spans="1:19" ht="12" customHeight="1" x14ac:dyDescent="0.25">
      <c r="A1268" s="18" t="e">
        <f>#REF!</f>
        <v>#REF!</v>
      </c>
      <c r="B1268" s="20" t="e">
        <f>#REF!</f>
        <v>#REF!</v>
      </c>
      <c r="C1268" s="143" t="e">
        <f>#REF!</f>
        <v>#REF!</v>
      </c>
      <c r="D1268" s="22" t="e">
        <f>#REF!</f>
        <v>#REF!</v>
      </c>
      <c r="E1268" s="35">
        <v>50</v>
      </c>
      <c r="F1268" s="203" t="s">
        <v>84</v>
      </c>
      <c r="G1268" s="19" t="e">
        <f>#REF!</f>
        <v>#REF!</v>
      </c>
      <c r="H1268" s="19"/>
      <c r="I1268" s="19">
        <f>ПЭВН!E1366</f>
        <v>0</v>
      </c>
      <c r="J1268" s="198"/>
      <c r="K1268" s="35">
        <v>22</v>
      </c>
      <c r="L1268" s="423">
        <f t="shared" si="26"/>
        <v>1.2727272727272729</v>
      </c>
      <c r="M1268" s="456"/>
      <c r="N1268" t="str">
        <f>IFERROR(VLOOKUP(B1268,Сток!A:B,2,FALSE),"")</f>
        <v/>
      </c>
      <c r="Q1268" s="214"/>
      <c r="R1268" s="214"/>
      <c r="S1268" s="214"/>
    </row>
    <row r="1269" spans="1:19" ht="12" customHeight="1" x14ac:dyDescent="0.25">
      <c r="A1269" s="18" t="e">
        <f>#REF!</f>
        <v>#REF!</v>
      </c>
      <c r="B1269" s="20" t="e">
        <f>#REF!</f>
        <v>#REF!</v>
      </c>
      <c r="C1269" s="143" t="e">
        <f>#REF!</f>
        <v>#REF!</v>
      </c>
      <c r="D1269" s="22" t="e">
        <f>#REF!</f>
        <v>#REF!</v>
      </c>
      <c r="E1269" s="35">
        <v>50</v>
      </c>
      <c r="F1269" s="203" t="s">
        <v>84</v>
      </c>
      <c r="G1269" s="19" t="e">
        <f>#REF!</f>
        <v>#REF!</v>
      </c>
      <c r="H1269" s="19"/>
      <c r="I1269" s="19">
        <f>ПЭВН!E1367</f>
        <v>0</v>
      </c>
      <c r="J1269" s="198"/>
      <c r="K1269" s="35">
        <v>22</v>
      </c>
      <c r="L1269" s="423">
        <f t="shared" si="26"/>
        <v>1.2727272727272729</v>
      </c>
      <c r="M1269" s="456"/>
      <c r="N1269" t="str">
        <f>IFERROR(VLOOKUP(B1269,Сток!A:B,2,FALSE),"")</f>
        <v/>
      </c>
      <c r="Q1269" s="214"/>
      <c r="R1269" s="214"/>
      <c r="S1269" s="214"/>
    </row>
    <row r="1270" spans="1:19" ht="12" customHeight="1" x14ac:dyDescent="0.25">
      <c r="A1270" s="18" t="e">
        <f>#REF!</f>
        <v>#REF!</v>
      </c>
      <c r="B1270" s="20" t="e">
        <f>#REF!</f>
        <v>#REF!</v>
      </c>
      <c r="C1270" s="143" t="e">
        <f>#REF!</f>
        <v>#REF!</v>
      </c>
      <c r="D1270" s="22" t="e">
        <f>#REF!</f>
        <v>#REF!</v>
      </c>
      <c r="E1270" s="35">
        <v>80</v>
      </c>
      <c r="F1270" s="203" t="s">
        <v>84</v>
      </c>
      <c r="G1270" s="19" t="e">
        <f>#REF!</f>
        <v>#REF!</v>
      </c>
      <c r="H1270" s="19"/>
      <c r="I1270" s="19">
        <f>ПЭВН!E1368</f>
        <v>0</v>
      </c>
      <c r="J1270" s="198"/>
      <c r="K1270" s="35">
        <v>54</v>
      </c>
      <c r="L1270" s="423">
        <f t="shared" si="26"/>
        <v>0.4814814814814814</v>
      </c>
      <c r="M1270" s="456"/>
      <c r="N1270" t="str">
        <f>IFERROR(VLOOKUP(B1270,Сток!A:B,2,FALSE),"")</f>
        <v/>
      </c>
      <c r="Q1270" s="214"/>
      <c r="R1270" s="214"/>
      <c r="S1270" s="214"/>
    </row>
    <row r="1271" spans="1:19" ht="12" customHeight="1" x14ac:dyDescent="0.25">
      <c r="A1271" s="18" t="e">
        <f>#REF!</f>
        <v>#REF!</v>
      </c>
      <c r="B1271" s="20" t="e">
        <f>#REF!</f>
        <v>#REF!</v>
      </c>
      <c r="C1271" s="143" t="e">
        <f>#REF!</f>
        <v>#REF!</v>
      </c>
      <c r="D1271" s="22" t="e">
        <f>#REF!</f>
        <v>#REF!</v>
      </c>
      <c r="E1271" s="35">
        <v>110</v>
      </c>
      <c r="F1271" s="203" t="s">
        <v>84</v>
      </c>
      <c r="G1271" s="19" t="e">
        <f>#REF!</f>
        <v>#REF!</v>
      </c>
      <c r="H1271" s="19"/>
      <c r="I1271" s="19">
        <f>ПЭВН!E1369</f>
        <v>0</v>
      </c>
      <c r="J1271" s="198"/>
      <c r="K1271" s="35">
        <v>86</v>
      </c>
      <c r="L1271" s="423">
        <f t="shared" si="26"/>
        <v>0.27906976744186052</v>
      </c>
      <c r="M1271" s="456"/>
      <c r="N1271" t="str">
        <f>IFERROR(VLOOKUP(B1271,Сток!A:B,2,FALSE),"")</f>
        <v/>
      </c>
      <c r="Q1271" s="214"/>
      <c r="R1271" s="214"/>
      <c r="S1271" s="214"/>
    </row>
    <row r="1272" spans="1:19" ht="12" customHeight="1" x14ac:dyDescent="0.25">
      <c r="A1272" s="18" t="e">
        <f>#REF!</f>
        <v>#REF!</v>
      </c>
      <c r="B1272" s="20" t="e">
        <f>#REF!</f>
        <v>#REF!</v>
      </c>
      <c r="C1272" s="143" t="e">
        <f>#REF!</f>
        <v>#REF!</v>
      </c>
      <c r="D1272" s="22" t="e">
        <f>#REF!</f>
        <v>#REF!</v>
      </c>
      <c r="E1272" s="35">
        <v>150</v>
      </c>
      <c r="F1272" s="203" t="s">
        <v>84</v>
      </c>
      <c r="G1272" s="19" t="e">
        <f>#REF!</f>
        <v>#REF!</v>
      </c>
      <c r="H1272" s="19"/>
      <c r="I1272" s="19">
        <f>ПЭВН!E1370</f>
        <v>0</v>
      </c>
      <c r="J1272" s="198"/>
      <c r="K1272" s="35">
        <v>49</v>
      </c>
      <c r="L1272" s="423">
        <f t="shared" si="26"/>
        <v>2.0612244897959182</v>
      </c>
      <c r="M1272" s="456"/>
      <c r="N1272" t="str">
        <f>IFERROR(VLOOKUP(B1272,Сток!A:B,2,FALSE),"")</f>
        <v/>
      </c>
      <c r="Q1272" s="214"/>
      <c r="R1272" s="214"/>
      <c r="S1272" s="214"/>
    </row>
    <row r="1273" spans="1:19" ht="12" customHeight="1" x14ac:dyDescent="0.25">
      <c r="A1273" s="18" t="e">
        <f>#REF!</f>
        <v>#REF!</v>
      </c>
      <c r="B1273" s="20" t="e">
        <f>#REF!</f>
        <v>#REF!</v>
      </c>
      <c r="C1273" s="143" t="e">
        <f>#REF!</f>
        <v>#REF!</v>
      </c>
      <c r="D1273" s="22" t="e">
        <f>#REF!</f>
        <v>#REF!</v>
      </c>
      <c r="E1273" s="35">
        <v>110</v>
      </c>
      <c r="F1273" s="203" t="s">
        <v>84</v>
      </c>
      <c r="G1273" s="19" t="e">
        <f>#REF!</f>
        <v>#REF!</v>
      </c>
      <c r="H1273" s="19"/>
      <c r="I1273" s="19">
        <f>ПЭВН!E1371</f>
        <v>0</v>
      </c>
      <c r="J1273" s="198"/>
      <c r="K1273" s="35">
        <v>97</v>
      </c>
      <c r="L1273" s="423">
        <f t="shared" si="26"/>
        <v>0.134020618556701</v>
      </c>
      <c r="M1273" s="456"/>
      <c r="N1273" t="str">
        <f>IFERROR(VLOOKUP(B1273,Сток!A:B,2,FALSE),"")</f>
        <v/>
      </c>
      <c r="Q1273" s="214"/>
      <c r="R1273" s="214"/>
      <c r="S1273" s="214"/>
    </row>
    <row r="1274" spans="1:19" ht="12" customHeight="1" x14ac:dyDescent="0.25">
      <c r="A1274" s="18" t="e">
        <f>#REF!</f>
        <v>#REF!</v>
      </c>
      <c r="B1274" s="20" t="e">
        <f>#REF!</f>
        <v>#REF!</v>
      </c>
      <c r="C1274" s="143" t="e">
        <f>#REF!</f>
        <v>#REF!</v>
      </c>
      <c r="D1274" s="22" t="e">
        <f>#REF!</f>
        <v>#REF!</v>
      </c>
      <c r="E1274" s="35">
        <v>110</v>
      </c>
      <c r="F1274" s="203" t="s">
        <v>84</v>
      </c>
      <c r="G1274" s="19" t="e">
        <f>#REF!</f>
        <v>#REF!</v>
      </c>
      <c r="H1274" s="19"/>
      <c r="I1274" s="19">
        <f>ПЭВН!E1372</f>
        <v>0</v>
      </c>
      <c r="J1274" s="198"/>
      <c r="K1274" s="35">
        <v>97</v>
      </c>
      <c r="L1274" s="423">
        <f t="shared" si="26"/>
        <v>0.134020618556701</v>
      </c>
      <c r="M1274" s="456"/>
      <c r="N1274" t="str">
        <f>IFERROR(VLOOKUP(B1274,Сток!A:B,2,FALSE),"")</f>
        <v/>
      </c>
      <c r="Q1274" s="214"/>
      <c r="R1274" s="214"/>
      <c r="S1274" s="214"/>
    </row>
    <row r="1275" spans="1:19" ht="12" customHeight="1" x14ac:dyDescent="0.25">
      <c r="A1275" s="18" t="e">
        <f>#REF!</f>
        <v>#REF!</v>
      </c>
      <c r="B1275" s="20" t="e">
        <f>#REF!</f>
        <v>#REF!</v>
      </c>
      <c r="C1275" s="143" t="e">
        <f>#REF!</f>
        <v>#REF!</v>
      </c>
      <c r="D1275" s="22" t="e">
        <f>#REF!</f>
        <v>#REF!</v>
      </c>
      <c r="E1275" s="35">
        <v>110</v>
      </c>
      <c r="F1275" s="203" t="s">
        <v>84</v>
      </c>
      <c r="G1275" s="19" t="e">
        <f>#REF!</f>
        <v>#REF!</v>
      </c>
      <c r="H1275" s="19"/>
      <c r="I1275" s="19">
        <f>ПЭВН!E1373</f>
        <v>0</v>
      </c>
      <c r="J1275" s="198"/>
      <c r="K1275" s="35">
        <v>97</v>
      </c>
      <c r="L1275" s="423">
        <f t="shared" si="26"/>
        <v>0.134020618556701</v>
      </c>
      <c r="M1275" s="456"/>
      <c r="N1275" t="str">
        <f>IFERROR(VLOOKUP(B1275,Сток!A:B,2,FALSE),"")</f>
        <v/>
      </c>
      <c r="Q1275" s="214"/>
      <c r="R1275" s="214"/>
      <c r="S1275" s="214"/>
    </row>
    <row r="1276" spans="1:19" ht="12" customHeight="1" x14ac:dyDescent="0.25">
      <c r="A1276" s="18" t="e">
        <f>#REF!</f>
        <v>#REF!</v>
      </c>
      <c r="B1276" s="20" t="e">
        <f>#REF!</f>
        <v>#REF!</v>
      </c>
      <c r="C1276" s="143" t="e">
        <f>#REF!</f>
        <v>#REF!</v>
      </c>
      <c r="D1276" s="22" t="e">
        <f>#REF!</f>
        <v>#REF!</v>
      </c>
      <c r="E1276" s="35">
        <v>190</v>
      </c>
      <c r="F1276" s="203" t="s">
        <v>84</v>
      </c>
      <c r="G1276" s="19" t="e">
        <f>#REF!</f>
        <v>#REF!</v>
      </c>
      <c r="H1276" s="19"/>
      <c r="I1276" s="19">
        <f>ПЭВН!E1374</f>
        <v>0</v>
      </c>
      <c r="J1276" s="198"/>
      <c r="K1276" s="35">
        <v>75</v>
      </c>
      <c r="L1276" s="423">
        <f t="shared" si="26"/>
        <v>1.5333333333333332</v>
      </c>
      <c r="M1276" s="456"/>
      <c r="N1276" t="str">
        <f>IFERROR(VLOOKUP(B1276,Сток!A:B,2,FALSE),"")</f>
        <v/>
      </c>
      <c r="Q1276" s="214"/>
      <c r="R1276" s="214"/>
      <c r="S1276" s="214"/>
    </row>
    <row r="1277" spans="1:19" ht="12" customHeight="1" x14ac:dyDescent="0.25">
      <c r="A1277" s="18" t="e">
        <f>#REF!</f>
        <v>#REF!</v>
      </c>
      <c r="B1277" s="20" t="e">
        <f>#REF!</f>
        <v>#REF!</v>
      </c>
      <c r="C1277" s="143" t="e">
        <f>#REF!</f>
        <v>#REF!</v>
      </c>
      <c r="D1277" s="22" t="e">
        <f>#REF!</f>
        <v>#REF!</v>
      </c>
      <c r="E1277" s="35">
        <v>100</v>
      </c>
      <c r="F1277" s="203" t="s">
        <v>84</v>
      </c>
      <c r="G1277" s="19" t="e">
        <f>#REF!</f>
        <v>#REF!</v>
      </c>
      <c r="H1277" s="19"/>
      <c r="I1277" s="19">
        <f>ПЭВН!E1375</f>
        <v>0</v>
      </c>
      <c r="J1277" s="198"/>
      <c r="K1277" s="35">
        <v>75</v>
      </c>
      <c r="L1277" s="423">
        <f t="shared" si="26"/>
        <v>0.33333333333333326</v>
      </c>
      <c r="M1277" s="456"/>
      <c r="N1277" t="str">
        <f>IFERROR(VLOOKUP(B1277,Сток!A:B,2,FALSE),"")</f>
        <v/>
      </c>
      <c r="Q1277" s="214"/>
      <c r="R1277" s="214"/>
      <c r="S1277" s="214"/>
    </row>
    <row r="1278" spans="1:19" ht="12" customHeight="1" x14ac:dyDescent="0.25">
      <c r="A1278" s="18" t="e">
        <f>#REF!</f>
        <v>#REF!</v>
      </c>
      <c r="B1278" s="20" t="e">
        <f>#REF!</f>
        <v>#REF!</v>
      </c>
      <c r="C1278" s="143" t="e">
        <f>#REF!</f>
        <v>#REF!</v>
      </c>
      <c r="D1278" s="22" t="e">
        <f>#REF!</f>
        <v>#REF!</v>
      </c>
      <c r="E1278" s="35">
        <v>130</v>
      </c>
      <c r="F1278" s="203" t="s">
        <v>84</v>
      </c>
      <c r="G1278" s="19" t="e">
        <f>#REF!</f>
        <v>#REF!</v>
      </c>
      <c r="H1278" s="19"/>
      <c r="I1278" s="19">
        <f>ПЭВН!E1376</f>
        <v>0</v>
      </c>
      <c r="J1278" s="198"/>
      <c r="K1278" s="35">
        <v>130</v>
      </c>
      <c r="L1278" s="423">
        <f t="shared" si="26"/>
        <v>0</v>
      </c>
      <c r="M1278" s="456"/>
      <c r="N1278" t="str">
        <f>IFERROR(VLOOKUP(B1278,Сток!A:B,2,FALSE),"")</f>
        <v/>
      </c>
      <c r="Q1278" s="214"/>
      <c r="R1278" s="214"/>
      <c r="S1278" s="214"/>
    </row>
    <row r="1279" spans="1:19" ht="12" customHeight="1" x14ac:dyDescent="0.25">
      <c r="A1279" s="18" t="e">
        <f>#REF!</f>
        <v>#REF!</v>
      </c>
      <c r="B1279" s="20" t="e">
        <f>#REF!</f>
        <v>#REF!</v>
      </c>
      <c r="C1279" s="143" t="e">
        <f>#REF!</f>
        <v>#REF!</v>
      </c>
      <c r="D1279" s="22" t="e">
        <f>#REF!</f>
        <v>#REF!</v>
      </c>
      <c r="E1279" s="35">
        <v>150</v>
      </c>
      <c r="F1279" s="203" t="s">
        <v>84</v>
      </c>
      <c r="G1279" s="19" t="e">
        <f>#REF!</f>
        <v>#REF!</v>
      </c>
      <c r="H1279" s="19"/>
      <c r="I1279" s="19">
        <f>ПЭВН!E1377</f>
        <v>0</v>
      </c>
      <c r="J1279" s="198"/>
      <c r="K1279" s="35">
        <v>45</v>
      </c>
      <c r="L1279" s="423">
        <f t="shared" si="26"/>
        <v>2.3333333333333335</v>
      </c>
      <c r="M1279" s="456"/>
      <c r="N1279" t="str">
        <f>IFERROR(VLOOKUP(B1279,Сток!A:B,2,FALSE),"")</f>
        <v/>
      </c>
      <c r="Q1279" s="214"/>
      <c r="R1279" s="214"/>
      <c r="S1279" s="214"/>
    </row>
    <row r="1280" spans="1:19" ht="12" customHeight="1" x14ac:dyDescent="0.25">
      <c r="A1280" s="18" t="e">
        <f>#REF!</f>
        <v>#REF!</v>
      </c>
      <c r="B1280" s="20" t="e">
        <f>#REF!</f>
        <v>#REF!</v>
      </c>
      <c r="C1280" s="143" t="e">
        <f>#REF!</f>
        <v>#REF!</v>
      </c>
      <c r="D1280" s="22" t="e">
        <f>#REF!</f>
        <v>#REF!</v>
      </c>
      <c r="E1280" s="35">
        <v>150</v>
      </c>
      <c r="F1280" s="203" t="s">
        <v>84</v>
      </c>
      <c r="G1280" s="19" t="e">
        <f>#REF!</f>
        <v>#REF!</v>
      </c>
      <c r="H1280" s="19"/>
      <c r="I1280" s="19">
        <f>ПЭВН!E1378</f>
        <v>0</v>
      </c>
      <c r="J1280" s="198"/>
      <c r="K1280" s="35">
        <v>61</v>
      </c>
      <c r="L1280" s="423">
        <f t="shared" si="26"/>
        <v>1.459016393442623</v>
      </c>
      <c r="M1280" s="456"/>
      <c r="N1280" t="str">
        <f>IFERROR(VLOOKUP(B1280,Сток!A:B,2,FALSE),"")</f>
        <v/>
      </c>
      <c r="Q1280" s="214"/>
      <c r="R1280" s="214"/>
      <c r="S1280" s="214"/>
    </row>
    <row r="1281" spans="1:19" ht="12" customHeight="1" x14ac:dyDescent="0.25">
      <c r="A1281" s="18" t="e">
        <f>#REF!</f>
        <v>#REF!</v>
      </c>
      <c r="B1281" s="20" t="e">
        <f>#REF!</f>
        <v>#REF!</v>
      </c>
      <c r="C1281" s="143" t="e">
        <f>#REF!</f>
        <v>#REF!</v>
      </c>
      <c r="D1281" s="22" t="e">
        <f>#REF!</f>
        <v>#REF!</v>
      </c>
      <c r="E1281" s="35">
        <v>150</v>
      </c>
      <c r="F1281" s="203" t="s">
        <v>84</v>
      </c>
      <c r="G1281" s="19" t="e">
        <f>#REF!</f>
        <v>#REF!</v>
      </c>
      <c r="H1281" s="19"/>
      <c r="I1281" s="19">
        <f>ПЭВН!E1379</f>
        <v>0</v>
      </c>
      <c r="J1281" s="198"/>
      <c r="K1281" s="35">
        <v>76</v>
      </c>
      <c r="L1281" s="423">
        <f t="shared" si="26"/>
        <v>0.97368421052631571</v>
      </c>
      <c r="M1281" s="456"/>
      <c r="N1281" t="str">
        <f>IFERROR(VLOOKUP(B1281,Сток!A:B,2,FALSE),"")</f>
        <v/>
      </c>
      <c r="Q1281" s="214"/>
      <c r="R1281" s="214"/>
      <c r="S1281" s="214"/>
    </row>
    <row r="1282" spans="1:19" ht="12" customHeight="1" x14ac:dyDescent="0.25">
      <c r="A1282" s="18" t="e">
        <f>#REF!</f>
        <v>#REF!</v>
      </c>
      <c r="B1282" s="20" t="e">
        <f>#REF!</f>
        <v>#REF!</v>
      </c>
      <c r="C1282" s="143" t="e">
        <f>#REF!</f>
        <v>#REF!</v>
      </c>
      <c r="D1282" s="22" t="e">
        <f>#REF!</f>
        <v>#REF!</v>
      </c>
      <c r="E1282" s="35">
        <v>110</v>
      </c>
      <c r="F1282" s="203" t="s">
        <v>84</v>
      </c>
      <c r="G1282" s="19" t="e">
        <f>#REF!</f>
        <v>#REF!</v>
      </c>
      <c r="H1282" s="19"/>
      <c r="I1282" s="19">
        <f>ПЭВН!E1380</f>
        <v>0</v>
      </c>
      <c r="J1282" s="198"/>
      <c r="K1282" s="35">
        <v>86</v>
      </c>
      <c r="L1282" s="423">
        <f t="shared" si="26"/>
        <v>0.27906976744186052</v>
      </c>
      <c r="M1282" s="456"/>
      <c r="N1282" t="str">
        <f>IFERROR(VLOOKUP(B1282,Сток!A:B,2,FALSE),"")</f>
        <v/>
      </c>
      <c r="Q1282" s="214"/>
      <c r="R1282" s="214"/>
      <c r="S1282" s="214"/>
    </row>
    <row r="1283" spans="1:19" ht="12" customHeight="1" x14ac:dyDescent="0.25">
      <c r="A1283" s="18" t="e">
        <f>#REF!</f>
        <v>#REF!</v>
      </c>
      <c r="B1283" s="20" t="e">
        <f>#REF!</f>
        <v>#REF!</v>
      </c>
      <c r="C1283" s="143" t="e">
        <f>#REF!</f>
        <v>#REF!</v>
      </c>
      <c r="D1283" s="22" t="e">
        <f>#REF!</f>
        <v>#REF!</v>
      </c>
      <c r="E1283" s="35">
        <v>100</v>
      </c>
      <c r="F1283" s="203" t="s">
        <v>84</v>
      </c>
      <c r="G1283" s="19" t="e">
        <f>#REF!</f>
        <v>#REF!</v>
      </c>
      <c r="H1283" s="19"/>
      <c r="I1283" s="19">
        <f>ПЭВН!E1381</f>
        <v>0</v>
      </c>
      <c r="J1283" s="198"/>
      <c r="K1283" s="35">
        <v>75</v>
      </c>
      <c r="L1283" s="423">
        <f t="shared" si="26"/>
        <v>0.33333333333333326</v>
      </c>
      <c r="M1283" s="456"/>
      <c r="N1283" t="str">
        <f>IFERROR(VLOOKUP(B1283,Сток!A:B,2,FALSE),"")</f>
        <v/>
      </c>
      <c r="Q1283" s="214"/>
      <c r="R1283" s="214"/>
      <c r="S1283" s="214"/>
    </row>
    <row r="1284" spans="1:19" ht="12" customHeight="1" x14ac:dyDescent="0.25">
      <c r="A1284" s="18" t="e">
        <f>#REF!</f>
        <v>#REF!</v>
      </c>
      <c r="B1284" s="20" t="e">
        <f>#REF!</f>
        <v>#REF!</v>
      </c>
      <c r="C1284" s="143" t="e">
        <f>#REF!</f>
        <v>#REF!</v>
      </c>
      <c r="D1284" s="22" t="e">
        <f>#REF!</f>
        <v>#REF!</v>
      </c>
      <c r="E1284" s="35">
        <v>90</v>
      </c>
      <c r="F1284" s="203" t="s">
        <v>84</v>
      </c>
      <c r="G1284" s="19" t="e">
        <f>#REF!</f>
        <v>#REF!</v>
      </c>
      <c r="H1284" s="19"/>
      <c r="I1284" s="19">
        <f>ПЭВН!E1382</f>
        <v>0</v>
      </c>
      <c r="J1284" s="198"/>
      <c r="K1284" s="35">
        <v>75</v>
      </c>
      <c r="L1284" s="423">
        <f t="shared" si="26"/>
        <v>0.19999999999999996</v>
      </c>
      <c r="M1284" s="456"/>
      <c r="N1284" t="str">
        <f>IFERROR(VLOOKUP(B1284,Сток!A:B,2,FALSE),"")</f>
        <v/>
      </c>
      <c r="Q1284" s="214"/>
      <c r="R1284" s="214"/>
      <c r="S1284" s="214"/>
    </row>
    <row r="1285" spans="1:19" ht="12" customHeight="1" x14ac:dyDescent="0.25">
      <c r="A1285" s="18" t="e">
        <f>#REF!</f>
        <v>#REF!</v>
      </c>
      <c r="B1285" s="20" t="e">
        <f>#REF!</f>
        <v>#REF!</v>
      </c>
      <c r="C1285" s="143" t="e">
        <f>#REF!</f>
        <v>#REF!</v>
      </c>
      <c r="D1285" s="22" t="e">
        <f>#REF!</f>
        <v>#REF!</v>
      </c>
      <c r="E1285" s="35">
        <v>100</v>
      </c>
      <c r="F1285" s="203" t="s">
        <v>84</v>
      </c>
      <c r="G1285" s="19" t="e">
        <f>#REF!</f>
        <v>#REF!</v>
      </c>
      <c r="H1285" s="19"/>
      <c r="I1285" s="19">
        <f>ПЭВН!E1383</f>
        <v>0</v>
      </c>
      <c r="J1285" s="198"/>
      <c r="K1285" s="35">
        <v>32</v>
      </c>
      <c r="L1285" s="423">
        <f t="shared" si="26"/>
        <v>2.125</v>
      </c>
      <c r="M1285" s="456"/>
      <c r="N1285" t="str">
        <f>IFERROR(VLOOKUP(B1285,Сток!A:B,2,FALSE),"")</f>
        <v/>
      </c>
      <c r="Q1285" s="214"/>
      <c r="R1285" s="214"/>
      <c r="S1285" s="214"/>
    </row>
    <row r="1286" spans="1:19" ht="12" customHeight="1" x14ac:dyDescent="0.25">
      <c r="A1286" s="18" t="e">
        <f>#REF!</f>
        <v>#REF!</v>
      </c>
      <c r="B1286" s="20" t="e">
        <f>#REF!</f>
        <v>#REF!</v>
      </c>
      <c r="C1286" s="143" t="e">
        <f>#REF!</f>
        <v>#REF!</v>
      </c>
      <c r="D1286" s="22" t="e">
        <f>#REF!</f>
        <v>#REF!</v>
      </c>
      <c r="E1286" s="35">
        <v>100</v>
      </c>
      <c r="F1286" s="203" t="s">
        <v>84</v>
      </c>
      <c r="G1286" s="19" t="e">
        <f>#REF!</f>
        <v>#REF!</v>
      </c>
      <c r="H1286" s="19"/>
      <c r="I1286" s="19">
        <f>ПЭВН!E1384</f>
        <v>0</v>
      </c>
      <c r="J1286" s="198"/>
      <c r="K1286" s="35">
        <v>53</v>
      </c>
      <c r="L1286" s="423">
        <f t="shared" si="26"/>
        <v>0.8867924528301887</v>
      </c>
      <c r="M1286" s="456"/>
      <c r="N1286" t="str">
        <f>IFERROR(VLOOKUP(B1286,Сток!A:B,2,FALSE),"")</f>
        <v/>
      </c>
      <c r="Q1286" s="214"/>
      <c r="R1286" s="214"/>
      <c r="S1286" s="214"/>
    </row>
    <row r="1287" spans="1:19" ht="12" customHeight="1" x14ac:dyDescent="0.25">
      <c r="A1287" s="18" t="e">
        <f>#REF!</f>
        <v>#REF!</v>
      </c>
      <c r="B1287" s="20" t="e">
        <f>#REF!</f>
        <v>#REF!</v>
      </c>
      <c r="C1287" s="143" t="e">
        <f>#REF!</f>
        <v>#REF!</v>
      </c>
      <c r="D1287" s="22" t="e">
        <f>#REF!</f>
        <v>#REF!</v>
      </c>
      <c r="E1287" s="35">
        <v>100</v>
      </c>
      <c r="F1287" s="203" t="s">
        <v>84</v>
      </c>
      <c r="G1287" s="19" t="e">
        <f>#REF!</f>
        <v>#REF!</v>
      </c>
      <c r="H1287" s="19"/>
      <c r="I1287" s="19">
        <f>ПЭВН!E1385</f>
        <v>0</v>
      </c>
      <c r="J1287" s="198"/>
      <c r="K1287" s="35">
        <v>32</v>
      </c>
      <c r="L1287" s="423">
        <f t="shared" si="26"/>
        <v>2.125</v>
      </c>
      <c r="M1287" s="456"/>
      <c r="N1287" t="str">
        <f>IFERROR(VLOOKUP(B1287,Сток!A:B,2,FALSE),"")</f>
        <v/>
      </c>
      <c r="Q1287" s="214"/>
      <c r="R1287" s="214"/>
      <c r="S1287" s="214"/>
    </row>
    <row r="1288" spans="1:19" ht="12" customHeight="1" x14ac:dyDescent="0.25">
      <c r="A1288" s="18" t="e">
        <f>#REF!</f>
        <v>#REF!</v>
      </c>
      <c r="B1288" s="20" t="e">
        <f>#REF!</f>
        <v>#REF!</v>
      </c>
      <c r="C1288" s="143" t="e">
        <f>#REF!</f>
        <v>#REF!</v>
      </c>
      <c r="D1288" s="22" t="e">
        <f>#REF!</f>
        <v>#REF!</v>
      </c>
      <c r="E1288" s="35">
        <v>100</v>
      </c>
      <c r="F1288" s="203" t="s">
        <v>84</v>
      </c>
      <c r="G1288" s="19" t="e">
        <f>#REF!</f>
        <v>#REF!</v>
      </c>
      <c r="H1288" s="19"/>
      <c r="I1288" s="19">
        <f>ПЭВН!E1386</f>
        <v>0</v>
      </c>
      <c r="J1288" s="198"/>
      <c r="K1288" s="35">
        <v>53</v>
      </c>
      <c r="L1288" s="423">
        <f t="shared" si="26"/>
        <v>0.8867924528301887</v>
      </c>
      <c r="M1288" s="456"/>
      <c r="N1288" t="str">
        <f>IFERROR(VLOOKUP(B1288,Сток!A:B,2,FALSE),"")</f>
        <v/>
      </c>
      <c r="Q1288" s="214"/>
      <c r="R1288" s="214"/>
      <c r="S1288" s="214"/>
    </row>
    <row r="1289" spans="1:19" ht="12" customHeight="1" x14ac:dyDescent="0.25">
      <c r="A1289" s="18" t="e">
        <f>#REF!</f>
        <v>#REF!</v>
      </c>
      <c r="B1289" s="20" t="e">
        <f>#REF!</f>
        <v>#REF!</v>
      </c>
      <c r="C1289" s="143" t="e">
        <f>#REF!</f>
        <v>#REF!</v>
      </c>
      <c r="D1289" s="22" t="e">
        <f>#REF!</f>
        <v>#REF!</v>
      </c>
      <c r="E1289" s="35">
        <v>100</v>
      </c>
      <c r="F1289" s="203" t="s">
        <v>84</v>
      </c>
      <c r="G1289" s="19" t="e">
        <f>#REF!</f>
        <v>#REF!</v>
      </c>
      <c r="H1289" s="19"/>
      <c r="I1289" s="19">
        <f>ПЭВН!E1387</f>
        <v>0</v>
      </c>
      <c r="J1289" s="198"/>
      <c r="K1289" s="35">
        <v>86</v>
      </c>
      <c r="L1289" s="423">
        <f t="shared" si="26"/>
        <v>0.16279069767441867</v>
      </c>
      <c r="M1289" s="456"/>
      <c r="N1289" t="str">
        <f>IFERROR(VLOOKUP(B1289,Сток!A:B,2,FALSE),"")</f>
        <v/>
      </c>
      <c r="Q1289" s="214"/>
      <c r="R1289" s="214"/>
      <c r="S1289" s="214"/>
    </row>
    <row r="1290" spans="1:19" ht="12" customHeight="1" x14ac:dyDescent="0.25">
      <c r="A1290" s="18" t="e">
        <f>#REF!</f>
        <v>#REF!</v>
      </c>
      <c r="B1290" s="20" t="e">
        <f>#REF!</f>
        <v>#REF!</v>
      </c>
      <c r="C1290" s="143" t="e">
        <f>#REF!</f>
        <v>#REF!</v>
      </c>
      <c r="D1290" s="22" t="e">
        <f>#REF!</f>
        <v>#REF!</v>
      </c>
      <c r="E1290" s="35">
        <v>1400</v>
      </c>
      <c r="F1290" s="203" t="s">
        <v>84</v>
      </c>
      <c r="G1290" s="19" t="e">
        <f>#REF!</f>
        <v>#REF!</v>
      </c>
      <c r="H1290" s="19"/>
      <c r="I1290" s="19">
        <f>ПЭВН!E1388</f>
        <v>0</v>
      </c>
      <c r="J1290" s="198"/>
      <c r="K1290" s="35">
        <v>1447</v>
      </c>
      <c r="L1290" s="423">
        <f t="shared" si="26"/>
        <v>-3.2480995162404991E-2</v>
      </c>
      <c r="M1290" s="456"/>
      <c r="N1290" t="str">
        <f>IFERROR(VLOOKUP(B1290,Сток!A:B,2,FALSE),"")</f>
        <v/>
      </c>
      <c r="Q1290" s="214"/>
      <c r="R1290" s="214"/>
      <c r="S1290" s="214"/>
    </row>
    <row r="1291" spans="1:19" ht="12" customHeight="1" x14ac:dyDescent="0.25">
      <c r="A1291" s="18" t="e">
        <f>#REF!</f>
        <v>#REF!</v>
      </c>
      <c r="B1291" s="20" t="e">
        <f>#REF!</f>
        <v>#REF!</v>
      </c>
      <c r="C1291" s="143" t="e">
        <f>#REF!</f>
        <v>#REF!</v>
      </c>
      <c r="D1291" s="22" t="e">
        <f>#REF!</f>
        <v>#REF!</v>
      </c>
      <c r="E1291" s="35">
        <v>700</v>
      </c>
      <c r="F1291" s="203" t="s">
        <v>84</v>
      </c>
      <c r="G1291" s="19" t="e">
        <f>#REF!</f>
        <v>#REF!</v>
      </c>
      <c r="H1291" s="19"/>
      <c r="I1291" s="19">
        <f>ПЭВН!E1389</f>
        <v>0</v>
      </c>
      <c r="J1291" s="198"/>
      <c r="K1291" s="35">
        <v>495</v>
      </c>
      <c r="L1291" s="423">
        <f t="shared" si="26"/>
        <v>0.41414141414141414</v>
      </c>
      <c r="M1291" s="456"/>
      <c r="N1291" t="str">
        <f>IFERROR(VLOOKUP(B1291,Сток!A:B,2,FALSE),"")</f>
        <v/>
      </c>
      <c r="Q1291" s="214"/>
      <c r="R1291" s="214"/>
      <c r="S1291" s="214"/>
    </row>
    <row r="1292" spans="1:19" ht="12" customHeight="1" x14ac:dyDescent="0.25">
      <c r="A1292" s="18" t="e">
        <f>#REF!</f>
        <v>#REF!</v>
      </c>
      <c r="B1292" s="20" t="e">
        <f>#REF!</f>
        <v>#REF!</v>
      </c>
      <c r="C1292" s="143" t="e">
        <f>#REF!</f>
        <v>#REF!</v>
      </c>
      <c r="D1292" s="22" t="e">
        <f>#REF!</f>
        <v>#REF!</v>
      </c>
      <c r="E1292" s="35">
        <v>750</v>
      </c>
      <c r="F1292" s="203" t="s">
        <v>84</v>
      </c>
      <c r="G1292" s="19" t="e">
        <f>#REF!</f>
        <v>#REF!</v>
      </c>
      <c r="H1292" s="19"/>
      <c r="I1292" s="19">
        <f>ПЭВН!E1390</f>
        <v>0</v>
      </c>
      <c r="J1292" s="198"/>
      <c r="K1292" s="35">
        <v>536</v>
      </c>
      <c r="L1292" s="423">
        <f t="shared" si="26"/>
        <v>0.39925373134328357</v>
      </c>
      <c r="M1292" s="456"/>
      <c r="N1292" t="str">
        <f>IFERROR(VLOOKUP(B1292,Сток!A:B,2,FALSE),"")</f>
        <v/>
      </c>
      <c r="Q1292" s="214"/>
      <c r="R1292" s="214"/>
      <c r="S1292" s="214"/>
    </row>
    <row r="1293" spans="1:19" ht="12" customHeight="1" x14ac:dyDescent="0.25">
      <c r="A1293" s="18" t="e">
        <f>#REF!</f>
        <v>#REF!</v>
      </c>
      <c r="B1293" s="20" t="e">
        <f>#REF!</f>
        <v>#REF!</v>
      </c>
      <c r="C1293" s="143" t="e">
        <f>#REF!</f>
        <v>#REF!</v>
      </c>
      <c r="D1293" s="22" t="e">
        <f>#REF!</f>
        <v>#REF!</v>
      </c>
      <c r="E1293" s="35">
        <v>750</v>
      </c>
      <c r="F1293" s="203" t="s">
        <v>84</v>
      </c>
      <c r="G1293" s="19" t="e">
        <f>#REF!</f>
        <v>#REF!</v>
      </c>
      <c r="H1293" s="19"/>
      <c r="I1293" s="19">
        <f>ПЭВН!E1391</f>
        <v>0</v>
      </c>
      <c r="J1293" s="198"/>
      <c r="K1293" s="35">
        <v>495</v>
      </c>
      <c r="L1293" s="423">
        <f t="shared" si="26"/>
        <v>0.51515151515151514</v>
      </c>
      <c r="M1293" s="456"/>
      <c r="N1293" t="str">
        <f>IFERROR(VLOOKUP(B1293,Сток!A:B,2,FALSE),"")</f>
        <v/>
      </c>
      <c r="Q1293" s="214"/>
      <c r="R1293" s="214"/>
      <c r="S1293" s="214"/>
    </row>
    <row r="1294" spans="1:19" ht="12" customHeight="1" x14ac:dyDescent="0.25">
      <c r="A1294" s="18" t="e">
        <f>#REF!</f>
        <v>#REF!</v>
      </c>
      <c r="B1294" s="20" t="e">
        <f>#REF!</f>
        <v>#REF!</v>
      </c>
      <c r="C1294" s="143" t="e">
        <f>#REF!</f>
        <v>#REF!</v>
      </c>
      <c r="D1294" s="22" t="e">
        <f>#REF!</f>
        <v>#REF!</v>
      </c>
      <c r="E1294" s="35">
        <v>280</v>
      </c>
      <c r="F1294" s="203" t="s">
        <v>84</v>
      </c>
      <c r="G1294" s="19" t="e">
        <f>#REF!</f>
        <v>#REF!</v>
      </c>
      <c r="H1294" s="19"/>
      <c r="I1294" s="19">
        <f>ПЭВН!E1392</f>
        <v>0</v>
      </c>
      <c r="J1294" s="198"/>
      <c r="K1294" s="35">
        <v>204</v>
      </c>
      <c r="L1294" s="423">
        <f t="shared" si="26"/>
        <v>0.37254901960784315</v>
      </c>
      <c r="M1294" s="456"/>
      <c r="N1294" t="str">
        <f>IFERROR(VLOOKUP(B1294,Сток!A:B,2,FALSE),"")</f>
        <v/>
      </c>
      <c r="Q1294" s="214"/>
      <c r="R1294" s="214"/>
      <c r="S1294" s="214"/>
    </row>
    <row r="1295" spans="1:19" ht="12" customHeight="1" x14ac:dyDescent="0.25">
      <c r="A1295" s="18" t="e">
        <f>#REF!</f>
        <v>#REF!</v>
      </c>
      <c r="B1295" s="20" t="e">
        <f>#REF!</f>
        <v>#REF!</v>
      </c>
      <c r="C1295" s="143" t="e">
        <f>#REF!</f>
        <v>#REF!</v>
      </c>
      <c r="D1295" s="22" t="e">
        <f>#REF!</f>
        <v>#REF!</v>
      </c>
      <c r="E1295" s="35">
        <v>280</v>
      </c>
      <c r="F1295" s="203" t="s">
        <v>84</v>
      </c>
      <c r="G1295" s="19" t="e">
        <f>#REF!</f>
        <v>#REF!</v>
      </c>
      <c r="H1295" s="19"/>
      <c r="I1295" s="19">
        <f>ПЭВН!E1393</f>
        <v>0</v>
      </c>
      <c r="J1295" s="198"/>
      <c r="K1295" s="35">
        <v>205</v>
      </c>
      <c r="L1295" s="423">
        <f t="shared" si="26"/>
        <v>0.36585365853658547</v>
      </c>
      <c r="M1295" s="456"/>
      <c r="N1295" t="str">
        <f>IFERROR(VLOOKUP(B1295,Сток!A:B,2,FALSE),"")</f>
        <v/>
      </c>
      <c r="Q1295" s="214"/>
      <c r="R1295" s="214"/>
      <c r="S1295" s="214"/>
    </row>
    <row r="1296" spans="1:19" ht="12" customHeight="1" x14ac:dyDescent="0.25">
      <c r="A1296" s="18" t="e">
        <f>#REF!</f>
        <v>#REF!</v>
      </c>
      <c r="B1296" s="20" t="e">
        <f>#REF!</f>
        <v>#REF!</v>
      </c>
      <c r="C1296" s="143" t="e">
        <f>#REF!</f>
        <v>#REF!</v>
      </c>
      <c r="D1296" s="22" t="e">
        <f>#REF!</f>
        <v>#REF!</v>
      </c>
      <c r="E1296" s="35">
        <v>280</v>
      </c>
      <c r="F1296" s="203" t="s">
        <v>84</v>
      </c>
      <c r="G1296" s="19" t="e">
        <f>#REF!</f>
        <v>#REF!</v>
      </c>
      <c r="H1296" s="19"/>
      <c r="I1296" s="19">
        <f>ПЭВН!E1394</f>
        <v>0</v>
      </c>
      <c r="J1296" s="198"/>
      <c r="K1296" s="35">
        <v>205</v>
      </c>
      <c r="L1296" s="423">
        <f t="shared" si="26"/>
        <v>0.36585365853658547</v>
      </c>
      <c r="M1296" s="456"/>
      <c r="N1296" t="str">
        <f>IFERROR(VLOOKUP(B1296,Сток!A:B,2,FALSE),"")</f>
        <v/>
      </c>
      <c r="Q1296" s="214"/>
      <c r="R1296" s="214"/>
      <c r="S1296" s="214"/>
    </row>
    <row r="1297" spans="1:19" ht="12" customHeight="1" x14ac:dyDescent="0.25">
      <c r="A1297" s="18" t="e">
        <f>#REF!</f>
        <v>#REF!</v>
      </c>
      <c r="B1297" s="20" t="e">
        <f>#REF!</f>
        <v>#REF!</v>
      </c>
      <c r="C1297" s="143" t="e">
        <f>#REF!</f>
        <v>#REF!</v>
      </c>
      <c r="D1297" s="22" t="e">
        <f>#REF!</f>
        <v>#REF!</v>
      </c>
      <c r="E1297" s="35">
        <v>280</v>
      </c>
      <c r="F1297" s="203" t="s">
        <v>84</v>
      </c>
      <c r="G1297" s="19" t="e">
        <f>#REF!</f>
        <v>#REF!</v>
      </c>
      <c r="H1297" s="19"/>
      <c r="I1297" s="19">
        <f>ПЭВН!E1395</f>
        <v>0</v>
      </c>
      <c r="J1297" s="198"/>
      <c r="K1297" s="35">
        <v>205</v>
      </c>
      <c r="L1297" s="423">
        <f t="shared" si="26"/>
        <v>0.36585365853658547</v>
      </c>
      <c r="M1297" s="456"/>
      <c r="N1297" t="str">
        <f>IFERROR(VLOOKUP(B1297,Сток!A:B,2,FALSE),"")</f>
        <v/>
      </c>
      <c r="Q1297" s="214"/>
      <c r="R1297" s="214"/>
      <c r="S1297" s="214"/>
    </row>
    <row r="1298" spans="1:19" ht="12" customHeight="1" x14ac:dyDescent="0.25">
      <c r="A1298" s="18" t="e">
        <f>#REF!</f>
        <v>#REF!</v>
      </c>
      <c r="B1298" s="20" t="e">
        <f>#REF!</f>
        <v>#REF!</v>
      </c>
      <c r="C1298" s="143" t="e">
        <f>#REF!</f>
        <v>#REF!</v>
      </c>
      <c r="D1298" s="22" t="e">
        <f>#REF!</f>
        <v>#REF!</v>
      </c>
      <c r="E1298" s="35">
        <v>280</v>
      </c>
      <c r="F1298" s="203" t="s">
        <v>84</v>
      </c>
      <c r="G1298" s="19" t="e">
        <f>#REF!</f>
        <v>#REF!</v>
      </c>
      <c r="H1298" s="19"/>
      <c r="I1298" s="19">
        <f>ПЭВН!E1396</f>
        <v>0</v>
      </c>
      <c r="J1298" s="198"/>
      <c r="K1298" s="35">
        <v>216</v>
      </c>
      <c r="L1298" s="423">
        <f t="shared" si="26"/>
        <v>0.29629629629629628</v>
      </c>
      <c r="M1298" s="456"/>
      <c r="N1298" t="str">
        <f>IFERROR(VLOOKUP(B1298,Сток!A:B,2,FALSE),"")</f>
        <v/>
      </c>
      <c r="Q1298" s="214"/>
      <c r="R1298" s="214"/>
      <c r="S1298" s="214"/>
    </row>
    <row r="1299" spans="1:19" ht="12" customHeight="1" x14ac:dyDescent="0.25">
      <c r="A1299" s="18" t="e">
        <f>#REF!</f>
        <v>#REF!</v>
      </c>
      <c r="B1299" s="20" t="e">
        <f>#REF!</f>
        <v>#REF!</v>
      </c>
      <c r="C1299" s="143" t="e">
        <f>#REF!</f>
        <v>#REF!</v>
      </c>
      <c r="D1299" s="22" t="e">
        <f>#REF!</f>
        <v>#REF!</v>
      </c>
      <c r="E1299" s="35">
        <v>280</v>
      </c>
      <c r="F1299" s="203" t="s">
        <v>84</v>
      </c>
      <c r="G1299" s="19" t="e">
        <f>#REF!</f>
        <v>#REF!</v>
      </c>
      <c r="H1299" s="19"/>
      <c r="I1299" s="19">
        <f>ПЭВН!E1397</f>
        <v>0</v>
      </c>
      <c r="J1299" s="198"/>
      <c r="K1299" s="35">
        <v>205</v>
      </c>
      <c r="L1299" s="423">
        <f t="shared" si="26"/>
        <v>0.36585365853658547</v>
      </c>
      <c r="M1299" s="456"/>
      <c r="N1299" t="str">
        <f>IFERROR(VLOOKUP(B1299,Сток!A:B,2,FALSE),"")</f>
        <v/>
      </c>
      <c r="Q1299" s="214"/>
      <c r="R1299" s="214"/>
      <c r="S1299" s="214"/>
    </row>
    <row r="1300" spans="1:19" ht="12" customHeight="1" x14ac:dyDescent="0.25">
      <c r="A1300" s="18" t="e">
        <f>#REF!</f>
        <v>#REF!</v>
      </c>
      <c r="B1300" s="20" t="e">
        <f>#REF!</f>
        <v>#REF!</v>
      </c>
      <c r="C1300" s="143" t="e">
        <f>#REF!</f>
        <v>#REF!</v>
      </c>
      <c r="D1300" s="22" t="e">
        <f>#REF!</f>
        <v>#REF!</v>
      </c>
      <c r="E1300" s="35">
        <v>280</v>
      </c>
      <c r="F1300" s="203" t="s">
        <v>84</v>
      </c>
      <c r="G1300" s="19" t="e">
        <f>#REF!</f>
        <v>#REF!</v>
      </c>
      <c r="H1300" s="19"/>
      <c r="I1300" s="19">
        <f>ПЭВН!E1398</f>
        <v>0</v>
      </c>
      <c r="J1300" s="198"/>
      <c r="K1300" s="35">
        <v>205</v>
      </c>
      <c r="L1300" s="423">
        <f t="shared" si="26"/>
        <v>0.36585365853658547</v>
      </c>
      <c r="M1300" s="456"/>
      <c r="N1300" t="str">
        <f>IFERROR(VLOOKUP(B1300,Сток!A:B,2,FALSE),"")</f>
        <v/>
      </c>
      <c r="Q1300" s="214"/>
      <c r="R1300" s="214"/>
      <c r="S1300" s="214"/>
    </row>
    <row r="1301" spans="1:19" ht="12" customHeight="1" x14ac:dyDescent="0.25">
      <c r="A1301" s="18" t="e">
        <f>#REF!</f>
        <v>#REF!</v>
      </c>
      <c r="B1301" s="20" t="e">
        <f>#REF!</f>
        <v>#REF!</v>
      </c>
      <c r="C1301" s="143" t="e">
        <f>#REF!</f>
        <v>#REF!</v>
      </c>
      <c r="D1301" s="22" t="e">
        <f>#REF!</f>
        <v>#REF!</v>
      </c>
      <c r="E1301" s="35">
        <v>280</v>
      </c>
      <c r="F1301" s="203" t="s">
        <v>84</v>
      </c>
      <c r="G1301" s="19" t="e">
        <f>#REF!</f>
        <v>#REF!</v>
      </c>
      <c r="H1301" s="19"/>
      <c r="I1301" s="19">
        <f>ПЭВН!E1399</f>
        <v>0</v>
      </c>
      <c r="J1301" s="198"/>
      <c r="K1301" s="35">
        <v>205</v>
      </c>
      <c r="L1301" s="423">
        <f t="shared" si="26"/>
        <v>0.36585365853658547</v>
      </c>
      <c r="M1301" s="456"/>
      <c r="N1301" t="str">
        <f>IFERROR(VLOOKUP(B1301,Сток!A:B,2,FALSE),"")</f>
        <v/>
      </c>
      <c r="Q1301" s="214"/>
      <c r="R1301" s="214"/>
      <c r="S1301" s="214"/>
    </row>
    <row r="1302" spans="1:19" ht="12" customHeight="1" x14ac:dyDescent="0.25">
      <c r="A1302" s="18" t="e">
        <f>#REF!</f>
        <v>#REF!</v>
      </c>
      <c r="B1302" s="20" t="e">
        <f>#REF!</f>
        <v>#REF!</v>
      </c>
      <c r="C1302" s="143" t="e">
        <f>#REF!</f>
        <v>#REF!</v>
      </c>
      <c r="D1302" s="22" t="e">
        <f>#REF!</f>
        <v>#REF!</v>
      </c>
      <c r="E1302" s="35">
        <v>280</v>
      </c>
      <c r="F1302" s="203" t="s">
        <v>84</v>
      </c>
      <c r="G1302" s="19" t="e">
        <f>#REF!</f>
        <v>#REF!</v>
      </c>
      <c r="H1302" s="19"/>
      <c r="I1302" s="19">
        <f>ПЭВН!E1400</f>
        <v>0</v>
      </c>
      <c r="J1302" s="198"/>
      <c r="K1302" s="35">
        <v>205</v>
      </c>
      <c r="L1302" s="423">
        <f t="shared" si="26"/>
        <v>0.36585365853658547</v>
      </c>
      <c r="M1302" s="456"/>
      <c r="N1302" t="str">
        <f>IFERROR(VLOOKUP(B1302,Сток!A:B,2,FALSE),"")</f>
        <v/>
      </c>
      <c r="Q1302" s="214"/>
      <c r="R1302" s="214"/>
      <c r="S1302" s="214"/>
    </row>
    <row r="1303" spans="1:19" ht="12" customHeight="1" x14ac:dyDescent="0.25">
      <c r="A1303" s="18" t="e">
        <f>#REF!</f>
        <v>#REF!</v>
      </c>
      <c r="B1303" s="20" t="e">
        <f>#REF!</f>
        <v>#REF!</v>
      </c>
      <c r="C1303" s="143" t="e">
        <f>#REF!</f>
        <v>#REF!</v>
      </c>
      <c r="D1303" s="22" t="e">
        <f>#REF!</f>
        <v>#REF!</v>
      </c>
      <c r="E1303" s="35">
        <v>280</v>
      </c>
      <c r="F1303" s="203" t="s">
        <v>84</v>
      </c>
      <c r="G1303" s="19" t="e">
        <f>#REF!</f>
        <v>#REF!</v>
      </c>
      <c r="H1303" s="19"/>
      <c r="I1303" s="19">
        <f>ПЭВН!E1401</f>
        <v>0</v>
      </c>
      <c r="J1303" s="198"/>
      <c r="K1303" s="35">
        <v>205</v>
      </c>
      <c r="L1303" s="423">
        <f t="shared" si="26"/>
        <v>0.36585365853658547</v>
      </c>
      <c r="M1303" s="456"/>
      <c r="N1303" t="str">
        <f>IFERROR(VLOOKUP(B1303,Сток!A:B,2,FALSE),"")</f>
        <v/>
      </c>
      <c r="Q1303" s="214"/>
      <c r="R1303" s="214"/>
      <c r="S1303" s="214"/>
    </row>
    <row r="1304" spans="1:19" ht="12" customHeight="1" x14ac:dyDescent="0.25">
      <c r="A1304" s="18" t="e">
        <f>#REF!</f>
        <v>#REF!</v>
      </c>
      <c r="B1304" s="20" t="e">
        <f>#REF!</f>
        <v>#REF!</v>
      </c>
      <c r="C1304" s="143" t="e">
        <f>#REF!</f>
        <v>#REF!</v>
      </c>
      <c r="D1304" s="22" t="e">
        <f>#REF!</f>
        <v>#REF!</v>
      </c>
      <c r="E1304" s="35">
        <v>400</v>
      </c>
      <c r="F1304" s="203" t="s">
        <v>84</v>
      </c>
      <c r="G1304" s="19" t="e">
        <f>#REF!</f>
        <v>#REF!</v>
      </c>
      <c r="H1304" s="19"/>
      <c r="I1304" s="19">
        <f>ПЭВН!E1402</f>
        <v>0</v>
      </c>
      <c r="J1304" s="198"/>
      <c r="K1304" s="35">
        <v>205</v>
      </c>
      <c r="L1304" s="423">
        <f t="shared" si="26"/>
        <v>0.95121951219512191</v>
      </c>
      <c r="M1304" s="456"/>
      <c r="N1304" t="str">
        <f>IFERROR(VLOOKUP(B1304,Сток!A:B,2,FALSE),"")</f>
        <v/>
      </c>
      <c r="Q1304" s="214"/>
      <c r="R1304" s="214"/>
      <c r="S1304" s="214"/>
    </row>
    <row r="1305" spans="1:19" ht="12" customHeight="1" x14ac:dyDescent="0.25">
      <c r="A1305" s="18" t="e">
        <f>#REF!</f>
        <v>#REF!</v>
      </c>
      <c r="B1305" s="20" t="e">
        <f>#REF!</f>
        <v>#REF!</v>
      </c>
      <c r="C1305" s="143" t="e">
        <f>#REF!</f>
        <v>#REF!</v>
      </c>
      <c r="D1305" s="22" t="e">
        <f>#REF!</f>
        <v>#REF!</v>
      </c>
      <c r="E1305" s="35">
        <v>200</v>
      </c>
      <c r="F1305" s="203" t="s">
        <v>84</v>
      </c>
      <c r="G1305" s="19" t="e">
        <f>#REF!</f>
        <v>#REF!</v>
      </c>
      <c r="H1305" s="19"/>
      <c r="I1305" s="19">
        <f>ПЭВН!E1403</f>
        <v>0</v>
      </c>
      <c r="J1305" s="198"/>
      <c r="K1305" s="35">
        <v>205</v>
      </c>
      <c r="L1305" s="423">
        <f t="shared" si="26"/>
        <v>-2.4390243902439046E-2</v>
      </c>
      <c r="M1305" s="456"/>
      <c r="N1305" t="str">
        <f>IFERROR(VLOOKUP(B1305,Сток!A:B,2,FALSE),"")</f>
        <v/>
      </c>
      <c r="Q1305" s="214"/>
      <c r="R1305" s="214"/>
      <c r="S1305" s="214"/>
    </row>
    <row r="1306" spans="1:19" ht="12" customHeight="1" x14ac:dyDescent="0.25">
      <c r="A1306" s="18" t="e">
        <f>#REF!</f>
        <v>#REF!</v>
      </c>
      <c r="B1306" s="20" t="e">
        <f>#REF!</f>
        <v>#REF!</v>
      </c>
      <c r="C1306" s="143" t="e">
        <f>#REF!</f>
        <v>#REF!</v>
      </c>
      <c r="D1306" s="22" t="e">
        <f>#REF!</f>
        <v>#REF!</v>
      </c>
      <c r="E1306" s="35">
        <v>280</v>
      </c>
      <c r="F1306" s="203" t="s">
        <v>84</v>
      </c>
      <c r="G1306" s="19" t="e">
        <f>#REF!</f>
        <v>#REF!</v>
      </c>
      <c r="H1306" s="19"/>
      <c r="I1306" s="19">
        <f>ПЭВН!E1404</f>
        <v>0</v>
      </c>
      <c r="J1306" s="198"/>
      <c r="K1306" s="35">
        <v>173</v>
      </c>
      <c r="L1306" s="423">
        <f t="shared" si="26"/>
        <v>0.61849710982658967</v>
      </c>
      <c r="M1306" s="456"/>
      <c r="N1306" t="str">
        <f>IFERROR(VLOOKUP(B1306,Сток!A:B,2,FALSE),"")</f>
        <v/>
      </c>
      <c r="Q1306" s="214"/>
      <c r="R1306" s="214"/>
      <c r="S1306" s="214"/>
    </row>
    <row r="1307" spans="1:19" ht="12" customHeight="1" x14ac:dyDescent="0.25">
      <c r="A1307" s="18" t="e">
        <f>#REF!</f>
        <v>#REF!</v>
      </c>
      <c r="B1307" s="20" t="e">
        <f>#REF!</f>
        <v>#REF!</v>
      </c>
      <c r="C1307" s="143" t="e">
        <f>#REF!</f>
        <v>#REF!</v>
      </c>
      <c r="D1307" s="22" t="e">
        <f>#REF!</f>
        <v>#REF!</v>
      </c>
      <c r="E1307" s="35">
        <v>65</v>
      </c>
      <c r="F1307" s="203" t="s">
        <v>84</v>
      </c>
      <c r="G1307" s="19" t="e">
        <f>#REF!</f>
        <v>#REF!</v>
      </c>
      <c r="H1307" s="19"/>
      <c r="I1307" s="19">
        <f>ПЭВН!E1405</f>
        <v>0</v>
      </c>
      <c r="J1307" s="198"/>
      <c r="K1307" s="35">
        <v>65</v>
      </c>
      <c r="L1307" s="423">
        <f t="shared" si="26"/>
        <v>0</v>
      </c>
      <c r="M1307" s="456"/>
      <c r="N1307" t="str">
        <f>IFERROR(VLOOKUP(B1307,Сток!A:B,2,FALSE),"")</f>
        <v/>
      </c>
      <c r="Q1307" s="214"/>
      <c r="R1307" s="214"/>
      <c r="S1307" s="214"/>
    </row>
    <row r="1308" spans="1:19" ht="12" customHeight="1" x14ac:dyDescent="0.25">
      <c r="A1308" s="18" t="e">
        <f>#REF!</f>
        <v>#REF!</v>
      </c>
      <c r="B1308" s="20" t="e">
        <f>#REF!</f>
        <v>#REF!</v>
      </c>
      <c r="C1308" s="143" t="e">
        <f>#REF!</f>
        <v>#REF!</v>
      </c>
      <c r="D1308" s="22" t="e">
        <f>#REF!</f>
        <v>#REF!</v>
      </c>
      <c r="E1308" s="35">
        <v>110</v>
      </c>
      <c r="F1308" s="203" t="s">
        <v>84</v>
      </c>
      <c r="G1308" s="19" t="e">
        <f>#REF!</f>
        <v>#REF!</v>
      </c>
      <c r="H1308" s="19"/>
      <c r="I1308" s="19">
        <f>ПЭВН!E1406</f>
        <v>0</v>
      </c>
      <c r="J1308" s="198"/>
      <c r="K1308" s="35">
        <v>65</v>
      </c>
      <c r="L1308" s="423">
        <f t="shared" si="26"/>
        <v>0.69230769230769229</v>
      </c>
      <c r="M1308" s="456"/>
      <c r="N1308" t="str">
        <f>IFERROR(VLOOKUP(B1308,Сток!A:B,2,FALSE),"")</f>
        <v/>
      </c>
      <c r="Q1308" s="214"/>
      <c r="R1308" s="214"/>
      <c r="S1308" s="214"/>
    </row>
    <row r="1309" spans="1:19" ht="12" customHeight="1" x14ac:dyDescent="0.25">
      <c r="A1309" s="18" t="e">
        <f>#REF!</f>
        <v>#REF!</v>
      </c>
      <c r="B1309" s="20" t="e">
        <f>#REF!</f>
        <v>#REF!</v>
      </c>
      <c r="C1309" s="143" t="e">
        <f>#REF!</f>
        <v>#REF!</v>
      </c>
      <c r="D1309" s="22" t="e">
        <f>#REF!</f>
        <v>#REF!</v>
      </c>
      <c r="E1309" s="35">
        <v>65</v>
      </c>
      <c r="F1309" s="203" t="s">
        <v>84</v>
      </c>
      <c r="G1309" s="19" t="e">
        <f>#REF!</f>
        <v>#REF!</v>
      </c>
      <c r="H1309" s="19"/>
      <c r="I1309" s="19">
        <f>ПЭВН!E1407</f>
        <v>0</v>
      </c>
      <c r="J1309" s="198"/>
      <c r="K1309" s="35">
        <v>65</v>
      </c>
      <c r="L1309" s="423">
        <f t="shared" si="26"/>
        <v>0</v>
      </c>
      <c r="M1309" s="456"/>
      <c r="N1309" t="str">
        <f>IFERROR(VLOOKUP(B1309,Сток!A:B,2,FALSE),"")</f>
        <v/>
      </c>
      <c r="Q1309" s="214"/>
      <c r="R1309" s="214"/>
      <c r="S1309" s="214"/>
    </row>
    <row r="1310" spans="1:19" ht="12" customHeight="1" x14ac:dyDescent="0.25">
      <c r="A1310" s="18" t="e">
        <f>#REF!</f>
        <v>#REF!</v>
      </c>
      <c r="B1310" s="20" t="e">
        <f>#REF!</f>
        <v>#REF!</v>
      </c>
      <c r="C1310" s="143" t="e">
        <f>#REF!</f>
        <v>#REF!</v>
      </c>
      <c r="D1310" s="22" t="e">
        <f>#REF!</f>
        <v>#REF!</v>
      </c>
      <c r="E1310" s="35">
        <v>110</v>
      </c>
      <c r="F1310" s="203" t="s">
        <v>84</v>
      </c>
      <c r="G1310" s="19" t="e">
        <f>#REF!</f>
        <v>#REF!</v>
      </c>
      <c r="H1310" s="19"/>
      <c r="I1310" s="19">
        <f>ПЭВН!E1408</f>
        <v>0</v>
      </c>
      <c r="J1310" s="198"/>
      <c r="K1310" s="35">
        <v>14</v>
      </c>
      <c r="L1310" s="423">
        <f t="shared" si="26"/>
        <v>6.8571428571428568</v>
      </c>
      <c r="M1310" s="456"/>
      <c r="N1310" t="str">
        <f>IFERROR(VLOOKUP(B1310,Сток!A:B,2,FALSE),"")</f>
        <v/>
      </c>
      <c r="Q1310" s="214"/>
      <c r="R1310" s="214"/>
      <c r="S1310" s="214"/>
    </row>
    <row r="1311" spans="1:19" ht="12" customHeight="1" x14ac:dyDescent="0.25">
      <c r="A1311" s="18" t="e">
        <f>#REF!</f>
        <v>#REF!</v>
      </c>
      <c r="B1311" s="20" t="e">
        <f>#REF!</f>
        <v>#REF!</v>
      </c>
      <c r="C1311" s="143" t="e">
        <f>#REF!</f>
        <v>#REF!</v>
      </c>
      <c r="D1311" s="22" t="e">
        <f>#REF!</f>
        <v>#REF!</v>
      </c>
      <c r="E1311" s="35">
        <v>5508</v>
      </c>
      <c r="F1311" s="203" t="s">
        <v>84</v>
      </c>
      <c r="G1311" s="19" t="e">
        <f>#REF!</f>
        <v>#REF!</v>
      </c>
      <c r="H1311" s="19"/>
      <c r="I1311" s="19">
        <f>ПЭВН!E1409</f>
        <v>0</v>
      </c>
      <c r="J1311" s="198"/>
      <c r="K1311" s="35">
        <v>5508</v>
      </c>
      <c r="L1311" s="423">
        <f t="shared" si="26"/>
        <v>0</v>
      </c>
      <c r="M1311" s="456"/>
      <c r="N1311" t="str">
        <f>IFERROR(VLOOKUP(B1311,Сток!A:B,2,FALSE),"")</f>
        <v/>
      </c>
      <c r="Q1311" s="214"/>
      <c r="R1311" s="214"/>
      <c r="S1311" s="214"/>
    </row>
    <row r="1312" spans="1:19" ht="12" customHeight="1" x14ac:dyDescent="0.25">
      <c r="A1312" s="18" t="e">
        <f>#REF!</f>
        <v>#REF!</v>
      </c>
      <c r="B1312" s="20" t="e">
        <f>#REF!</f>
        <v>#REF!</v>
      </c>
      <c r="C1312" s="143" t="e">
        <f>#REF!</f>
        <v>#REF!</v>
      </c>
      <c r="D1312" s="22" t="e">
        <f>#REF!</f>
        <v>#REF!</v>
      </c>
      <c r="E1312" s="35">
        <v>4000</v>
      </c>
      <c r="F1312" s="203" t="s">
        <v>84</v>
      </c>
      <c r="G1312" s="19" t="e">
        <f>#REF!</f>
        <v>#REF!</v>
      </c>
      <c r="H1312" s="19"/>
      <c r="I1312" s="19">
        <f>ПЭВН!E1410</f>
        <v>0</v>
      </c>
      <c r="J1312" s="198"/>
      <c r="K1312" s="35">
        <v>3240</v>
      </c>
      <c r="L1312" s="423">
        <f t="shared" si="26"/>
        <v>0.23456790123456783</v>
      </c>
      <c r="M1312" s="456"/>
      <c r="N1312" t="str">
        <f>IFERROR(VLOOKUP(B1312,Сток!A:B,2,FALSE),"")</f>
        <v/>
      </c>
      <c r="Q1312" s="214"/>
      <c r="R1312" s="214"/>
      <c r="S1312" s="214"/>
    </row>
    <row r="1313" spans="1:19" ht="12" customHeight="1" x14ac:dyDescent="0.25">
      <c r="A1313" s="18" t="e">
        <f>#REF!</f>
        <v>#REF!</v>
      </c>
      <c r="B1313" s="20" t="e">
        <f>#REF!</f>
        <v>#REF!</v>
      </c>
      <c r="C1313" s="143" t="e">
        <f>#REF!</f>
        <v>#REF!</v>
      </c>
      <c r="D1313" s="22" t="e">
        <f>#REF!</f>
        <v>#REF!</v>
      </c>
      <c r="E1313" s="35">
        <v>4000</v>
      </c>
      <c r="F1313" s="203" t="s">
        <v>84</v>
      </c>
      <c r="G1313" s="19" t="e">
        <f>#REF!</f>
        <v>#REF!</v>
      </c>
      <c r="H1313" s="19"/>
      <c r="I1313" s="19">
        <f>ПЭВН!E1411</f>
        <v>0</v>
      </c>
      <c r="J1313" s="198"/>
      <c r="K1313" s="35">
        <v>3240</v>
      </c>
      <c r="L1313" s="423">
        <f t="shared" si="26"/>
        <v>0.23456790123456783</v>
      </c>
      <c r="M1313" s="456"/>
      <c r="N1313" t="str">
        <f>IFERROR(VLOOKUP(B1313,Сток!A:B,2,FALSE),"")</f>
        <v/>
      </c>
      <c r="Q1313" s="214"/>
      <c r="R1313" s="214"/>
      <c r="S1313" s="214"/>
    </row>
    <row r="1314" spans="1:19" ht="12" customHeight="1" x14ac:dyDescent="0.25">
      <c r="A1314" s="18" t="e">
        <f>#REF!</f>
        <v>#REF!</v>
      </c>
      <c r="B1314" s="20" t="e">
        <f>#REF!</f>
        <v>#REF!</v>
      </c>
      <c r="C1314" s="143" t="e">
        <f>#REF!</f>
        <v>#REF!</v>
      </c>
      <c r="D1314" s="22" t="e">
        <f>#REF!</f>
        <v>#REF!</v>
      </c>
      <c r="E1314" s="35">
        <v>550</v>
      </c>
      <c r="F1314" s="203" t="s">
        <v>84</v>
      </c>
      <c r="G1314" s="19" t="e">
        <f>#REF!</f>
        <v>#REF!</v>
      </c>
      <c r="H1314" s="19"/>
      <c r="I1314" s="19">
        <f>ПЭВН!E1412</f>
        <v>0</v>
      </c>
      <c r="J1314" s="198"/>
      <c r="K1314" s="35">
        <v>198</v>
      </c>
      <c r="L1314" s="423">
        <f t="shared" si="26"/>
        <v>1.7777777777777777</v>
      </c>
      <c r="M1314" s="456"/>
      <c r="N1314" t="str">
        <f>IFERROR(VLOOKUP(B1314,Сток!A:B,2,FALSE),"")</f>
        <v/>
      </c>
      <c r="Q1314" s="214"/>
      <c r="R1314" s="214"/>
      <c r="S1314" s="214"/>
    </row>
    <row r="1315" spans="1:19" ht="12" customHeight="1" x14ac:dyDescent="0.25">
      <c r="A1315" s="18" t="e">
        <f>#REF!</f>
        <v>#REF!</v>
      </c>
      <c r="B1315" s="20" t="e">
        <f>#REF!</f>
        <v>#REF!</v>
      </c>
      <c r="C1315" s="143" t="e">
        <f>#REF!</f>
        <v>#REF!</v>
      </c>
      <c r="D1315" s="22" t="e">
        <f>#REF!</f>
        <v>#REF!</v>
      </c>
      <c r="E1315" s="35">
        <v>220</v>
      </c>
      <c r="F1315" s="203" t="s">
        <v>84</v>
      </c>
      <c r="G1315" s="19" t="e">
        <f>#REF!</f>
        <v>#REF!</v>
      </c>
      <c r="H1315" s="19"/>
      <c r="I1315" s="19">
        <f>ПЭВН!E1413</f>
        <v>0</v>
      </c>
      <c r="J1315" s="198"/>
      <c r="K1315" s="35">
        <v>162</v>
      </c>
      <c r="L1315" s="423">
        <f t="shared" si="26"/>
        <v>0.35802469135802473</v>
      </c>
      <c r="M1315" s="456"/>
      <c r="N1315" t="str">
        <f>IFERROR(VLOOKUP(B1315,Сток!A:B,2,FALSE),"")</f>
        <v/>
      </c>
      <c r="Q1315" s="214"/>
      <c r="R1315" s="214"/>
      <c r="S1315" s="214"/>
    </row>
    <row r="1316" spans="1:19" ht="12" customHeight="1" x14ac:dyDescent="0.25">
      <c r="A1316" s="18" t="e">
        <f>#REF!</f>
        <v>#REF!</v>
      </c>
      <c r="B1316" s="20" t="e">
        <f>#REF!</f>
        <v>#REF!</v>
      </c>
      <c r="C1316" s="143" t="e">
        <f>#REF!</f>
        <v>#REF!</v>
      </c>
      <c r="D1316" s="22" t="e">
        <f>#REF!</f>
        <v>#REF!</v>
      </c>
      <c r="E1316" s="35">
        <v>100</v>
      </c>
      <c r="F1316" s="203" t="s">
        <v>84</v>
      </c>
      <c r="G1316" s="19" t="e">
        <f>#REF!</f>
        <v>#REF!</v>
      </c>
      <c r="H1316" s="19"/>
      <c r="I1316" s="19">
        <f>ПЭВН!E1414</f>
        <v>0</v>
      </c>
      <c r="J1316" s="198"/>
      <c r="K1316" s="35">
        <v>49</v>
      </c>
      <c r="L1316" s="423">
        <f t="shared" si="26"/>
        <v>1.0408163265306123</v>
      </c>
      <c r="M1316" s="456"/>
      <c r="N1316" t="str">
        <f>IFERROR(VLOOKUP(B1316,Сток!A:B,2,FALSE),"")</f>
        <v/>
      </c>
      <c r="Q1316" s="214"/>
      <c r="R1316" s="214"/>
      <c r="S1316" s="214"/>
    </row>
    <row r="1317" spans="1:19" ht="12" customHeight="1" x14ac:dyDescent="0.25">
      <c r="A1317" s="18" t="e">
        <f>#REF!</f>
        <v>#REF!</v>
      </c>
      <c r="B1317" s="20" t="e">
        <f>#REF!</f>
        <v>#REF!</v>
      </c>
      <c r="C1317" s="143" t="e">
        <f>#REF!</f>
        <v>#REF!</v>
      </c>
      <c r="D1317" s="22" t="e">
        <f>#REF!</f>
        <v>#REF!</v>
      </c>
      <c r="E1317" s="35">
        <v>900</v>
      </c>
      <c r="F1317" s="203" t="s">
        <v>84</v>
      </c>
      <c r="G1317" s="19" t="e">
        <f>#REF!</f>
        <v>#REF!</v>
      </c>
      <c r="H1317" s="19"/>
      <c r="I1317" s="19">
        <f>ПЭВН!E1415</f>
        <v>0</v>
      </c>
      <c r="J1317" s="198"/>
      <c r="K1317" s="35">
        <v>1091</v>
      </c>
      <c r="L1317" s="423">
        <f t="shared" si="26"/>
        <v>-0.17506874427131069</v>
      </c>
      <c r="M1317" s="456"/>
      <c r="N1317" t="str">
        <f>IFERROR(VLOOKUP(B1317,Сток!A:B,2,FALSE),"")</f>
        <v/>
      </c>
      <c r="Q1317" s="214"/>
      <c r="R1317" s="214"/>
      <c r="S1317" s="214"/>
    </row>
    <row r="1318" spans="1:19" ht="12" customHeight="1" x14ac:dyDescent="0.25">
      <c r="A1318" s="18" t="e">
        <f>#REF!</f>
        <v>#REF!</v>
      </c>
      <c r="B1318" s="20" t="e">
        <f>#REF!</f>
        <v>#REF!</v>
      </c>
      <c r="C1318" s="143" t="e">
        <f>#REF!</f>
        <v>#REF!</v>
      </c>
      <c r="D1318" s="22" t="e">
        <f>#REF!</f>
        <v>#REF!</v>
      </c>
      <c r="E1318" s="35">
        <v>3564</v>
      </c>
      <c r="F1318" s="203" t="s">
        <v>84</v>
      </c>
      <c r="G1318" s="19" t="e">
        <f>#REF!</f>
        <v>#REF!</v>
      </c>
      <c r="H1318" s="19"/>
      <c r="I1318" s="19">
        <f>ПЭВН!E1416</f>
        <v>0</v>
      </c>
      <c r="J1318" s="198"/>
      <c r="K1318" s="35">
        <v>3564</v>
      </c>
      <c r="L1318" s="423">
        <f t="shared" si="26"/>
        <v>0</v>
      </c>
      <c r="M1318" s="456"/>
      <c r="N1318" t="str">
        <f>IFERROR(VLOOKUP(B1318,Сток!A:B,2,FALSE),"")</f>
        <v/>
      </c>
      <c r="Q1318" s="214"/>
      <c r="R1318" s="214"/>
      <c r="S1318" s="214"/>
    </row>
    <row r="1319" spans="1:19" ht="12" customHeight="1" x14ac:dyDescent="0.25">
      <c r="A1319" s="18" t="e">
        <f>#REF!</f>
        <v>#REF!</v>
      </c>
      <c r="B1319" s="20" t="e">
        <f>#REF!</f>
        <v>#REF!</v>
      </c>
      <c r="C1319" s="143" t="e">
        <f>#REF!</f>
        <v>#REF!</v>
      </c>
      <c r="D1319" s="22" t="e">
        <f>#REF!</f>
        <v>#REF!</v>
      </c>
      <c r="E1319" s="35">
        <v>3564</v>
      </c>
      <c r="F1319" s="203" t="s">
        <v>84</v>
      </c>
      <c r="G1319" s="19" t="e">
        <f>#REF!</f>
        <v>#REF!</v>
      </c>
      <c r="H1319" s="19"/>
      <c r="I1319" s="19">
        <f>ПЭВН!E1417</f>
        <v>0</v>
      </c>
      <c r="J1319" s="198"/>
      <c r="K1319" s="35">
        <v>3564</v>
      </c>
      <c r="L1319" s="423">
        <f t="shared" si="26"/>
        <v>0</v>
      </c>
      <c r="M1319" s="456"/>
      <c r="N1319" t="str">
        <f>IFERROR(VLOOKUP(B1319,Сток!A:B,2,FALSE),"")</f>
        <v/>
      </c>
      <c r="Q1319" s="214"/>
      <c r="R1319" s="214"/>
      <c r="S1319" s="214"/>
    </row>
    <row r="1320" spans="1:19" ht="12" customHeight="1" x14ac:dyDescent="0.25">
      <c r="A1320" s="18" t="e">
        <f>#REF!</f>
        <v>#REF!</v>
      </c>
      <c r="B1320" s="20" t="e">
        <f>#REF!</f>
        <v>#REF!</v>
      </c>
      <c r="C1320" s="143" t="e">
        <f>#REF!</f>
        <v>#REF!</v>
      </c>
      <c r="D1320" s="22" t="e">
        <f>#REF!</f>
        <v>#REF!</v>
      </c>
      <c r="E1320" s="35">
        <v>1685</v>
      </c>
      <c r="F1320" s="203" t="s">
        <v>84</v>
      </c>
      <c r="G1320" s="19" t="e">
        <f>#REF!</f>
        <v>#REF!</v>
      </c>
      <c r="H1320" s="19"/>
      <c r="I1320" s="19">
        <f>ПЭВН!E1418</f>
        <v>0</v>
      </c>
      <c r="J1320" s="198"/>
      <c r="K1320" s="35">
        <v>1685</v>
      </c>
      <c r="L1320" s="423">
        <f t="shared" si="26"/>
        <v>0</v>
      </c>
      <c r="M1320" s="456"/>
      <c r="N1320" t="str">
        <f>IFERROR(VLOOKUP(B1320,Сток!A:B,2,FALSE),"")</f>
        <v/>
      </c>
      <c r="Q1320" s="214"/>
      <c r="R1320" s="214"/>
      <c r="S1320" s="214"/>
    </row>
    <row r="1321" spans="1:19" ht="12" customHeight="1" x14ac:dyDescent="0.25">
      <c r="A1321" s="18" t="e">
        <f>#REF!</f>
        <v>#REF!</v>
      </c>
      <c r="B1321" s="20" t="e">
        <f>#REF!</f>
        <v>#REF!</v>
      </c>
      <c r="C1321" s="143" t="e">
        <f>#REF!</f>
        <v>#REF!</v>
      </c>
      <c r="D1321" s="22" t="e">
        <f>#REF!</f>
        <v>#REF!</v>
      </c>
      <c r="E1321" s="35">
        <v>130</v>
      </c>
      <c r="F1321" s="203" t="s">
        <v>84</v>
      </c>
      <c r="G1321" s="19" t="e">
        <f>#REF!</f>
        <v>#REF!</v>
      </c>
      <c r="H1321" s="19"/>
      <c r="I1321" s="19">
        <f>ПЭВН!E1419</f>
        <v>0</v>
      </c>
      <c r="J1321" s="198"/>
      <c r="K1321" s="35">
        <v>130</v>
      </c>
      <c r="L1321" s="423">
        <f t="shared" si="26"/>
        <v>0</v>
      </c>
      <c r="M1321" s="456"/>
      <c r="N1321" t="str">
        <f>IFERROR(VLOOKUP(B1321,Сток!A:B,2,FALSE),"")</f>
        <v/>
      </c>
      <c r="Q1321" s="214"/>
      <c r="R1321" s="214"/>
      <c r="S1321" s="214"/>
    </row>
    <row r="1322" spans="1:19" ht="12" customHeight="1" x14ac:dyDescent="0.25">
      <c r="A1322" s="18" t="e">
        <f>#REF!</f>
        <v>#REF!</v>
      </c>
      <c r="B1322" s="20" t="e">
        <f>#REF!</f>
        <v>#REF!</v>
      </c>
      <c r="C1322" s="143" t="e">
        <f>#REF!</f>
        <v>#REF!</v>
      </c>
      <c r="D1322" s="22" t="e">
        <f>#REF!</f>
        <v>#REF!</v>
      </c>
      <c r="E1322" s="35">
        <v>110</v>
      </c>
      <c r="F1322" s="203" t="s">
        <v>84</v>
      </c>
      <c r="G1322" s="19" t="e">
        <f>#REF!</f>
        <v>#REF!</v>
      </c>
      <c r="H1322" s="19"/>
      <c r="I1322" s="19">
        <f>ПЭВН!E1420</f>
        <v>0</v>
      </c>
      <c r="J1322" s="198"/>
      <c r="K1322" s="35">
        <v>66</v>
      </c>
      <c r="L1322" s="423">
        <f t="shared" si="26"/>
        <v>0.66666666666666674</v>
      </c>
      <c r="M1322" s="456"/>
      <c r="N1322" t="str">
        <f>IFERROR(VLOOKUP(B1322,Сток!A:B,2,FALSE),"")</f>
        <v/>
      </c>
      <c r="Q1322" s="214"/>
      <c r="R1322" s="214"/>
      <c r="S1322" s="214"/>
    </row>
    <row r="1323" spans="1:19" ht="12" customHeight="1" x14ac:dyDescent="0.25">
      <c r="A1323" s="18" t="e">
        <f>#REF!</f>
        <v>#REF!</v>
      </c>
      <c r="B1323" s="20" t="e">
        <f>#REF!</f>
        <v>#REF!</v>
      </c>
      <c r="C1323" s="143" t="e">
        <f>#REF!</f>
        <v>#REF!</v>
      </c>
      <c r="D1323" s="22" t="e">
        <f>#REF!</f>
        <v>#REF!</v>
      </c>
      <c r="E1323" s="35">
        <v>300</v>
      </c>
      <c r="F1323" s="203" t="s">
        <v>84</v>
      </c>
      <c r="G1323" s="19" t="e">
        <f>#REF!</f>
        <v>#REF!</v>
      </c>
      <c r="H1323" s="19"/>
      <c r="I1323" s="19">
        <f>ПЭВН!E1421</f>
        <v>0</v>
      </c>
      <c r="J1323" s="198"/>
      <c r="K1323" s="35">
        <v>346</v>
      </c>
      <c r="L1323" s="423">
        <f t="shared" si="26"/>
        <v>-0.13294797687861271</v>
      </c>
      <c r="M1323" s="456"/>
      <c r="N1323" t="str">
        <f>IFERROR(VLOOKUP(B1323,Сток!A:B,2,FALSE),"")</f>
        <v/>
      </c>
      <c r="Q1323" s="214"/>
      <c r="R1323" s="214"/>
      <c r="S1323" s="214"/>
    </row>
    <row r="1324" spans="1:19" ht="12" customHeight="1" x14ac:dyDescent="0.25">
      <c r="A1324" s="18" t="e">
        <f>#REF!</f>
        <v>#REF!</v>
      </c>
      <c r="B1324" s="20" t="e">
        <f>#REF!</f>
        <v>#REF!</v>
      </c>
      <c r="C1324" s="143" t="e">
        <f>#REF!</f>
        <v>#REF!</v>
      </c>
      <c r="D1324" s="22" t="e">
        <f>#REF!</f>
        <v>#REF!</v>
      </c>
      <c r="E1324" s="35">
        <v>150</v>
      </c>
      <c r="F1324" s="203" t="s">
        <v>84</v>
      </c>
      <c r="G1324" s="19" t="e">
        <f>#REF!</f>
        <v>#REF!</v>
      </c>
      <c r="H1324" s="19"/>
      <c r="I1324" s="19">
        <f>ПЭВН!E1422</f>
        <v>0</v>
      </c>
      <c r="J1324" s="198"/>
      <c r="K1324" s="35">
        <v>154</v>
      </c>
      <c r="L1324" s="423">
        <f t="shared" si="26"/>
        <v>-2.5974025974025983E-2</v>
      </c>
      <c r="M1324" s="456"/>
      <c r="N1324" t="str">
        <f>IFERROR(VLOOKUP(B1324,Сток!A:B,2,FALSE),"")</f>
        <v/>
      </c>
      <c r="Q1324" s="214"/>
      <c r="R1324" s="214"/>
      <c r="S1324" s="214"/>
    </row>
    <row r="1325" spans="1:19" ht="12" customHeight="1" x14ac:dyDescent="0.25">
      <c r="A1325" s="18" t="e">
        <f>#REF!</f>
        <v>#REF!</v>
      </c>
      <c r="B1325" s="20" t="e">
        <f>#REF!</f>
        <v>#REF!</v>
      </c>
      <c r="C1325" s="143" t="e">
        <f>#REF!</f>
        <v>#REF!</v>
      </c>
      <c r="D1325" s="22" t="e">
        <f>#REF!</f>
        <v>#REF!</v>
      </c>
      <c r="E1325" s="35">
        <v>150</v>
      </c>
      <c r="F1325" s="203" t="s">
        <v>84</v>
      </c>
      <c r="G1325" s="19" t="e">
        <f>#REF!</f>
        <v>#REF!</v>
      </c>
      <c r="H1325" s="19"/>
      <c r="I1325" s="19">
        <f>ПЭВН!E1423</f>
        <v>0</v>
      </c>
      <c r="J1325" s="198"/>
      <c r="K1325" s="35">
        <v>155</v>
      </c>
      <c r="L1325" s="423">
        <f t="shared" si="26"/>
        <v>-3.2258064516129004E-2</v>
      </c>
      <c r="M1325" s="456"/>
      <c r="N1325" t="str">
        <f>IFERROR(VLOOKUP(B1325,Сток!A:B,2,FALSE),"")</f>
        <v/>
      </c>
      <c r="Q1325" s="214"/>
      <c r="R1325" s="214"/>
      <c r="S1325" s="214"/>
    </row>
    <row r="1326" spans="1:19" ht="12" customHeight="1" x14ac:dyDescent="0.25">
      <c r="A1326" s="18" t="e">
        <f>#REF!</f>
        <v>#REF!</v>
      </c>
      <c r="B1326" s="20" t="e">
        <f>#REF!</f>
        <v>#REF!</v>
      </c>
      <c r="C1326" s="143" t="e">
        <f>#REF!</f>
        <v>#REF!</v>
      </c>
      <c r="D1326" s="22" t="e">
        <f>#REF!</f>
        <v>#REF!</v>
      </c>
      <c r="E1326" s="35">
        <v>150</v>
      </c>
      <c r="F1326" s="203" t="s">
        <v>84</v>
      </c>
      <c r="G1326" s="19" t="e">
        <f>#REF!</f>
        <v>#REF!</v>
      </c>
      <c r="H1326" s="19"/>
      <c r="I1326" s="19">
        <f>ПЭВН!E1424</f>
        <v>0</v>
      </c>
      <c r="J1326" s="198"/>
      <c r="K1326" s="35">
        <v>156</v>
      </c>
      <c r="L1326" s="423">
        <f t="shared" ref="L1326:L1389" si="27">E1326/K1326-1</f>
        <v>-3.8461538461538436E-2</v>
      </c>
      <c r="M1326" s="456"/>
      <c r="N1326" t="str">
        <f>IFERROR(VLOOKUP(B1326,Сток!A:B,2,FALSE),"")</f>
        <v/>
      </c>
      <c r="Q1326" s="214"/>
      <c r="R1326" s="214"/>
      <c r="S1326" s="214"/>
    </row>
    <row r="1327" spans="1:19" ht="12" customHeight="1" x14ac:dyDescent="0.25">
      <c r="A1327" s="18" t="e">
        <f>#REF!</f>
        <v>#REF!</v>
      </c>
      <c r="B1327" s="20" t="e">
        <f>#REF!</f>
        <v>#REF!</v>
      </c>
      <c r="C1327" s="143" t="e">
        <f>#REF!</f>
        <v>#REF!</v>
      </c>
      <c r="D1327" s="22" t="e">
        <f>#REF!</f>
        <v>#REF!</v>
      </c>
      <c r="E1327" s="35">
        <v>150</v>
      </c>
      <c r="F1327" s="203" t="s">
        <v>84</v>
      </c>
      <c r="G1327" s="19" t="e">
        <f>#REF!</f>
        <v>#REF!</v>
      </c>
      <c r="H1327" s="19"/>
      <c r="I1327" s="19">
        <f>ПЭВН!E1425</f>
        <v>0</v>
      </c>
      <c r="J1327" s="198"/>
      <c r="K1327" s="35">
        <v>157</v>
      </c>
      <c r="L1327" s="423">
        <f t="shared" si="27"/>
        <v>-4.4585987261146487E-2</v>
      </c>
      <c r="M1327" s="456"/>
      <c r="N1327" t="str">
        <f>IFERROR(VLOOKUP(B1327,Сток!A:B,2,FALSE),"")</f>
        <v/>
      </c>
      <c r="Q1327" s="214"/>
      <c r="R1327" s="214"/>
      <c r="S1327" s="214"/>
    </row>
    <row r="1328" spans="1:19" ht="12" customHeight="1" x14ac:dyDescent="0.25">
      <c r="A1328" s="18" t="e">
        <f>#REF!</f>
        <v>#REF!</v>
      </c>
      <c r="B1328" s="20" t="e">
        <f>#REF!</f>
        <v>#REF!</v>
      </c>
      <c r="C1328" s="143" t="e">
        <f>#REF!</f>
        <v>#REF!</v>
      </c>
      <c r="D1328" s="22" t="e">
        <f>#REF!</f>
        <v>#REF!</v>
      </c>
      <c r="E1328" s="35">
        <v>180</v>
      </c>
      <c r="F1328" s="203" t="s">
        <v>84</v>
      </c>
      <c r="G1328" s="19" t="e">
        <f>#REF!</f>
        <v>#REF!</v>
      </c>
      <c r="H1328" s="19"/>
      <c r="I1328" s="19">
        <f>ПЭВН!E1426</f>
        <v>0</v>
      </c>
      <c r="J1328" s="198"/>
      <c r="K1328" s="35">
        <v>158</v>
      </c>
      <c r="L1328" s="423">
        <f t="shared" si="27"/>
        <v>0.139240506329114</v>
      </c>
      <c r="M1328" s="456"/>
      <c r="N1328" t="str">
        <f>IFERROR(VLOOKUP(B1328,Сток!A:B,2,FALSE),"")</f>
        <v/>
      </c>
      <c r="Q1328" s="214"/>
      <c r="R1328" s="214"/>
      <c r="S1328" s="214"/>
    </row>
    <row r="1329" spans="1:19" ht="12" customHeight="1" x14ac:dyDescent="0.25">
      <c r="A1329" s="18" t="e">
        <f>#REF!</f>
        <v>#REF!</v>
      </c>
      <c r="B1329" s="20" t="e">
        <f>#REF!</f>
        <v>#REF!</v>
      </c>
      <c r="C1329" s="143" t="e">
        <f>#REF!</f>
        <v>#REF!</v>
      </c>
      <c r="D1329" s="22" t="e">
        <f>#REF!</f>
        <v>#REF!</v>
      </c>
      <c r="E1329" s="35">
        <v>200</v>
      </c>
      <c r="F1329" s="203" t="s">
        <v>84</v>
      </c>
      <c r="G1329" s="19" t="e">
        <f>#REF!</f>
        <v>#REF!</v>
      </c>
      <c r="H1329" s="19"/>
      <c r="I1329" s="19">
        <f>ПЭВН!E1427</f>
        <v>0</v>
      </c>
      <c r="J1329" s="198"/>
      <c r="K1329" s="35">
        <v>160</v>
      </c>
      <c r="L1329" s="423">
        <f t="shared" si="27"/>
        <v>0.25</v>
      </c>
      <c r="M1329" s="456"/>
      <c r="N1329" t="str">
        <f>IFERROR(VLOOKUP(B1329,Сток!A:B,2,FALSE),"")</f>
        <v/>
      </c>
      <c r="Q1329" s="214"/>
      <c r="R1329" s="214"/>
      <c r="S1329" s="214"/>
    </row>
    <row r="1330" spans="1:19" ht="12" customHeight="1" x14ac:dyDescent="0.25">
      <c r="A1330" s="18" t="e">
        <f>#REF!</f>
        <v>#REF!</v>
      </c>
      <c r="B1330" s="20" t="e">
        <f>#REF!</f>
        <v>#REF!</v>
      </c>
      <c r="C1330" s="143" t="e">
        <f>#REF!</f>
        <v>#REF!</v>
      </c>
      <c r="D1330" s="22" t="e">
        <f>#REF!</f>
        <v>#REF!</v>
      </c>
      <c r="E1330" s="35">
        <v>80</v>
      </c>
      <c r="F1330" s="203" t="s">
        <v>84</v>
      </c>
      <c r="G1330" s="19" t="e">
        <f>#REF!</f>
        <v>#REF!</v>
      </c>
      <c r="H1330" s="19"/>
      <c r="I1330" s="19">
        <f>ПЭВН!E1428</f>
        <v>0</v>
      </c>
      <c r="J1330" s="198"/>
      <c r="K1330" s="35">
        <v>54</v>
      </c>
      <c r="L1330" s="423">
        <f t="shared" si="27"/>
        <v>0.4814814814814814</v>
      </c>
      <c r="M1330" s="456"/>
      <c r="N1330" t="str">
        <f>IFERROR(VLOOKUP(B1330,Сток!A:B,2,FALSE),"")</f>
        <v/>
      </c>
      <c r="Q1330" s="214"/>
      <c r="R1330" s="214"/>
      <c r="S1330" s="214"/>
    </row>
    <row r="1331" spans="1:19" ht="12" customHeight="1" x14ac:dyDescent="0.25">
      <c r="A1331" s="18" t="e">
        <f>#REF!</f>
        <v>#REF!</v>
      </c>
      <c r="B1331" s="20" t="e">
        <f>#REF!</f>
        <v>#REF!</v>
      </c>
      <c r="C1331" s="143" t="e">
        <f>#REF!</f>
        <v>#REF!</v>
      </c>
      <c r="D1331" s="22" t="e">
        <f>#REF!</f>
        <v>#REF!</v>
      </c>
      <c r="E1331" s="35">
        <v>110</v>
      </c>
      <c r="F1331" s="203" t="s">
        <v>84</v>
      </c>
      <c r="G1331" s="19" t="e">
        <f>#REF!</f>
        <v>#REF!</v>
      </c>
      <c r="H1331" s="19"/>
      <c r="I1331" s="19">
        <f>ПЭВН!E1429</f>
        <v>0</v>
      </c>
      <c r="J1331" s="198"/>
      <c r="K1331" s="35">
        <v>86</v>
      </c>
      <c r="L1331" s="423">
        <f t="shared" si="27"/>
        <v>0.27906976744186052</v>
      </c>
      <c r="M1331" s="456"/>
      <c r="N1331" t="str">
        <f>IFERROR(VLOOKUP(B1331,Сток!A:B,2,FALSE),"")</f>
        <v/>
      </c>
      <c r="Q1331" s="214"/>
      <c r="R1331" s="214"/>
      <c r="S1331" s="214"/>
    </row>
    <row r="1332" spans="1:19" ht="12" customHeight="1" x14ac:dyDescent="0.25">
      <c r="A1332" s="18" t="e">
        <f>#REF!</f>
        <v>#REF!</v>
      </c>
      <c r="B1332" s="20" t="e">
        <f>#REF!</f>
        <v>#REF!</v>
      </c>
      <c r="C1332" s="143" t="e">
        <f>#REF!</f>
        <v>#REF!</v>
      </c>
      <c r="D1332" s="22" t="e">
        <f>#REF!</f>
        <v>#REF!</v>
      </c>
      <c r="E1332" s="35">
        <v>110</v>
      </c>
      <c r="F1332" s="203" t="s">
        <v>84</v>
      </c>
      <c r="G1332" s="19" t="e">
        <f>#REF!</f>
        <v>#REF!</v>
      </c>
      <c r="H1332" s="19"/>
      <c r="I1332" s="19">
        <f>ПЭВН!E1430</f>
        <v>0</v>
      </c>
      <c r="J1332" s="198"/>
      <c r="K1332" s="35">
        <v>86</v>
      </c>
      <c r="L1332" s="423">
        <f t="shared" si="27"/>
        <v>0.27906976744186052</v>
      </c>
      <c r="M1332" s="456"/>
      <c r="N1332" t="str">
        <f>IFERROR(VLOOKUP(B1332,Сток!A:B,2,FALSE),"")</f>
        <v/>
      </c>
      <c r="Q1332" s="214"/>
      <c r="R1332" s="214"/>
      <c r="S1332" s="214"/>
    </row>
    <row r="1333" spans="1:19" ht="12" customHeight="1" x14ac:dyDescent="0.25">
      <c r="A1333" s="18" t="e">
        <f>#REF!</f>
        <v>#REF!</v>
      </c>
      <c r="B1333" s="20" t="e">
        <f>#REF!</f>
        <v>#REF!</v>
      </c>
      <c r="C1333" s="143" t="e">
        <f>#REF!</f>
        <v>#REF!</v>
      </c>
      <c r="D1333" s="22" t="e">
        <f>#REF!</f>
        <v>#REF!</v>
      </c>
      <c r="E1333" s="35">
        <v>100</v>
      </c>
      <c r="F1333" s="203" t="s">
        <v>84</v>
      </c>
      <c r="G1333" s="19" t="e">
        <f>#REF!</f>
        <v>#REF!</v>
      </c>
      <c r="H1333" s="19"/>
      <c r="I1333" s="19">
        <f>ПЭВН!E1431</f>
        <v>0</v>
      </c>
      <c r="J1333" s="198"/>
      <c r="K1333" s="35">
        <v>400</v>
      </c>
      <c r="L1333" s="423">
        <f t="shared" si="27"/>
        <v>-0.75</v>
      </c>
      <c r="M1333" s="456"/>
      <c r="N1333" t="str">
        <f>IFERROR(VLOOKUP(B1333,Сток!A:B,2,FALSE),"")</f>
        <v/>
      </c>
      <c r="Q1333" s="214"/>
      <c r="R1333" s="214"/>
      <c r="S1333" s="214"/>
    </row>
    <row r="1334" spans="1:19" ht="12" customHeight="1" x14ac:dyDescent="0.25">
      <c r="A1334" s="18" t="e">
        <f>#REF!</f>
        <v>#REF!</v>
      </c>
      <c r="B1334" s="20" t="e">
        <f>#REF!</f>
        <v>#REF!</v>
      </c>
      <c r="C1334" s="143" t="e">
        <f>#REF!</f>
        <v>#REF!</v>
      </c>
      <c r="D1334" s="22" t="e">
        <f>#REF!</f>
        <v>#REF!</v>
      </c>
      <c r="E1334" s="35">
        <v>120</v>
      </c>
      <c r="F1334" s="203" t="s">
        <v>84</v>
      </c>
      <c r="G1334" s="19" t="e">
        <f>#REF!</f>
        <v>#REF!</v>
      </c>
      <c r="H1334" s="19"/>
      <c r="I1334" s="19">
        <f>ПЭВН!E1432</f>
        <v>0</v>
      </c>
      <c r="J1334" s="198"/>
      <c r="K1334" s="35">
        <v>108</v>
      </c>
      <c r="L1334" s="423">
        <f t="shared" si="27"/>
        <v>0.11111111111111116</v>
      </c>
      <c r="M1334" s="456"/>
      <c r="N1334" t="str">
        <f>IFERROR(VLOOKUP(B1334,Сток!A:B,2,FALSE),"")</f>
        <v/>
      </c>
      <c r="Q1334" s="214"/>
      <c r="R1334" s="214"/>
      <c r="S1334" s="214"/>
    </row>
    <row r="1335" spans="1:19" ht="12" customHeight="1" x14ac:dyDescent="0.25">
      <c r="A1335" s="18" t="e">
        <f>#REF!</f>
        <v>#REF!</v>
      </c>
      <c r="B1335" s="20" t="e">
        <f>#REF!</f>
        <v>#REF!</v>
      </c>
      <c r="C1335" s="143" t="e">
        <f>#REF!</f>
        <v>#REF!</v>
      </c>
      <c r="D1335" s="22" t="e">
        <f>#REF!</f>
        <v>#REF!</v>
      </c>
      <c r="E1335" s="35">
        <v>140</v>
      </c>
      <c r="F1335" s="203" t="s">
        <v>84</v>
      </c>
      <c r="G1335" s="19" t="e">
        <f>#REF!</f>
        <v>#REF!</v>
      </c>
      <c r="H1335" s="19"/>
      <c r="I1335" s="19">
        <f>ПЭВН!E1433</f>
        <v>0</v>
      </c>
      <c r="J1335" s="198"/>
      <c r="K1335" s="35">
        <v>108</v>
      </c>
      <c r="L1335" s="423">
        <f t="shared" si="27"/>
        <v>0.29629629629629628</v>
      </c>
      <c r="M1335" s="456"/>
      <c r="N1335" t="str">
        <f>IFERROR(VLOOKUP(B1335,Сток!A:B,2,FALSE),"")</f>
        <v/>
      </c>
      <c r="Q1335" s="214"/>
      <c r="R1335" s="214"/>
      <c r="S1335" s="214"/>
    </row>
    <row r="1336" spans="1:19" ht="12" customHeight="1" x14ac:dyDescent="0.25">
      <c r="A1336" s="18" t="e">
        <f>#REF!</f>
        <v>#REF!</v>
      </c>
      <c r="B1336" s="20" t="e">
        <f>#REF!</f>
        <v>#REF!</v>
      </c>
      <c r="C1336" s="143" t="e">
        <f>#REF!</f>
        <v>#REF!</v>
      </c>
      <c r="D1336" s="22" t="e">
        <f>#REF!</f>
        <v>#REF!</v>
      </c>
      <c r="E1336" s="35">
        <v>160</v>
      </c>
      <c r="F1336" s="203" t="s">
        <v>84</v>
      </c>
      <c r="G1336" s="19" t="e">
        <f>#REF!</f>
        <v>#REF!</v>
      </c>
      <c r="H1336" s="19"/>
      <c r="I1336" s="19">
        <f>ПЭВН!E1434</f>
        <v>0</v>
      </c>
      <c r="J1336" s="198"/>
      <c r="K1336" s="35">
        <v>162</v>
      </c>
      <c r="L1336" s="423">
        <f t="shared" si="27"/>
        <v>-1.2345679012345734E-2</v>
      </c>
      <c r="M1336" s="456"/>
      <c r="N1336" t="str">
        <f>IFERROR(VLOOKUP(B1336,Сток!A:B,2,FALSE),"")</f>
        <v/>
      </c>
      <c r="Q1336" s="214"/>
      <c r="R1336" s="214"/>
      <c r="S1336" s="214"/>
    </row>
    <row r="1337" spans="1:19" ht="12" customHeight="1" x14ac:dyDescent="0.25">
      <c r="A1337" s="18" t="e">
        <f>#REF!</f>
        <v>#REF!</v>
      </c>
      <c r="B1337" s="20" t="e">
        <f>#REF!</f>
        <v>#REF!</v>
      </c>
      <c r="C1337" s="143" t="e">
        <f>#REF!</f>
        <v>#REF!</v>
      </c>
      <c r="D1337" s="22" t="e">
        <f>#REF!</f>
        <v>#REF!</v>
      </c>
      <c r="E1337" s="35">
        <v>160</v>
      </c>
      <c r="F1337" s="203" t="s">
        <v>84</v>
      </c>
      <c r="G1337" s="19" t="e">
        <f>#REF!</f>
        <v>#REF!</v>
      </c>
      <c r="H1337" s="19"/>
      <c r="I1337" s="19">
        <f>ПЭВН!E1435</f>
        <v>0</v>
      </c>
      <c r="J1337" s="198"/>
      <c r="K1337" s="35">
        <v>162</v>
      </c>
      <c r="L1337" s="423">
        <f t="shared" si="27"/>
        <v>-1.2345679012345734E-2</v>
      </c>
      <c r="M1337" s="456"/>
      <c r="N1337" t="str">
        <f>IFERROR(VLOOKUP(B1337,Сток!A:B,2,FALSE),"")</f>
        <v/>
      </c>
      <c r="Q1337" s="214"/>
      <c r="R1337" s="214"/>
      <c r="S1337" s="214"/>
    </row>
    <row r="1338" spans="1:19" ht="12" customHeight="1" x14ac:dyDescent="0.25">
      <c r="A1338" s="18" t="e">
        <f>#REF!</f>
        <v>#REF!</v>
      </c>
      <c r="B1338" s="20" t="e">
        <f>#REF!</f>
        <v>#REF!</v>
      </c>
      <c r="C1338" s="143" t="e">
        <f>#REF!</f>
        <v>#REF!</v>
      </c>
      <c r="D1338" s="22" t="e">
        <f>#REF!</f>
        <v>#REF!</v>
      </c>
      <c r="E1338" s="35">
        <v>160</v>
      </c>
      <c r="F1338" s="203" t="s">
        <v>84</v>
      </c>
      <c r="G1338" s="19" t="e">
        <f>#REF!</f>
        <v>#REF!</v>
      </c>
      <c r="H1338" s="19"/>
      <c r="I1338" s="19">
        <f>ПЭВН!E1436</f>
        <v>0</v>
      </c>
      <c r="J1338" s="198"/>
      <c r="K1338" s="35">
        <v>54</v>
      </c>
      <c r="L1338" s="423">
        <f t="shared" si="27"/>
        <v>1.9629629629629628</v>
      </c>
      <c r="M1338" s="456"/>
      <c r="N1338" t="str">
        <f>IFERROR(VLOOKUP(B1338,Сток!A:B,2,FALSE),"")</f>
        <v/>
      </c>
      <c r="Q1338" s="214"/>
      <c r="R1338" s="214"/>
      <c r="S1338" s="214"/>
    </row>
    <row r="1339" spans="1:19" ht="12" customHeight="1" x14ac:dyDescent="0.25">
      <c r="A1339" s="18" t="e">
        <f>#REF!</f>
        <v>#REF!</v>
      </c>
      <c r="B1339" s="20" t="e">
        <f>#REF!</f>
        <v>#REF!</v>
      </c>
      <c r="C1339" s="143" t="e">
        <f>#REF!</f>
        <v>#REF!</v>
      </c>
      <c r="D1339" s="22" t="e">
        <f>#REF!</f>
        <v>#REF!</v>
      </c>
      <c r="E1339" s="35">
        <v>160</v>
      </c>
      <c r="F1339" s="203" t="s">
        <v>84</v>
      </c>
      <c r="G1339" s="19" t="e">
        <f>#REF!</f>
        <v>#REF!</v>
      </c>
      <c r="H1339" s="19"/>
      <c r="I1339" s="19">
        <f>ПЭВН!E1437</f>
        <v>0</v>
      </c>
      <c r="J1339" s="198"/>
      <c r="K1339" s="35">
        <v>54</v>
      </c>
      <c r="L1339" s="423">
        <f t="shared" si="27"/>
        <v>1.9629629629629628</v>
      </c>
      <c r="M1339" s="456"/>
      <c r="N1339" t="str">
        <f>IFERROR(VLOOKUP(B1339,Сток!A:B,2,FALSE),"")</f>
        <v/>
      </c>
      <c r="Q1339" s="214"/>
      <c r="R1339" s="214"/>
      <c r="S1339" s="214"/>
    </row>
    <row r="1340" spans="1:19" ht="12" customHeight="1" x14ac:dyDescent="0.25">
      <c r="A1340" s="18" t="e">
        <f>#REF!</f>
        <v>#REF!</v>
      </c>
      <c r="B1340" s="20" t="e">
        <f>#REF!</f>
        <v>#REF!</v>
      </c>
      <c r="C1340" s="143" t="e">
        <f>#REF!</f>
        <v>#REF!</v>
      </c>
      <c r="D1340" s="22" t="e">
        <f>#REF!</f>
        <v>#REF!</v>
      </c>
      <c r="E1340" s="35">
        <v>160</v>
      </c>
      <c r="F1340" s="203" t="s">
        <v>84</v>
      </c>
      <c r="G1340" s="19" t="e">
        <f>#REF!</f>
        <v>#REF!</v>
      </c>
      <c r="H1340" s="19"/>
      <c r="I1340" s="19">
        <f>ПЭВН!E1438</f>
        <v>0</v>
      </c>
      <c r="J1340" s="198"/>
      <c r="K1340" s="35">
        <v>432</v>
      </c>
      <c r="L1340" s="423">
        <f t="shared" si="27"/>
        <v>-0.62962962962962965</v>
      </c>
      <c r="M1340" s="456"/>
      <c r="N1340" t="str">
        <f>IFERROR(VLOOKUP(B1340,Сток!A:B,2,FALSE),"")</f>
        <v/>
      </c>
      <c r="Q1340" s="214"/>
      <c r="R1340" s="214"/>
      <c r="S1340" s="214"/>
    </row>
    <row r="1341" spans="1:19" ht="12" customHeight="1" x14ac:dyDescent="0.25">
      <c r="A1341" s="18" t="e">
        <f>#REF!</f>
        <v>#REF!</v>
      </c>
      <c r="B1341" s="20" t="e">
        <f>#REF!</f>
        <v>#REF!</v>
      </c>
      <c r="C1341" s="143" t="e">
        <f>#REF!</f>
        <v>#REF!</v>
      </c>
      <c r="D1341" s="22" t="e">
        <f>#REF!</f>
        <v>#REF!</v>
      </c>
      <c r="E1341" s="35">
        <v>160</v>
      </c>
      <c r="F1341" s="203" t="s">
        <v>84</v>
      </c>
      <c r="G1341" s="19" t="e">
        <f>#REF!</f>
        <v>#REF!</v>
      </c>
      <c r="H1341" s="19"/>
      <c r="I1341" s="19">
        <f>ПЭВН!E1439</f>
        <v>0</v>
      </c>
      <c r="J1341" s="198"/>
      <c r="K1341" s="35">
        <v>54</v>
      </c>
      <c r="L1341" s="423">
        <f t="shared" si="27"/>
        <v>1.9629629629629628</v>
      </c>
      <c r="M1341" s="456"/>
      <c r="N1341" t="str">
        <f>IFERROR(VLOOKUP(B1341,Сток!A:B,2,FALSE),"")</f>
        <v/>
      </c>
      <c r="Q1341" s="214"/>
      <c r="R1341" s="214"/>
      <c r="S1341" s="214"/>
    </row>
    <row r="1342" spans="1:19" ht="12" customHeight="1" x14ac:dyDescent="0.25">
      <c r="A1342" s="18" t="e">
        <f>#REF!</f>
        <v>#REF!</v>
      </c>
      <c r="B1342" s="20" t="e">
        <f>#REF!</f>
        <v>#REF!</v>
      </c>
      <c r="C1342" s="143" t="e">
        <f>#REF!</f>
        <v>#REF!</v>
      </c>
      <c r="D1342" s="22" t="e">
        <f>#REF!</f>
        <v>#REF!</v>
      </c>
      <c r="E1342" s="35">
        <v>160</v>
      </c>
      <c r="F1342" s="203" t="s">
        <v>84</v>
      </c>
      <c r="G1342" s="19" t="e">
        <f>#REF!</f>
        <v>#REF!</v>
      </c>
      <c r="H1342" s="19"/>
      <c r="I1342" s="19">
        <f>ПЭВН!E1440</f>
        <v>0</v>
      </c>
      <c r="J1342" s="198"/>
      <c r="K1342" s="35">
        <v>54</v>
      </c>
      <c r="L1342" s="423">
        <f t="shared" si="27"/>
        <v>1.9629629629629628</v>
      </c>
      <c r="M1342" s="456"/>
      <c r="N1342" t="str">
        <f>IFERROR(VLOOKUP(B1342,Сток!A:B,2,FALSE),"")</f>
        <v/>
      </c>
      <c r="Q1342" s="214"/>
      <c r="R1342" s="214"/>
      <c r="S1342" s="214"/>
    </row>
    <row r="1343" spans="1:19" ht="12" customHeight="1" x14ac:dyDescent="0.25">
      <c r="A1343" s="18" t="e">
        <f>#REF!</f>
        <v>#REF!</v>
      </c>
      <c r="B1343" s="20" t="e">
        <f>#REF!</f>
        <v>#REF!</v>
      </c>
      <c r="C1343" s="143" t="e">
        <f>#REF!</f>
        <v>#REF!</v>
      </c>
      <c r="D1343" s="22" t="e">
        <f>#REF!</f>
        <v>#REF!</v>
      </c>
      <c r="E1343" s="35">
        <v>160</v>
      </c>
      <c r="F1343" s="203" t="s">
        <v>84</v>
      </c>
      <c r="G1343" s="19" t="e">
        <f>#REF!</f>
        <v>#REF!</v>
      </c>
      <c r="H1343" s="19"/>
      <c r="I1343" s="19">
        <f>ПЭВН!E1441</f>
        <v>0</v>
      </c>
      <c r="J1343" s="198"/>
      <c r="K1343" s="35">
        <v>54</v>
      </c>
      <c r="L1343" s="423">
        <f t="shared" si="27"/>
        <v>1.9629629629629628</v>
      </c>
      <c r="M1343" s="456"/>
      <c r="N1343" t="str">
        <f>IFERROR(VLOOKUP(B1343,Сток!A:B,2,FALSE),"")</f>
        <v/>
      </c>
      <c r="Q1343" s="214"/>
      <c r="R1343" s="214"/>
      <c r="S1343" s="214"/>
    </row>
    <row r="1344" spans="1:19" ht="12" customHeight="1" x14ac:dyDescent="0.25">
      <c r="A1344" s="18" t="e">
        <f>#REF!</f>
        <v>#REF!</v>
      </c>
      <c r="B1344" s="20" t="e">
        <f>#REF!</f>
        <v>#REF!</v>
      </c>
      <c r="C1344" s="143" t="e">
        <f>#REF!</f>
        <v>#REF!</v>
      </c>
      <c r="D1344" s="22" t="e">
        <f>#REF!</f>
        <v>#REF!</v>
      </c>
      <c r="E1344" s="35">
        <v>160</v>
      </c>
      <c r="F1344" s="203" t="s">
        <v>84</v>
      </c>
      <c r="G1344" s="19" t="e">
        <f>#REF!</f>
        <v>#REF!</v>
      </c>
      <c r="H1344" s="19"/>
      <c r="I1344" s="19">
        <f>ПЭВН!E1442</f>
        <v>0</v>
      </c>
      <c r="J1344" s="198"/>
      <c r="K1344" s="35">
        <v>54</v>
      </c>
      <c r="L1344" s="423">
        <f t="shared" si="27"/>
        <v>1.9629629629629628</v>
      </c>
      <c r="M1344" s="456"/>
      <c r="N1344" t="str">
        <f>IFERROR(VLOOKUP(B1344,Сток!A:B,2,FALSE),"")</f>
        <v/>
      </c>
      <c r="Q1344" s="214"/>
      <c r="R1344" s="214"/>
      <c r="S1344" s="214"/>
    </row>
    <row r="1345" spans="1:19" ht="12" customHeight="1" x14ac:dyDescent="0.25">
      <c r="A1345" s="18" t="e">
        <f>#REF!</f>
        <v>#REF!</v>
      </c>
      <c r="B1345" s="20" t="e">
        <f>#REF!</f>
        <v>#REF!</v>
      </c>
      <c r="C1345" s="143" t="e">
        <f>#REF!</f>
        <v>#REF!</v>
      </c>
      <c r="D1345" s="22" t="e">
        <f>#REF!</f>
        <v>#REF!</v>
      </c>
      <c r="E1345" s="35">
        <v>100</v>
      </c>
      <c r="F1345" s="203" t="s">
        <v>84</v>
      </c>
      <c r="G1345" s="19" t="e">
        <f>#REF!</f>
        <v>#REF!</v>
      </c>
      <c r="H1345" s="19"/>
      <c r="I1345" s="19">
        <f>ПЭВН!E1443</f>
        <v>0</v>
      </c>
      <c r="J1345" s="198"/>
      <c r="K1345" s="35">
        <v>400</v>
      </c>
      <c r="L1345" s="423">
        <f t="shared" si="27"/>
        <v>-0.75</v>
      </c>
      <c r="M1345" s="456"/>
      <c r="N1345" t="str">
        <f>IFERROR(VLOOKUP(B1345,Сток!A:B,2,FALSE),"")</f>
        <v/>
      </c>
      <c r="Q1345" s="214"/>
      <c r="R1345" s="214"/>
      <c r="S1345" s="214"/>
    </row>
    <row r="1346" spans="1:19" ht="12" customHeight="1" x14ac:dyDescent="0.25">
      <c r="A1346" s="18" t="e">
        <f>#REF!</f>
        <v>#REF!</v>
      </c>
      <c r="B1346" s="20" t="e">
        <f>#REF!</f>
        <v>#REF!</v>
      </c>
      <c r="C1346" s="143" t="e">
        <f>#REF!</f>
        <v>#REF!</v>
      </c>
      <c r="D1346" s="22" t="e">
        <f>#REF!</f>
        <v>#REF!</v>
      </c>
      <c r="E1346" s="35">
        <v>120</v>
      </c>
      <c r="F1346" s="203" t="s">
        <v>84</v>
      </c>
      <c r="G1346" s="19" t="e">
        <f>#REF!</f>
        <v>#REF!</v>
      </c>
      <c r="H1346" s="19"/>
      <c r="I1346" s="19">
        <f>ПЭВН!E1444</f>
        <v>0</v>
      </c>
      <c r="J1346" s="198"/>
      <c r="K1346" s="35">
        <v>65</v>
      </c>
      <c r="L1346" s="423">
        <f t="shared" si="27"/>
        <v>0.84615384615384626</v>
      </c>
      <c r="M1346" s="456"/>
      <c r="N1346" t="str">
        <f>IFERROR(VLOOKUP(B1346,Сток!A:B,2,FALSE),"")</f>
        <v/>
      </c>
      <c r="Q1346" s="214"/>
      <c r="R1346" s="214"/>
      <c r="S1346" s="214"/>
    </row>
    <row r="1347" spans="1:19" ht="12" customHeight="1" x14ac:dyDescent="0.25">
      <c r="A1347" s="18" t="e">
        <f>#REF!</f>
        <v>#REF!</v>
      </c>
      <c r="B1347" s="20" t="e">
        <f>#REF!</f>
        <v>#REF!</v>
      </c>
      <c r="C1347" s="143" t="e">
        <f>#REF!</f>
        <v>#REF!</v>
      </c>
      <c r="D1347" s="22" t="e">
        <f>#REF!</f>
        <v>#REF!</v>
      </c>
      <c r="E1347" s="35">
        <v>100</v>
      </c>
      <c r="F1347" s="203" t="s">
        <v>84</v>
      </c>
      <c r="G1347" s="19" t="e">
        <f>#REF!</f>
        <v>#REF!</v>
      </c>
      <c r="H1347" s="19"/>
      <c r="I1347" s="19">
        <f>ПЭВН!E1445</f>
        <v>0</v>
      </c>
      <c r="J1347" s="198"/>
      <c r="K1347" s="35">
        <v>45</v>
      </c>
      <c r="L1347" s="423">
        <f t="shared" si="27"/>
        <v>1.2222222222222223</v>
      </c>
      <c r="M1347" s="456"/>
      <c r="N1347" t="str">
        <f>IFERROR(VLOOKUP(B1347,Сток!A:B,2,FALSE),"")</f>
        <v/>
      </c>
      <c r="Q1347" s="214"/>
      <c r="R1347" s="214"/>
      <c r="S1347" s="214"/>
    </row>
    <row r="1348" spans="1:19" ht="12" customHeight="1" x14ac:dyDescent="0.25">
      <c r="A1348" s="18" t="e">
        <f>#REF!</f>
        <v>#REF!</v>
      </c>
      <c r="B1348" s="20" t="e">
        <f>#REF!</f>
        <v>#REF!</v>
      </c>
      <c r="C1348" s="143" t="e">
        <f>#REF!</f>
        <v>#REF!</v>
      </c>
      <c r="D1348" s="22" t="e">
        <f>#REF!</f>
        <v>#REF!</v>
      </c>
      <c r="E1348" s="35">
        <v>43</v>
      </c>
      <c r="F1348" s="203" t="s">
        <v>84</v>
      </c>
      <c r="G1348" s="19" t="e">
        <f>#REF!</f>
        <v>#REF!</v>
      </c>
      <c r="H1348" s="19"/>
      <c r="I1348" s="19">
        <f>ПЭВН!E1446</f>
        <v>0</v>
      </c>
      <c r="J1348" s="198"/>
      <c r="K1348" s="35">
        <v>43</v>
      </c>
      <c r="L1348" s="423">
        <f t="shared" si="27"/>
        <v>0</v>
      </c>
      <c r="M1348" s="456"/>
      <c r="N1348" t="str">
        <f>IFERROR(VLOOKUP(B1348,Сток!A:B,2,FALSE),"")</f>
        <v/>
      </c>
      <c r="Q1348" s="214"/>
      <c r="R1348" s="214"/>
      <c r="S1348" s="214"/>
    </row>
    <row r="1349" spans="1:19" ht="12" customHeight="1" x14ac:dyDescent="0.25">
      <c r="A1349" s="18" t="e">
        <f>#REF!</f>
        <v>#REF!</v>
      </c>
      <c r="B1349" s="20" t="e">
        <f>#REF!</f>
        <v>#REF!</v>
      </c>
      <c r="C1349" s="143" t="e">
        <f>#REF!</f>
        <v>#REF!</v>
      </c>
      <c r="D1349" s="22" t="e">
        <f>#REF!</f>
        <v>#REF!</v>
      </c>
      <c r="E1349" s="35">
        <v>100</v>
      </c>
      <c r="F1349" s="203" t="s">
        <v>84</v>
      </c>
      <c r="G1349" s="19" t="e">
        <f>#REF!</f>
        <v>#REF!</v>
      </c>
      <c r="H1349" s="19"/>
      <c r="I1349" s="19">
        <f>ПЭВН!E1447</f>
        <v>0</v>
      </c>
      <c r="J1349" s="198"/>
      <c r="K1349" s="35">
        <v>76</v>
      </c>
      <c r="L1349" s="423">
        <f t="shared" si="27"/>
        <v>0.31578947368421062</v>
      </c>
      <c r="M1349" s="456"/>
      <c r="N1349" t="str">
        <f>IFERROR(VLOOKUP(B1349,Сток!A:B,2,FALSE),"")</f>
        <v/>
      </c>
      <c r="Q1349" s="214"/>
      <c r="R1349" s="214"/>
      <c r="S1349" s="214"/>
    </row>
    <row r="1350" spans="1:19" ht="12" customHeight="1" x14ac:dyDescent="0.25">
      <c r="A1350" s="18" t="e">
        <f>#REF!</f>
        <v>#REF!</v>
      </c>
      <c r="B1350" s="20" t="e">
        <f>#REF!</f>
        <v>#REF!</v>
      </c>
      <c r="C1350" s="143" t="e">
        <f>#REF!</f>
        <v>#REF!</v>
      </c>
      <c r="D1350" s="22" t="e">
        <f>#REF!</f>
        <v>#REF!</v>
      </c>
      <c r="E1350" s="35">
        <v>100</v>
      </c>
      <c r="F1350" s="203" t="s">
        <v>84</v>
      </c>
      <c r="G1350" s="19" t="e">
        <f>#REF!</f>
        <v>#REF!</v>
      </c>
      <c r="H1350" s="19"/>
      <c r="I1350" s="19">
        <f>ПЭВН!E1448</f>
        <v>0</v>
      </c>
      <c r="J1350" s="198"/>
      <c r="K1350" s="35">
        <v>86</v>
      </c>
      <c r="L1350" s="423">
        <f t="shared" si="27"/>
        <v>0.16279069767441867</v>
      </c>
      <c r="M1350" s="456"/>
      <c r="N1350" t="str">
        <f>IFERROR(VLOOKUP(B1350,Сток!A:B,2,FALSE),"")</f>
        <v/>
      </c>
      <c r="Q1350" s="214"/>
      <c r="R1350" s="214"/>
      <c r="S1350" s="214"/>
    </row>
    <row r="1351" spans="1:19" ht="12" customHeight="1" x14ac:dyDescent="0.25">
      <c r="A1351" s="18" t="e">
        <f>#REF!</f>
        <v>#REF!</v>
      </c>
      <c r="B1351" s="20" t="e">
        <f>#REF!</f>
        <v>#REF!</v>
      </c>
      <c r="C1351" s="143" t="e">
        <f>#REF!</f>
        <v>#REF!</v>
      </c>
      <c r="D1351" s="22" t="e">
        <f>#REF!</f>
        <v>#REF!</v>
      </c>
      <c r="E1351" s="35">
        <v>100</v>
      </c>
      <c r="F1351" s="203" t="s">
        <v>84</v>
      </c>
      <c r="G1351" s="19" t="e">
        <f>#REF!</f>
        <v>#REF!</v>
      </c>
      <c r="H1351" s="19"/>
      <c r="I1351" s="19">
        <f>ПЭВН!E1449</f>
        <v>0</v>
      </c>
      <c r="J1351" s="198"/>
      <c r="K1351" s="35">
        <v>86</v>
      </c>
      <c r="L1351" s="423">
        <f t="shared" si="27"/>
        <v>0.16279069767441867</v>
      </c>
      <c r="M1351" s="456"/>
      <c r="N1351" t="str">
        <f>IFERROR(VLOOKUP(B1351,Сток!A:B,2,FALSE),"")</f>
        <v/>
      </c>
      <c r="Q1351" s="214"/>
      <c r="R1351" s="214"/>
      <c r="S1351" s="214"/>
    </row>
    <row r="1352" spans="1:19" ht="12" customHeight="1" x14ac:dyDescent="0.25">
      <c r="A1352" s="18" t="e">
        <f>#REF!</f>
        <v>#REF!</v>
      </c>
      <c r="B1352" s="20" t="e">
        <f>#REF!</f>
        <v>#REF!</v>
      </c>
      <c r="C1352" s="143" t="e">
        <f>#REF!</f>
        <v>#REF!</v>
      </c>
      <c r="D1352" s="22" t="e">
        <f>#REF!</f>
        <v>#REF!</v>
      </c>
      <c r="E1352" s="35">
        <v>100</v>
      </c>
      <c r="F1352" s="203" t="s">
        <v>84</v>
      </c>
      <c r="G1352" s="19" t="e">
        <f>#REF!</f>
        <v>#REF!</v>
      </c>
      <c r="H1352" s="19"/>
      <c r="I1352" s="19">
        <f>ПЭВН!E1450</f>
        <v>0</v>
      </c>
      <c r="J1352" s="198"/>
      <c r="K1352" s="35">
        <v>86</v>
      </c>
      <c r="L1352" s="423">
        <f t="shared" si="27"/>
        <v>0.16279069767441867</v>
      </c>
      <c r="M1352" s="456"/>
      <c r="N1352" t="str">
        <f>IFERROR(VLOOKUP(B1352,Сток!A:B,2,FALSE),"")</f>
        <v/>
      </c>
      <c r="Q1352" s="214"/>
      <c r="R1352" s="214"/>
      <c r="S1352" s="214"/>
    </row>
    <row r="1353" spans="1:19" ht="12" customHeight="1" x14ac:dyDescent="0.25">
      <c r="A1353" s="18" t="e">
        <f>#REF!</f>
        <v>#REF!</v>
      </c>
      <c r="B1353" s="20" t="e">
        <f>#REF!</f>
        <v>#REF!</v>
      </c>
      <c r="C1353" s="143" t="e">
        <f>#REF!</f>
        <v>#REF!</v>
      </c>
      <c r="D1353" s="22" t="e">
        <f>#REF!</f>
        <v>#REF!</v>
      </c>
      <c r="E1353" s="35">
        <v>140</v>
      </c>
      <c r="F1353" s="203" t="s">
        <v>84</v>
      </c>
      <c r="G1353" s="19" t="e">
        <f>#REF!</f>
        <v>#REF!</v>
      </c>
      <c r="H1353" s="19"/>
      <c r="I1353" s="19">
        <f>ПЭВН!E1451</f>
        <v>0</v>
      </c>
      <c r="J1353" s="198"/>
      <c r="K1353" s="35">
        <v>108</v>
      </c>
      <c r="L1353" s="423">
        <f t="shared" si="27"/>
        <v>0.29629629629629628</v>
      </c>
      <c r="M1353" s="456"/>
      <c r="N1353" t="str">
        <f>IFERROR(VLOOKUP(B1353,Сток!A:B,2,FALSE),"")</f>
        <v/>
      </c>
      <c r="Q1353" s="214"/>
      <c r="R1353" s="214"/>
      <c r="S1353" s="214"/>
    </row>
    <row r="1354" spans="1:19" ht="12" customHeight="1" x14ac:dyDescent="0.25">
      <c r="A1354" s="18" t="e">
        <f>#REF!</f>
        <v>#REF!</v>
      </c>
      <c r="B1354" s="20" t="e">
        <f>#REF!</f>
        <v>#REF!</v>
      </c>
      <c r="C1354" s="143" t="e">
        <f>#REF!</f>
        <v>#REF!</v>
      </c>
      <c r="D1354" s="22" t="e">
        <f>#REF!</f>
        <v>#REF!</v>
      </c>
      <c r="E1354" s="35">
        <v>120</v>
      </c>
      <c r="F1354" s="203" t="s">
        <v>84</v>
      </c>
      <c r="G1354" s="19" t="e">
        <f>#REF!</f>
        <v>#REF!</v>
      </c>
      <c r="H1354" s="19"/>
      <c r="I1354" s="19">
        <f>ПЭВН!E1452</f>
        <v>0</v>
      </c>
      <c r="J1354" s="198"/>
      <c r="K1354" s="35">
        <v>97</v>
      </c>
      <c r="L1354" s="423">
        <f t="shared" si="27"/>
        <v>0.23711340206185572</v>
      </c>
      <c r="M1354" s="456"/>
      <c r="N1354" t="str">
        <f>IFERROR(VLOOKUP(B1354,Сток!A:B,2,FALSE),"")</f>
        <v/>
      </c>
      <c r="Q1354" s="214"/>
      <c r="R1354" s="214"/>
      <c r="S1354" s="214"/>
    </row>
    <row r="1355" spans="1:19" ht="12" customHeight="1" x14ac:dyDescent="0.25">
      <c r="A1355" s="18" t="e">
        <f>#REF!</f>
        <v>#REF!</v>
      </c>
      <c r="B1355" s="20" t="e">
        <f>#REF!</f>
        <v>#REF!</v>
      </c>
      <c r="C1355" s="143" t="e">
        <f>#REF!</f>
        <v>#REF!</v>
      </c>
      <c r="D1355" s="22" t="e">
        <f>#REF!</f>
        <v>#REF!</v>
      </c>
      <c r="E1355" s="35">
        <v>77</v>
      </c>
      <c r="F1355" s="203" t="s">
        <v>84</v>
      </c>
      <c r="G1355" s="19" t="e">
        <f>#REF!</f>
        <v>#REF!</v>
      </c>
      <c r="H1355" s="19"/>
      <c r="I1355" s="19">
        <f>ПЭВН!E1453</f>
        <v>0</v>
      </c>
      <c r="J1355" s="198"/>
      <c r="K1355" s="35">
        <v>77</v>
      </c>
      <c r="L1355" s="423">
        <f t="shared" si="27"/>
        <v>0</v>
      </c>
      <c r="M1355" s="456"/>
      <c r="N1355" t="str">
        <f>IFERROR(VLOOKUP(B1355,Сток!A:B,2,FALSE),"")</f>
        <v/>
      </c>
      <c r="Q1355" s="214"/>
      <c r="R1355" s="214"/>
      <c r="S1355" s="214"/>
    </row>
    <row r="1356" spans="1:19" ht="12" customHeight="1" x14ac:dyDescent="0.25">
      <c r="A1356" s="18" t="e">
        <f>#REF!</f>
        <v>#REF!</v>
      </c>
      <c r="B1356" s="20" t="e">
        <f>#REF!</f>
        <v>#REF!</v>
      </c>
      <c r="C1356" s="143" t="e">
        <f>#REF!</f>
        <v>#REF!</v>
      </c>
      <c r="D1356" s="22" t="e">
        <f>#REF!</f>
        <v>#REF!</v>
      </c>
      <c r="E1356" s="35">
        <v>120</v>
      </c>
      <c r="F1356" s="203" t="s">
        <v>84</v>
      </c>
      <c r="G1356" s="19" t="e">
        <f>#REF!</f>
        <v>#REF!</v>
      </c>
      <c r="H1356" s="19"/>
      <c r="I1356" s="19">
        <f>ПЭВН!E1454</f>
        <v>0</v>
      </c>
      <c r="J1356" s="198"/>
      <c r="K1356" s="35">
        <v>83</v>
      </c>
      <c r="L1356" s="423">
        <f t="shared" si="27"/>
        <v>0.44578313253012047</v>
      </c>
      <c r="M1356" s="456"/>
      <c r="N1356" t="str">
        <f>IFERROR(VLOOKUP(B1356,Сток!A:B,2,FALSE),"")</f>
        <v/>
      </c>
      <c r="Q1356" s="214"/>
      <c r="R1356" s="214"/>
      <c r="S1356" s="214"/>
    </row>
    <row r="1357" spans="1:19" ht="12" customHeight="1" x14ac:dyDescent="0.25">
      <c r="A1357" s="18" t="e">
        <f>#REF!</f>
        <v>#REF!</v>
      </c>
      <c r="B1357" s="20" t="e">
        <f>#REF!</f>
        <v>#REF!</v>
      </c>
      <c r="C1357" s="143" t="e">
        <f>#REF!</f>
        <v>#REF!</v>
      </c>
      <c r="D1357" s="22" t="e">
        <f>#REF!</f>
        <v>#REF!</v>
      </c>
      <c r="E1357" s="35">
        <v>100</v>
      </c>
      <c r="F1357" s="203" t="s">
        <v>84</v>
      </c>
      <c r="G1357" s="19" t="e">
        <f>#REF!</f>
        <v>#REF!</v>
      </c>
      <c r="H1357" s="19"/>
      <c r="I1357" s="19">
        <f>ПЭВН!E1455</f>
        <v>0</v>
      </c>
      <c r="J1357" s="198"/>
      <c r="K1357" s="35">
        <v>83</v>
      </c>
      <c r="L1357" s="423">
        <f t="shared" si="27"/>
        <v>0.20481927710843384</v>
      </c>
      <c r="M1357" s="456"/>
      <c r="N1357" t="str">
        <f>IFERROR(VLOOKUP(B1357,Сток!A:B,2,FALSE),"")</f>
        <v/>
      </c>
      <c r="Q1357" s="214"/>
      <c r="R1357" s="214"/>
      <c r="S1357" s="214"/>
    </row>
    <row r="1358" spans="1:19" ht="12" customHeight="1" x14ac:dyDescent="0.25">
      <c r="A1358" s="18" t="e">
        <f>#REF!</f>
        <v>#REF!</v>
      </c>
      <c r="B1358" s="20" t="e">
        <f>#REF!</f>
        <v>#REF!</v>
      </c>
      <c r="C1358" s="143" t="e">
        <f>#REF!</f>
        <v>#REF!</v>
      </c>
      <c r="D1358" s="22" t="e">
        <f>#REF!</f>
        <v>#REF!</v>
      </c>
      <c r="E1358" s="35">
        <v>100</v>
      </c>
      <c r="F1358" s="203" t="s">
        <v>84</v>
      </c>
      <c r="G1358" s="19" t="e">
        <f>#REF!</f>
        <v>#REF!</v>
      </c>
      <c r="H1358" s="19"/>
      <c r="I1358" s="19">
        <f>ПЭВН!E1456</f>
        <v>0</v>
      </c>
      <c r="J1358" s="198"/>
      <c r="K1358" s="35">
        <v>78</v>
      </c>
      <c r="L1358" s="423">
        <f t="shared" si="27"/>
        <v>0.28205128205128216</v>
      </c>
      <c r="M1358" s="456"/>
      <c r="N1358" t="str">
        <f>IFERROR(VLOOKUP(B1358,Сток!A:B,2,FALSE),"")</f>
        <v/>
      </c>
      <c r="Q1358" s="214"/>
      <c r="R1358" s="214"/>
      <c r="S1358" s="214"/>
    </row>
    <row r="1359" spans="1:19" ht="12" customHeight="1" x14ac:dyDescent="0.25">
      <c r="A1359" s="18" t="e">
        <f>#REF!</f>
        <v>#REF!</v>
      </c>
      <c r="B1359" s="20" t="e">
        <f>#REF!</f>
        <v>#REF!</v>
      </c>
      <c r="C1359" s="143" t="e">
        <f>#REF!</f>
        <v>#REF!</v>
      </c>
      <c r="D1359" s="22" t="e">
        <f>#REF!</f>
        <v>#REF!</v>
      </c>
      <c r="E1359" s="35">
        <v>100</v>
      </c>
      <c r="F1359" s="203" t="s">
        <v>84</v>
      </c>
      <c r="G1359" s="19" t="e">
        <f>#REF!</f>
        <v>#REF!</v>
      </c>
      <c r="H1359" s="19"/>
      <c r="I1359" s="19">
        <f>ПЭВН!E1457</f>
        <v>0</v>
      </c>
      <c r="J1359" s="198"/>
      <c r="K1359" s="35">
        <v>59</v>
      </c>
      <c r="L1359" s="423">
        <f t="shared" si="27"/>
        <v>0.69491525423728806</v>
      </c>
      <c r="M1359" s="456"/>
      <c r="N1359" t="str">
        <f>IFERROR(VLOOKUP(B1359,Сток!A:B,2,FALSE),"")</f>
        <v/>
      </c>
      <c r="Q1359" s="214"/>
      <c r="R1359" s="214"/>
      <c r="S1359" s="214"/>
    </row>
    <row r="1360" spans="1:19" ht="12" customHeight="1" x14ac:dyDescent="0.25">
      <c r="A1360" s="18" t="e">
        <f>#REF!</f>
        <v>#REF!</v>
      </c>
      <c r="B1360" s="20" t="e">
        <f>#REF!</f>
        <v>#REF!</v>
      </c>
      <c r="C1360" s="143" t="e">
        <f>#REF!</f>
        <v>#REF!</v>
      </c>
      <c r="D1360" s="22" t="e">
        <f>#REF!</f>
        <v>#REF!</v>
      </c>
      <c r="E1360" s="35">
        <v>100</v>
      </c>
      <c r="F1360" s="203" t="s">
        <v>84</v>
      </c>
      <c r="G1360" s="19" t="e">
        <f>#REF!</f>
        <v>#REF!</v>
      </c>
      <c r="H1360" s="19"/>
      <c r="I1360" s="19">
        <f>ПЭВН!E1458</f>
        <v>0</v>
      </c>
      <c r="J1360" s="198"/>
      <c r="K1360" s="35">
        <v>78</v>
      </c>
      <c r="L1360" s="423">
        <f t="shared" si="27"/>
        <v>0.28205128205128216</v>
      </c>
      <c r="M1360" s="456"/>
      <c r="N1360" t="str">
        <f>IFERROR(VLOOKUP(B1360,Сток!A:B,2,FALSE),"")</f>
        <v/>
      </c>
      <c r="Q1360" s="214"/>
      <c r="R1360" s="214"/>
      <c r="S1360" s="214"/>
    </row>
    <row r="1361" spans="1:19" ht="12" customHeight="1" x14ac:dyDescent="0.25">
      <c r="A1361" s="18" t="e">
        <f>#REF!</f>
        <v>#REF!</v>
      </c>
      <c r="B1361" s="20" t="e">
        <f>#REF!</f>
        <v>#REF!</v>
      </c>
      <c r="C1361" s="143" t="e">
        <f>#REF!</f>
        <v>#REF!</v>
      </c>
      <c r="D1361" s="22" t="e">
        <f>#REF!</f>
        <v>#REF!</v>
      </c>
      <c r="E1361" s="35">
        <v>100</v>
      </c>
      <c r="F1361" s="203" t="s">
        <v>84</v>
      </c>
      <c r="G1361" s="19" t="e">
        <f>#REF!</f>
        <v>#REF!</v>
      </c>
      <c r="H1361" s="19"/>
      <c r="I1361" s="19">
        <f>ПЭВН!E1459</f>
        <v>0</v>
      </c>
      <c r="J1361" s="198"/>
      <c r="K1361" s="35">
        <v>59</v>
      </c>
      <c r="L1361" s="423">
        <f t="shared" si="27"/>
        <v>0.69491525423728806</v>
      </c>
      <c r="M1361" s="456"/>
      <c r="N1361" t="str">
        <f>IFERROR(VLOOKUP(B1361,Сток!A:B,2,FALSE),"")</f>
        <v/>
      </c>
      <c r="Q1361" s="214"/>
      <c r="R1361" s="214"/>
      <c r="S1361" s="214"/>
    </row>
    <row r="1362" spans="1:19" ht="12" customHeight="1" x14ac:dyDescent="0.25">
      <c r="A1362" s="18" t="e">
        <f>#REF!</f>
        <v>#REF!</v>
      </c>
      <c r="B1362" s="20" t="e">
        <f>#REF!</f>
        <v>#REF!</v>
      </c>
      <c r="C1362" s="143" t="e">
        <f>#REF!</f>
        <v>#REF!</v>
      </c>
      <c r="D1362" s="22" t="e">
        <f>#REF!</f>
        <v>#REF!</v>
      </c>
      <c r="E1362" s="35">
        <v>100</v>
      </c>
      <c r="F1362" s="203" t="s">
        <v>84</v>
      </c>
      <c r="G1362" s="19" t="e">
        <f>#REF!</f>
        <v>#REF!</v>
      </c>
      <c r="H1362" s="19"/>
      <c r="I1362" s="19">
        <f>ПЭВН!E1460</f>
        <v>0</v>
      </c>
      <c r="J1362" s="198"/>
      <c r="K1362" s="35">
        <v>63</v>
      </c>
      <c r="L1362" s="423">
        <f t="shared" si="27"/>
        <v>0.58730158730158721</v>
      </c>
      <c r="M1362" s="456"/>
      <c r="N1362" t="str">
        <f>IFERROR(VLOOKUP(B1362,Сток!A:B,2,FALSE),"")</f>
        <v/>
      </c>
      <c r="Q1362" s="214"/>
      <c r="R1362" s="214"/>
      <c r="S1362" s="214"/>
    </row>
    <row r="1363" spans="1:19" ht="12" customHeight="1" x14ac:dyDescent="0.25">
      <c r="A1363" s="18" t="e">
        <f>#REF!</f>
        <v>#REF!</v>
      </c>
      <c r="B1363" s="20" t="e">
        <f>#REF!</f>
        <v>#REF!</v>
      </c>
      <c r="C1363" s="143" t="e">
        <f>#REF!</f>
        <v>#REF!</v>
      </c>
      <c r="D1363" s="22" t="e">
        <f>#REF!</f>
        <v>#REF!</v>
      </c>
      <c r="E1363" s="35">
        <v>100</v>
      </c>
      <c r="F1363" s="203" t="s">
        <v>84</v>
      </c>
      <c r="G1363" s="19" t="e">
        <f>#REF!</f>
        <v>#REF!</v>
      </c>
      <c r="H1363" s="19"/>
      <c r="I1363" s="19">
        <f>ПЭВН!E1461</f>
        <v>0</v>
      </c>
      <c r="J1363" s="198"/>
      <c r="K1363" s="35">
        <v>59</v>
      </c>
      <c r="L1363" s="423">
        <f t="shared" si="27"/>
        <v>0.69491525423728806</v>
      </c>
      <c r="M1363" s="456"/>
      <c r="N1363" t="str">
        <f>IFERROR(VLOOKUP(B1363,Сток!A:B,2,FALSE),"")</f>
        <v/>
      </c>
      <c r="Q1363" s="214"/>
      <c r="R1363" s="214"/>
      <c r="S1363" s="214"/>
    </row>
    <row r="1364" spans="1:19" ht="12" customHeight="1" x14ac:dyDescent="0.25">
      <c r="A1364" s="18" t="e">
        <f>#REF!</f>
        <v>#REF!</v>
      </c>
      <c r="B1364" s="20" t="e">
        <f>#REF!</f>
        <v>#REF!</v>
      </c>
      <c r="C1364" s="143" t="e">
        <f>#REF!</f>
        <v>#REF!</v>
      </c>
      <c r="D1364" s="22" t="e">
        <f>#REF!</f>
        <v>#REF!</v>
      </c>
      <c r="E1364" s="35">
        <v>100</v>
      </c>
      <c r="F1364" s="203" t="s">
        <v>84</v>
      </c>
      <c r="G1364" s="19" t="e">
        <f>#REF!</f>
        <v>#REF!</v>
      </c>
      <c r="H1364" s="19"/>
      <c r="I1364" s="19">
        <f>ПЭВН!E1462</f>
        <v>0</v>
      </c>
      <c r="J1364" s="198"/>
      <c r="K1364" s="35">
        <v>59</v>
      </c>
      <c r="L1364" s="423">
        <f t="shared" si="27"/>
        <v>0.69491525423728806</v>
      </c>
      <c r="M1364" s="456"/>
      <c r="N1364" t="str">
        <f>IFERROR(VLOOKUP(B1364,Сток!A:B,2,FALSE),"")</f>
        <v/>
      </c>
      <c r="Q1364" s="214"/>
      <c r="R1364" s="214"/>
      <c r="S1364" s="214"/>
    </row>
    <row r="1365" spans="1:19" ht="12" customHeight="1" x14ac:dyDescent="0.25">
      <c r="A1365" s="18" t="e">
        <f>#REF!</f>
        <v>#REF!</v>
      </c>
      <c r="B1365" s="20" t="e">
        <f>#REF!</f>
        <v>#REF!</v>
      </c>
      <c r="C1365" s="143" t="e">
        <f>#REF!</f>
        <v>#REF!</v>
      </c>
      <c r="D1365" s="22" t="e">
        <f>#REF!</f>
        <v>#REF!</v>
      </c>
      <c r="E1365" s="35">
        <v>100</v>
      </c>
      <c r="F1365" s="203" t="s">
        <v>84</v>
      </c>
      <c r="G1365" s="19" t="e">
        <f>#REF!</f>
        <v>#REF!</v>
      </c>
      <c r="H1365" s="19"/>
      <c r="I1365" s="19">
        <f>ПЭВН!E1463</f>
        <v>0</v>
      </c>
      <c r="J1365" s="198"/>
      <c r="K1365" s="35">
        <v>49</v>
      </c>
      <c r="L1365" s="423">
        <f t="shared" si="27"/>
        <v>1.0408163265306123</v>
      </c>
      <c r="M1365" s="456"/>
      <c r="N1365" t="str">
        <f>IFERROR(VLOOKUP(B1365,Сток!A:B,2,FALSE),"")</f>
        <v/>
      </c>
      <c r="Q1365" s="214"/>
      <c r="R1365" s="214"/>
      <c r="S1365" s="214"/>
    </row>
    <row r="1366" spans="1:19" ht="12" customHeight="1" x14ac:dyDescent="0.25">
      <c r="A1366" s="18" t="e">
        <f>#REF!</f>
        <v>#REF!</v>
      </c>
      <c r="B1366" s="20" t="e">
        <f>#REF!</f>
        <v>#REF!</v>
      </c>
      <c r="C1366" s="143" t="e">
        <f>#REF!</f>
        <v>#REF!</v>
      </c>
      <c r="D1366" s="22" t="e">
        <f>#REF!</f>
        <v>#REF!</v>
      </c>
      <c r="E1366" s="35">
        <v>100</v>
      </c>
      <c r="F1366" s="203" t="s">
        <v>84</v>
      </c>
      <c r="G1366" s="19" t="e">
        <f>#REF!</f>
        <v>#REF!</v>
      </c>
      <c r="H1366" s="19"/>
      <c r="I1366" s="19">
        <f>ПЭВН!E1464</f>
        <v>0</v>
      </c>
      <c r="J1366" s="198"/>
      <c r="K1366" s="35">
        <v>68</v>
      </c>
      <c r="L1366" s="423">
        <f t="shared" si="27"/>
        <v>0.47058823529411775</v>
      </c>
      <c r="M1366" s="456"/>
      <c r="N1366" t="str">
        <f>IFERROR(VLOOKUP(B1366,Сток!A:B,2,FALSE),"")</f>
        <v/>
      </c>
      <c r="Q1366" s="214"/>
      <c r="R1366" s="214"/>
      <c r="S1366" s="214"/>
    </row>
    <row r="1367" spans="1:19" ht="12" customHeight="1" x14ac:dyDescent="0.25">
      <c r="A1367" s="18" t="e">
        <f>#REF!</f>
        <v>#REF!</v>
      </c>
      <c r="B1367" s="20" t="e">
        <f>#REF!</f>
        <v>#REF!</v>
      </c>
      <c r="C1367" s="143" t="e">
        <f>#REF!</f>
        <v>#REF!</v>
      </c>
      <c r="D1367" s="22" t="e">
        <f>#REF!</f>
        <v>#REF!</v>
      </c>
      <c r="E1367" s="35">
        <v>120</v>
      </c>
      <c r="F1367" s="203" t="s">
        <v>84</v>
      </c>
      <c r="G1367" s="19" t="e">
        <f>#REF!</f>
        <v>#REF!</v>
      </c>
      <c r="H1367" s="19"/>
      <c r="I1367" s="19">
        <f>ПЭВН!E1465</f>
        <v>0</v>
      </c>
      <c r="J1367" s="198"/>
      <c r="K1367" s="35">
        <v>68</v>
      </c>
      <c r="L1367" s="423">
        <f t="shared" si="27"/>
        <v>0.76470588235294112</v>
      </c>
      <c r="M1367" s="456"/>
      <c r="N1367" t="str">
        <f>IFERROR(VLOOKUP(B1367,Сток!A:B,2,FALSE),"")</f>
        <v/>
      </c>
      <c r="Q1367" s="214"/>
      <c r="R1367" s="214"/>
      <c r="S1367" s="214"/>
    </row>
    <row r="1368" spans="1:19" ht="12" customHeight="1" x14ac:dyDescent="0.25">
      <c r="A1368" s="18" t="e">
        <f>#REF!</f>
        <v>#REF!</v>
      </c>
      <c r="B1368" s="20" t="e">
        <f>#REF!</f>
        <v>#REF!</v>
      </c>
      <c r="C1368" s="143" t="e">
        <f>#REF!</f>
        <v>#REF!</v>
      </c>
      <c r="D1368" s="22" t="e">
        <f>#REF!</f>
        <v>#REF!</v>
      </c>
      <c r="E1368" s="35">
        <v>120</v>
      </c>
      <c r="F1368" s="203" t="s">
        <v>84</v>
      </c>
      <c r="G1368" s="19" t="e">
        <f>#REF!</f>
        <v>#REF!</v>
      </c>
      <c r="H1368" s="19"/>
      <c r="I1368" s="19">
        <f>ПЭВН!E1466</f>
        <v>0</v>
      </c>
      <c r="J1368" s="198"/>
      <c r="K1368" s="35">
        <v>59</v>
      </c>
      <c r="L1368" s="423">
        <f t="shared" si="27"/>
        <v>1.0338983050847457</v>
      </c>
      <c r="M1368" s="456"/>
      <c r="N1368" t="str">
        <f>IFERROR(VLOOKUP(B1368,Сток!A:B,2,FALSE),"")</f>
        <v/>
      </c>
      <c r="Q1368" s="214"/>
      <c r="R1368" s="214"/>
      <c r="S1368" s="214"/>
    </row>
    <row r="1369" spans="1:19" ht="12" customHeight="1" x14ac:dyDescent="0.25">
      <c r="A1369" s="18" t="e">
        <f>#REF!</f>
        <v>#REF!</v>
      </c>
      <c r="B1369" s="20" t="e">
        <f>#REF!</f>
        <v>#REF!</v>
      </c>
      <c r="C1369" s="143" t="e">
        <f>#REF!</f>
        <v>#REF!</v>
      </c>
      <c r="D1369" s="22" t="e">
        <f>#REF!</f>
        <v>#REF!</v>
      </c>
      <c r="E1369" s="35">
        <v>120</v>
      </c>
      <c r="F1369" s="203" t="s">
        <v>84</v>
      </c>
      <c r="G1369" s="19" t="e">
        <f>#REF!</f>
        <v>#REF!</v>
      </c>
      <c r="H1369" s="19"/>
      <c r="I1369" s="19">
        <f>ПЭВН!E1467</f>
        <v>0</v>
      </c>
      <c r="J1369" s="198"/>
      <c r="K1369" s="35">
        <v>59</v>
      </c>
      <c r="L1369" s="423">
        <f t="shared" si="27"/>
        <v>1.0338983050847457</v>
      </c>
      <c r="M1369" s="456"/>
      <c r="N1369" t="str">
        <f>IFERROR(VLOOKUP(B1369,Сток!A:B,2,FALSE),"")</f>
        <v/>
      </c>
      <c r="Q1369" s="214"/>
      <c r="R1369" s="214"/>
      <c r="S1369" s="214"/>
    </row>
    <row r="1370" spans="1:19" ht="12" customHeight="1" x14ac:dyDescent="0.25">
      <c r="A1370" s="18" t="e">
        <f>#REF!</f>
        <v>#REF!</v>
      </c>
      <c r="B1370" s="20" t="e">
        <f>#REF!</f>
        <v>#REF!</v>
      </c>
      <c r="C1370" s="143" t="e">
        <f>#REF!</f>
        <v>#REF!</v>
      </c>
      <c r="D1370" s="22" t="e">
        <f>#REF!</f>
        <v>#REF!</v>
      </c>
      <c r="E1370" s="35">
        <v>120</v>
      </c>
      <c r="F1370" s="203" t="s">
        <v>84</v>
      </c>
      <c r="G1370" s="19" t="e">
        <f>#REF!</f>
        <v>#REF!</v>
      </c>
      <c r="H1370" s="19"/>
      <c r="I1370" s="19">
        <f>ПЭВН!E1468</f>
        <v>0</v>
      </c>
      <c r="J1370" s="198"/>
      <c r="K1370" s="35">
        <v>78</v>
      </c>
      <c r="L1370" s="423">
        <f t="shared" si="27"/>
        <v>0.53846153846153855</v>
      </c>
      <c r="M1370" s="456"/>
      <c r="N1370" t="str">
        <f>IFERROR(VLOOKUP(B1370,Сток!A:B,2,FALSE),"")</f>
        <v/>
      </c>
      <c r="Q1370" s="214"/>
      <c r="R1370" s="214"/>
      <c r="S1370" s="214"/>
    </row>
    <row r="1371" spans="1:19" ht="12" customHeight="1" x14ac:dyDescent="0.25">
      <c r="A1371" s="18" t="e">
        <f>#REF!</f>
        <v>#REF!</v>
      </c>
      <c r="B1371" s="20" t="e">
        <f>#REF!</f>
        <v>#REF!</v>
      </c>
      <c r="C1371" s="143" t="e">
        <f>#REF!</f>
        <v>#REF!</v>
      </c>
      <c r="D1371" s="22" t="e">
        <f>#REF!</f>
        <v>#REF!</v>
      </c>
      <c r="E1371" s="35">
        <v>120</v>
      </c>
      <c r="F1371" s="203" t="s">
        <v>84</v>
      </c>
      <c r="G1371" s="19" t="e">
        <f>#REF!</f>
        <v>#REF!</v>
      </c>
      <c r="H1371" s="19"/>
      <c r="I1371" s="19">
        <f>ПЭВН!E1469</f>
        <v>0</v>
      </c>
      <c r="J1371" s="198"/>
      <c r="K1371" s="35">
        <v>78</v>
      </c>
      <c r="L1371" s="423">
        <f t="shared" si="27"/>
        <v>0.53846153846153855</v>
      </c>
      <c r="M1371" s="456"/>
      <c r="N1371" t="str">
        <f>IFERROR(VLOOKUP(B1371,Сток!A:B,2,FALSE),"")</f>
        <v/>
      </c>
      <c r="Q1371" s="214"/>
      <c r="R1371" s="214"/>
      <c r="S1371" s="214"/>
    </row>
    <row r="1372" spans="1:19" ht="12" customHeight="1" x14ac:dyDescent="0.25">
      <c r="A1372" s="18" t="e">
        <f>#REF!</f>
        <v>#REF!</v>
      </c>
      <c r="B1372" s="20" t="e">
        <f>#REF!</f>
        <v>#REF!</v>
      </c>
      <c r="C1372" s="143" t="e">
        <f>#REF!</f>
        <v>#REF!</v>
      </c>
      <c r="D1372" s="22" t="e">
        <f>#REF!</f>
        <v>#REF!</v>
      </c>
      <c r="E1372" s="35">
        <v>120</v>
      </c>
      <c r="F1372" s="203" t="s">
        <v>84</v>
      </c>
      <c r="G1372" s="19" t="e">
        <f>#REF!</f>
        <v>#REF!</v>
      </c>
      <c r="H1372" s="19"/>
      <c r="I1372" s="19">
        <f>ПЭВН!E1470</f>
        <v>0</v>
      </c>
      <c r="J1372" s="198"/>
      <c r="K1372" s="35">
        <v>88</v>
      </c>
      <c r="L1372" s="423">
        <f t="shared" si="27"/>
        <v>0.36363636363636354</v>
      </c>
      <c r="M1372" s="456"/>
      <c r="N1372" t="str">
        <f>IFERROR(VLOOKUP(B1372,Сток!A:B,2,FALSE),"")</f>
        <v/>
      </c>
      <c r="Q1372" s="214"/>
      <c r="R1372" s="214"/>
      <c r="S1372" s="214"/>
    </row>
    <row r="1373" spans="1:19" ht="12" customHeight="1" x14ac:dyDescent="0.25">
      <c r="A1373" s="18" t="e">
        <f>#REF!</f>
        <v>#REF!</v>
      </c>
      <c r="B1373" s="20" t="e">
        <f>#REF!</f>
        <v>#REF!</v>
      </c>
      <c r="C1373" s="143" t="e">
        <f>#REF!</f>
        <v>#REF!</v>
      </c>
      <c r="D1373" s="22" t="e">
        <f>#REF!</f>
        <v>#REF!</v>
      </c>
      <c r="E1373" s="35">
        <v>120</v>
      </c>
      <c r="F1373" s="203" t="s">
        <v>84</v>
      </c>
      <c r="G1373" s="19" t="e">
        <f>#REF!</f>
        <v>#REF!</v>
      </c>
      <c r="H1373" s="19"/>
      <c r="I1373" s="19">
        <f>ПЭВН!E1471</f>
        <v>0</v>
      </c>
      <c r="J1373" s="198"/>
      <c r="K1373" s="35">
        <v>83</v>
      </c>
      <c r="L1373" s="423">
        <f t="shared" si="27"/>
        <v>0.44578313253012047</v>
      </c>
      <c r="M1373" s="456"/>
      <c r="N1373" t="str">
        <f>IFERROR(VLOOKUP(B1373,Сток!A:B,2,FALSE),"")</f>
        <v/>
      </c>
      <c r="Q1373" s="214"/>
      <c r="R1373" s="214"/>
      <c r="S1373" s="214"/>
    </row>
    <row r="1374" spans="1:19" ht="12" customHeight="1" x14ac:dyDescent="0.25">
      <c r="A1374" s="18" t="e">
        <f>#REF!</f>
        <v>#REF!</v>
      </c>
      <c r="B1374" s="20" t="e">
        <f>#REF!</f>
        <v>#REF!</v>
      </c>
      <c r="C1374" s="143" t="e">
        <f>#REF!</f>
        <v>#REF!</v>
      </c>
      <c r="D1374" s="22" t="e">
        <f>#REF!</f>
        <v>#REF!</v>
      </c>
      <c r="E1374" s="35">
        <v>200</v>
      </c>
      <c r="F1374" s="203" t="s">
        <v>84</v>
      </c>
      <c r="G1374" s="19" t="e">
        <f>#REF!</f>
        <v>#REF!</v>
      </c>
      <c r="H1374" s="19"/>
      <c r="I1374" s="19">
        <f>ПЭВН!E1472</f>
        <v>0</v>
      </c>
      <c r="J1374" s="198"/>
      <c r="K1374" s="35">
        <v>156</v>
      </c>
      <c r="L1374" s="423">
        <f t="shared" si="27"/>
        <v>0.28205128205128216</v>
      </c>
      <c r="M1374" s="456"/>
      <c r="N1374" t="str">
        <f>IFERROR(VLOOKUP(B1374,Сток!A:B,2,FALSE),"")</f>
        <v/>
      </c>
      <c r="Q1374" s="214"/>
      <c r="R1374" s="214"/>
      <c r="S1374" s="214"/>
    </row>
    <row r="1375" spans="1:19" ht="12" customHeight="1" x14ac:dyDescent="0.25">
      <c r="A1375" s="18" t="e">
        <f>#REF!</f>
        <v>#REF!</v>
      </c>
      <c r="B1375" s="20" t="e">
        <f>#REF!</f>
        <v>#REF!</v>
      </c>
      <c r="C1375" s="143" t="e">
        <f>#REF!</f>
        <v>#REF!</v>
      </c>
      <c r="D1375" s="22" t="e">
        <f>#REF!</f>
        <v>#REF!</v>
      </c>
      <c r="E1375" s="35">
        <v>500</v>
      </c>
      <c r="F1375" s="203" t="s">
        <v>84</v>
      </c>
      <c r="G1375" s="19" t="e">
        <f>#REF!</f>
        <v>#REF!</v>
      </c>
      <c r="H1375" s="19"/>
      <c r="I1375" s="19">
        <f>ПЭВН!E1473</f>
        <v>0</v>
      </c>
      <c r="J1375" s="198"/>
      <c r="K1375" s="35">
        <v>244</v>
      </c>
      <c r="L1375" s="423">
        <f t="shared" si="27"/>
        <v>1.0491803278688523</v>
      </c>
      <c r="M1375" s="456"/>
      <c r="N1375" t="str">
        <f>IFERROR(VLOOKUP(B1375,Сток!A:B,2,FALSE),"")</f>
        <v/>
      </c>
      <c r="Q1375" s="214"/>
      <c r="R1375" s="214"/>
      <c r="S1375" s="214"/>
    </row>
    <row r="1376" spans="1:19" ht="12" customHeight="1" x14ac:dyDescent="0.25">
      <c r="A1376" s="18" t="e">
        <f>#REF!</f>
        <v>#REF!</v>
      </c>
      <c r="B1376" s="20" t="e">
        <f>#REF!</f>
        <v>#REF!</v>
      </c>
      <c r="C1376" s="143" t="e">
        <f>#REF!</f>
        <v>#REF!</v>
      </c>
      <c r="D1376" s="22" t="e">
        <f>#REF!</f>
        <v>#REF!</v>
      </c>
      <c r="E1376" s="35">
        <v>500</v>
      </c>
      <c r="F1376" s="203" t="s">
        <v>84</v>
      </c>
      <c r="G1376" s="19" t="e">
        <f>#REF!</f>
        <v>#REF!</v>
      </c>
      <c r="H1376" s="19"/>
      <c r="I1376" s="19">
        <f>ПЭВН!E1474</f>
        <v>0</v>
      </c>
      <c r="J1376" s="198"/>
      <c r="K1376" s="35">
        <v>117</v>
      </c>
      <c r="L1376" s="423">
        <f t="shared" si="27"/>
        <v>3.2735042735042734</v>
      </c>
      <c r="M1376" s="456"/>
      <c r="N1376" t="str">
        <f>IFERROR(VLOOKUP(B1376,Сток!A:B,2,FALSE),"")</f>
        <v/>
      </c>
      <c r="Q1376" s="214"/>
      <c r="R1376" s="214"/>
      <c r="S1376" s="214"/>
    </row>
    <row r="1377" spans="1:19" ht="12" customHeight="1" x14ac:dyDescent="0.25">
      <c r="A1377" s="18" t="e">
        <f>#REF!</f>
        <v>#REF!</v>
      </c>
      <c r="B1377" s="20" t="e">
        <f>#REF!</f>
        <v>#REF!</v>
      </c>
      <c r="C1377" s="143" t="e">
        <f>#REF!</f>
        <v>#REF!</v>
      </c>
      <c r="D1377" s="22" t="e">
        <f>#REF!</f>
        <v>#REF!</v>
      </c>
      <c r="E1377" s="35">
        <v>10</v>
      </c>
      <c r="F1377" s="203" t="s">
        <v>84</v>
      </c>
      <c r="G1377" s="19" t="e">
        <f>#REF!</f>
        <v>#REF!</v>
      </c>
      <c r="H1377" s="19"/>
      <c r="I1377" s="19">
        <f>ПЭВН!E1475</f>
        <v>0</v>
      </c>
      <c r="J1377" s="198"/>
      <c r="K1377" s="35">
        <v>10</v>
      </c>
      <c r="L1377" s="423">
        <f t="shared" si="27"/>
        <v>0</v>
      </c>
      <c r="M1377" s="456"/>
      <c r="N1377" t="str">
        <f>IFERROR(VLOOKUP(B1377,Сток!A:B,2,FALSE),"")</f>
        <v/>
      </c>
      <c r="Q1377" s="214"/>
      <c r="R1377" s="214"/>
      <c r="S1377" s="214"/>
    </row>
    <row r="1378" spans="1:19" ht="12" customHeight="1" x14ac:dyDescent="0.25">
      <c r="A1378" s="18" t="e">
        <f>#REF!</f>
        <v>#REF!</v>
      </c>
      <c r="B1378" s="20" t="e">
        <f>#REF!</f>
        <v>#REF!</v>
      </c>
      <c r="C1378" s="143" t="e">
        <f>#REF!</f>
        <v>#REF!</v>
      </c>
      <c r="D1378" s="22" t="e">
        <f>#REF!</f>
        <v>#REF!</v>
      </c>
      <c r="E1378" s="35">
        <v>150</v>
      </c>
      <c r="F1378" s="203" t="s">
        <v>84</v>
      </c>
      <c r="G1378" s="19" t="e">
        <f>#REF!</f>
        <v>#REF!</v>
      </c>
      <c r="H1378" s="19"/>
      <c r="I1378" s="19">
        <f>ПЭВН!E1476</f>
        <v>0</v>
      </c>
      <c r="J1378" s="198"/>
      <c r="K1378" s="35">
        <v>98</v>
      </c>
      <c r="L1378" s="423">
        <f t="shared" si="27"/>
        <v>0.53061224489795911</v>
      </c>
      <c r="M1378" s="456"/>
      <c r="N1378" t="str">
        <f>IFERROR(VLOOKUP(B1378,Сток!A:B,2,FALSE),"")</f>
        <v/>
      </c>
      <c r="Q1378" s="214"/>
      <c r="R1378" s="214"/>
      <c r="S1378" s="214"/>
    </row>
    <row r="1379" spans="1:19" ht="12" customHeight="1" x14ac:dyDescent="0.25">
      <c r="A1379" s="18" t="e">
        <f>#REF!</f>
        <v>#REF!</v>
      </c>
      <c r="B1379" s="20" t="e">
        <f>#REF!</f>
        <v>#REF!</v>
      </c>
      <c r="C1379" s="143" t="e">
        <f>#REF!</f>
        <v>#REF!</v>
      </c>
      <c r="D1379" s="22" t="e">
        <f>#REF!</f>
        <v>#REF!</v>
      </c>
      <c r="E1379" s="35">
        <v>150</v>
      </c>
      <c r="F1379" s="203" t="s">
        <v>84</v>
      </c>
      <c r="G1379" s="19" t="e">
        <f>#REF!</f>
        <v>#REF!</v>
      </c>
      <c r="H1379" s="19"/>
      <c r="I1379" s="19">
        <f>ПЭВН!E1477</f>
        <v>0</v>
      </c>
      <c r="J1379" s="198"/>
      <c r="K1379" s="35">
        <v>98</v>
      </c>
      <c r="L1379" s="423">
        <f t="shared" si="27"/>
        <v>0.53061224489795911</v>
      </c>
      <c r="M1379" s="456"/>
      <c r="N1379" t="str">
        <f>IFERROR(VLOOKUP(B1379,Сток!A:B,2,FALSE),"")</f>
        <v/>
      </c>
      <c r="Q1379" s="214"/>
      <c r="R1379" s="214"/>
      <c r="S1379" s="214"/>
    </row>
    <row r="1380" spans="1:19" ht="12" customHeight="1" x14ac:dyDescent="0.25">
      <c r="A1380" s="18" t="e">
        <f>#REF!</f>
        <v>#REF!</v>
      </c>
      <c r="B1380" s="20" t="e">
        <f>#REF!</f>
        <v>#REF!</v>
      </c>
      <c r="C1380" s="143" t="e">
        <f>#REF!</f>
        <v>#REF!</v>
      </c>
      <c r="D1380" s="22" t="e">
        <f>#REF!</f>
        <v>#REF!</v>
      </c>
      <c r="E1380" s="35">
        <v>150</v>
      </c>
      <c r="F1380" s="203" t="s">
        <v>84</v>
      </c>
      <c r="G1380" s="19" t="e">
        <f>#REF!</f>
        <v>#REF!</v>
      </c>
      <c r="H1380" s="19"/>
      <c r="I1380" s="19">
        <f>ПЭВН!E1478</f>
        <v>0</v>
      </c>
      <c r="J1380" s="198"/>
      <c r="K1380" s="35">
        <v>98</v>
      </c>
      <c r="L1380" s="423">
        <f t="shared" si="27"/>
        <v>0.53061224489795911</v>
      </c>
      <c r="M1380" s="456"/>
      <c r="N1380" t="str">
        <f>IFERROR(VLOOKUP(B1380,Сток!A:B,2,FALSE),"")</f>
        <v/>
      </c>
      <c r="Q1380" s="214"/>
      <c r="R1380" s="214"/>
      <c r="S1380" s="214"/>
    </row>
    <row r="1381" spans="1:19" ht="12" customHeight="1" x14ac:dyDescent="0.25">
      <c r="A1381" s="18" t="e">
        <f>#REF!</f>
        <v>#REF!</v>
      </c>
      <c r="B1381" s="20" t="e">
        <f>#REF!</f>
        <v>#REF!</v>
      </c>
      <c r="C1381" s="143" t="e">
        <f>#REF!</f>
        <v>#REF!</v>
      </c>
      <c r="D1381" s="22" t="e">
        <f>#REF!</f>
        <v>#REF!</v>
      </c>
      <c r="E1381" s="35">
        <v>150</v>
      </c>
      <c r="F1381" s="203" t="s">
        <v>84</v>
      </c>
      <c r="G1381" s="19" t="e">
        <f>#REF!</f>
        <v>#REF!</v>
      </c>
      <c r="H1381" s="19"/>
      <c r="I1381" s="19">
        <f>ПЭВН!E1479</f>
        <v>0</v>
      </c>
      <c r="J1381" s="198"/>
      <c r="K1381" s="35">
        <v>137</v>
      </c>
      <c r="L1381" s="423">
        <f t="shared" si="27"/>
        <v>9.4890510948905105E-2</v>
      </c>
      <c r="M1381" s="456"/>
      <c r="N1381" t="str">
        <f>IFERROR(VLOOKUP(B1381,Сток!A:B,2,FALSE),"")</f>
        <v/>
      </c>
      <c r="Q1381" s="214"/>
      <c r="R1381" s="214"/>
      <c r="S1381" s="214"/>
    </row>
    <row r="1382" spans="1:19" ht="12" customHeight="1" x14ac:dyDescent="0.25">
      <c r="A1382" s="18" t="e">
        <f>#REF!</f>
        <v>#REF!</v>
      </c>
      <c r="B1382" s="20" t="e">
        <f>#REF!</f>
        <v>#REF!</v>
      </c>
      <c r="C1382" s="143" t="e">
        <f>#REF!</f>
        <v>#REF!</v>
      </c>
      <c r="D1382" s="22" t="e">
        <f>#REF!</f>
        <v>#REF!</v>
      </c>
      <c r="E1382" s="35">
        <v>2001</v>
      </c>
      <c r="F1382" s="203" t="s">
        <v>84</v>
      </c>
      <c r="G1382" s="19" t="e">
        <f>#REF!</f>
        <v>#REF!</v>
      </c>
      <c r="H1382" s="19"/>
      <c r="I1382" s="19">
        <f>ПЭВН!E1480</f>
        <v>0</v>
      </c>
      <c r="J1382" s="198"/>
      <c r="K1382" s="35">
        <v>2001</v>
      </c>
      <c r="L1382" s="423">
        <f t="shared" si="27"/>
        <v>0</v>
      </c>
      <c r="M1382" s="456"/>
      <c r="N1382" t="str">
        <f>IFERROR(VLOOKUP(B1382,Сток!A:B,2,FALSE),"")</f>
        <v/>
      </c>
      <c r="Q1382" s="214"/>
      <c r="R1382" s="214"/>
      <c r="S1382" s="214"/>
    </row>
    <row r="1383" spans="1:19" ht="12" customHeight="1" x14ac:dyDescent="0.25">
      <c r="A1383" s="18" t="e">
        <f>#REF!</f>
        <v>#REF!</v>
      </c>
      <c r="B1383" s="20" t="e">
        <f>#REF!</f>
        <v>#REF!</v>
      </c>
      <c r="C1383" s="143" t="e">
        <f>#REF!</f>
        <v>#REF!</v>
      </c>
      <c r="D1383" s="22" t="e">
        <f>#REF!</f>
        <v>#REF!</v>
      </c>
      <c r="E1383" s="35">
        <v>80</v>
      </c>
      <c r="F1383" s="203" t="s">
        <v>84</v>
      </c>
      <c r="G1383" s="19" t="e">
        <f>#REF!</f>
        <v>#REF!</v>
      </c>
      <c r="H1383" s="19"/>
      <c r="I1383" s="19">
        <f>ПЭВН!E1481</f>
        <v>0</v>
      </c>
      <c r="J1383" s="198"/>
      <c r="K1383" s="35">
        <v>49</v>
      </c>
      <c r="L1383" s="423">
        <f t="shared" si="27"/>
        <v>0.63265306122448983</v>
      </c>
      <c r="M1383" s="456"/>
      <c r="N1383" t="str">
        <f>IFERROR(VLOOKUP(B1383,Сток!A:B,2,FALSE),"")</f>
        <v/>
      </c>
      <c r="Q1383" s="214"/>
      <c r="R1383" s="214"/>
      <c r="S1383" s="214"/>
    </row>
    <row r="1384" spans="1:19" ht="12" customHeight="1" x14ac:dyDescent="0.25">
      <c r="A1384" s="18" t="e">
        <f>#REF!</f>
        <v>#REF!</v>
      </c>
      <c r="B1384" s="20" t="e">
        <f>#REF!</f>
        <v>#REF!</v>
      </c>
      <c r="C1384" s="143" t="e">
        <f>#REF!</f>
        <v>#REF!</v>
      </c>
      <c r="D1384" s="22" t="e">
        <f>#REF!</f>
        <v>#REF!</v>
      </c>
      <c r="E1384" s="35">
        <v>1300</v>
      </c>
      <c r="F1384" s="203" t="s">
        <v>84</v>
      </c>
      <c r="G1384" s="19" t="e">
        <f>#REF!</f>
        <v>#REF!</v>
      </c>
      <c r="H1384" s="19"/>
      <c r="I1384" s="19">
        <f>ПЭВН!E1482</f>
        <v>0</v>
      </c>
      <c r="J1384" s="198"/>
      <c r="K1384" s="35">
        <v>1074</v>
      </c>
      <c r="L1384" s="423">
        <f t="shared" si="27"/>
        <v>0.21042830540037238</v>
      </c>
      <c r="M1384" s="456"/>
      <c r="N1384" t="str">
        <f>IFERROR(VLOOKUP(B1384,Сток!A:B,2,FALSE),"")</f>
        <v/>
      </c>
      <c r="Q1384" s="214"/>
      <c r="R1384" s="214"/>
      <c r="S1384" s="214"/>
    </row>
    <row r="1385" spans="1:19" ht="12" customHeight="1" x14ac:dyDescent="0.25">
      <c r="A1385" s="18" t="e">
        <f>#REF!</f>
        <v>#REF!</v>
      </c>
      <c r="B1385" s="20" t="e">
        <f>#REF!</f>
        <v>#REF!</v>
      </c>
      <c r="C1385" s="143" t="e">
        <f>#REF!</f>
        <v>#REF!</v>
      </c>
      <c r="D1385" s="22" t="e">
        <f>#REF!</f>
        <v>#REF!</v>
      </c>
      <c r="E1385" s="35">
        <v>59</v>
      </c>
      <c r="F1385" s="203" t="s">
        <v>84</v>
      </c>
      <c r="G1385" s="19" t="e">
        <f>#REF!</f>
        <v>#REF!</v>
      </c>
      <c r="H1385" s="19"/>
      <c r="I1385" s="19">
        <f>ПЭВН!E1483</f>
        <v>0</v>
      </c>
      <c r="J1385" s="198"/>
      <c r="K1385" s="35">
        <v>59</v>
      </c>
      <c r="L1385" s="423">
        <f t="shared" si="27"/>
        <v>0</v>
      </c>
      <c r="M1385" s="456"/>
      <c r="N1385" t="str">
        <f>IFERROR(VLOOKUP(B1385,Сток!A:B,2,FALSE),"")</f>
        <v/>
      </c>
      <c r="Q1385" s="214"/>
      <c r="R1385" s="214"/>
      <c r="S1385" s="214"/>
    </row>
    <row r="1386" spans="1:19" ht="12" customHeight="1" x14ac:dyDescent="0.25">
      <c r="A1386" s="18" t="e">
        <f>#REF!</f>
        <v>#REF!</v>
      </c>
      <c r="B1386" s="20" t="e">
        <f>#REF!</f>
        <v>#REF!</v>
      </c>
      <c r="C1386" s="143" t="e">
        <f>#REF!</f>
        <v>#REF!</v>
      </c>
      <c r="D1386" s="22" t="e">
        <f>#REF!</f>
        <v>#REF!</v>
      </c>
      <c r="E1386" s="35">
        <v>100</v>
      </c>
      <c r="F1386" s="203" t="s">
        <v>84</v>
      </c>
      <c r="G1386" s="19" t="e">
        <f>#REF!</f>
        <v>#REF!</v>
      </c>
      <c r="H1386" s="19"/>
      <c r="I1386" s="19">
        <f>ПЭВН!E1484</f>
        <v>0</v>
      </c>
      <c r="J1386" s="198"/>
      <c r="K1386" s="35">
        <v>78</v>
      </c>
      <c r="L1386" s="423">
        <f t="shared" si="27"/>
        <v>0.28205128205128216</v>
      </c>
      <c r="M1386" s="456"/>
      <c r="N1386" t="str">
        <f>IFERROR(VLOOKUP(B1386,Сток!A:B,2,FALSE),"")</f>
        <v/>
      </c>
      <c r="Q1386" s="214"/>
      <c r="R1386" s="214"/>
      <c r="S1386" s="214"/>
    </row>
    <row r="1387" spans="1:19" ht="12" customHeight="1" x14ac:dyDescent="0.25">
      <c r="A1387" s="18" t="e">
        <f>#REF!</f>
        <v>#REF!</v>
      </c>
      <c r="B1387" s="20" t="e">
        <f>#REF!</f>
        <v>#REF!</v>
      </c>
      <c r="C1387" s="143" t="e">
        <f>#REF!</f>
        <v>#REF!</v>
      </c>
      <c r="D1387" s="22" t="e">
        <f>#REF!</f>
        <v>#REF!</v>
      </c>
      <c r="E1387" s="35">
        <v>100</v>
      </c>
      <c r="F1387" s="203" t="s">
        <v>84</v>
      </c>
      <c r="G1387" s="19" t="e">
        <f>#REF!</f>
        <v>#REF!</v>
      </c>
      <c r="H1387" s="19"/>
      <c r="I1387" s="19">
        <f>ПЭВН!E1485</f>
        <v>0</v>
      </c>
      <c r="J1387" s="198"/>
      <c r="K1387" s="35">
        <v>78</v>
      </c>
      <c r="L1387" s="423">
        <f t="shared" si="27"/>
        <v>0.28205128205128216</v>
      </c>
      <c r="M1387" s="456"/>
      <c r="N1387" t="str">
        <f>IFERROR(VLOOKUP(B1387,Сток!A:B,2,FALSE),"")</f>
        <v/>
      </c>
      <c r="Q1387" s="214"/>
      <c r="R1387" s="214"/>
      <c r="S1387" s="214"/>
    </row>
    <row r="1388" spans="1:19" ht="12" customHeight="1" x14ac:dyDescent="0.25">
      <c r="A1388" s="18" t="e">
        <f>#REF!</f>
        <v>#REF!</v>
      </c>
      <c r="B1388" s="20" t="e">
        <f>#REF!</f>
        <v>#REF!</v>
      </c>
      <c r="C1388" s="143" t="e">
        <f>#REF!</f>
        <v>#REF!</v>
      </c>
      <c r="D1388" s="22" t="e">
        <f>#REF!</f>
        <v>#REF!</v>
      </c>
      <c r="E1388" s="35">
        <v>100</v>
      </c>
      <c r="F1388" s="203" t="s">
        <v>84</v>
      </c>
      <c r="G1388" s="19" t="e">
        <f>#REF!</f>
        <v>#REF!</v>
      </c>
      <c r="H1388" s="19"/>
      <c r="I1388" s="19">
        <f>ПЭВН!E1486</f>
        <v>0</v>
      </c>
      <c r="J1388" s="198"/>
      <c r="K1388" s="35">
        <v>78</v>
      </c>
      <c r="L1388" s="423">
        <f t="shared" si="27"/>
        <v>0.28205128205128216</v>
      </c>
      <c r="M1388" s="456"/>
      <c r="N1388" t="str">
        <f>IFERROR(VLOOKUP(B1388,Сток!A:B,2,FALSE),"")</f>
        <v/>
      </c>
      <c r="Q1388" s="214"/>
      <c r="R1388" s="214"/>
      <c r="S1388" s="214"/>
    </row>
    <row r="1389" spans="1:19" ht="12" customHeight="1" x14ac:dyDescent="0.25">
      <c r="A1389" s="18" t="e">
        <f>#REF!</f>
        <v>#REF!</v>
      </c>
      <c r="B1389" s="20" t="e">
        <f>#REF!</f>
        <v>#REF!</v>
      </c>
      <c r="C1389" s="143" t="e">
        <f>#REF!</f>
        <v>#REF!</v>
      </c>
      <c r="D1389" s="22" t="e">
        <f>#REF!</f>
        <v>#REF!</v>
      </c>
      <c r="E1389" s="35">
        <v>750</v>
      </c>
      <c r="F1389" s="203" t="s">
        <v>84</v>
      </c>
      <c r="G1389" s="19" t="e">
        <f>#REF!</f>
        <v>#REF!</v>
      </c>
      <c r="H1389" s="19"/>
      <c r="I1389" s="19">
        <f>ПЭВН!E1487</f>
        <v>0</v>
      </c>
      <c r="J1389" s="198"/>
      <c r="K1389" s="35">
        <v>537</v>
      </c>
      <c r="L1389" s="423">
        <f t="shared" si="27"/>
        <v>0.3966480446927374</v>
      </c>
      <c r="M1389" s="456"/>
      <c r="N1389" t="str">
        <f>IFERROR(VLOOKUP(B1389,Сток!A:B,2,FALSE),"")</f>
        <v/>
      </c>
      <c r="Q1389" s="214"/>
      <c r="R1389" s="214"/>
      <c r="S1389" s="214"/>
    </row>
    <row r="1390" spans="1:19" ht="12" customHeight="1" x14ac:dyDescent="0.25">
      <c r="A1390" s="18" t="e">
        <f>#REF!</f>
        <v>#REF!</v>
      </c>
      <c r="B1390" s="20" t="e">
        <f>#REF!</f>
        <v>#REF!</v>
      </c>
      <c r="C1390" s="143" t="e">
        <f>#REF!</f>
        <v>#REF!</v>
      </c>
      <c r="D1390" s="22" t="e">
        <f>#REF!</f>
        <v>#REF!</v>
      </c>
      <c r="E1390" s="35">
        <v>750</v>
      </c>
      <c r="F1390" s="203" t="s">
        <v>84</v>
      </c>
      <c r="G1390" s="19" t="e">
        <f>#REF!</f>
        <v>#REF!</v>
      </c>
      <c r="H1390" s="19"/>
      <c r="I1390" s="19">
        <f>ПЭВН!E1488</f>
        <v>0</v>
      </c>
      <c r="J1390" s="198"/>
      <c r="K1390" s="35">
        <v>537</v>
      </c>
      <c r="L1390" s="423">
        <f t="shared" ref="L1390:L1453" si="28">E1390/K1390-1</f>
        <v>0.3966480446927374</v>
      </c>
      <c r="M1390" s="456"/>
      <c r="N1390" t="str">
        <f>IFERROR(VLOOKUP(B1390,Сток!A:B,2,FALSE),"")</f>
        <v/>
      </c>
      <c r="Q1390" s="214"/>
      <c r="R1390" s="214"/>
      <c r="S1390" s="214"/>
    </row>
    <row r="1391" spans="1:19" ht="12" customHeight="1" x14ac:dyDescent="0.25">
      <c r="A1391" s="18" t="e">
        <f>#REF!</f>
        <v>#REF!</v>
      </c>
      <c r="B1391" s="20" t="e">
        <f>#REF!</f>
        <v>#REF!</v>
      </c>
      <c r="C1391" s="143" t="e">
        <f>#REF!</f>
        <v>#REF!</v>
      </c>
      <c r="D1391" s="22" t="e">
        <f>#REF!</f>
        <v>#REF!</v>
      </c>
      <c r="E1391" s="35">
        <v>750</v>
      </c>
      <c r="F1391" s="203" t="s">
        <v>84</v>
      </c>
      <c r="G1391" s="19" t="e">
        <f>#REF!</f>
        <v>#REF!</v>
      </c>
      <c r="H1391" s="19"/>
      <c r="I1391" s="19">
        <f>ПЭВН!E1489</f>
        <v>0</v>
      </c>
      <c r="J1391" s="198"/>
      <c r="K1391" s="35">
        <v>537</v>
      </c>
      <c r="L1391" s="423">
        <f t="shared" si="28"/>
        <v>0.3966480446927374</v>
      </c>
      <c r="M1391" s="456"/>
      <c r="N1391" t="str">
        <f>IFERROR(VLOOKUP(B1391,Сток!A:B,2,FALSE),"")</f>
        <v/>
      </c>
      <c r="Q1391" s="214"/>
      <c r="R1391" s="214"/>
      <c r="S1391" s="214"/>
    </row>
    <row r="1392" spans="1:19" ht="12" customHeight="1" x14ac:dyDescent="0.25">
      <c r="A1392" s="18" t="e">
        <f>#REF!</f>
        <v>#REF!</v>
      </c>
      <c r="B1392" s="20" t="e">
        <f>#REF!</f>
        <v>#REF!</v>
      </c>
      <c r="C1392" s="143" t="e">
        <f>#REF!</f>
        <v>#REF!</v>
      </c>
      <c r="D1392" s="22" t="e">
        <f>#REF!</f>
        <v>#REF!</v>
      </c>
      <c r="E1392" s="35">
        <v>750</v>
      </c>
      <c r="F1392" s="203" t="s">
        <v>84</v>
      </c>
      <c r="G1392" s="19" t="e">
        <f>#REF!</f>
        <v>#REF!</v>
      </c>
      <c r="H1392" s="19"/>
      <c r="I1392" s="19">
        <f>ПЭВН!E1490</f>
        <v>0</v>
      </c>
      <c r="J1392" s="198"/>
      <c r="K1392" s="35">
        <v>537</v>
      </c>
      <c r="L1392" s="423">
        <f t="shared" si="28"/>
        <v>0.3966480446927374</v>
      </c>
      <c r="M1392" s="456"/>
      <c r="N1392" t="str">
        <f>IFERROR(VLOOKUP(B1392,Сток!A:B,2,FALSE),"")</f>
        <v/>
      </c>
      <c r="Q1392" s="214"/>
      <c r="R1392" s="214"/>
      <c r="S1392" s="214"/>
    </row>
    <row r="1393" spans="1:19" ht="12" customHeight="1" x14ac:dyDescent="0.25">
      <c r="A1393" s="18" t="e">
        <f>#REF!</f>
        <v>#REF!</v>
      </c>
      <c r="B1393" s="20" t="e">
        <f>#REF!</f>
        <v>#REF!</v>
      </c>
      <c r="C1393" s="143" t="e">
        <f>#REF!</f>
        <v>#REF!</v>
      </c>
      <c r="D1393" s="22" t="e">
        <f>#REF!</f>
        <v>#REF!</v>
      </c>
      <c r="E1393" s="35">
        <v>750</v>
      </c>
      <c r="F1393" s="203" t="s">
        <v>84</v>
      </c>
      <c r="G1393" s="19" t="e">
        <f>#REF!</f>
        <v>#REF!</v>
      </c>
      <c r="H1393" s="19"/>
      <c r="I1393" s="19">
        <f>ПЭВН!E1491</f>
        <v>0</v>
      </c>
      <c r="J1393" s="198"/>
      <c r="K1393" s="35">
        <v>586</v>
      </c>
      <c r="L1393" s="423">
        <f t="shared" si="28"/>
        <v>0.27986348122866889</v>
      </c>
      <c r="M1393" s="456"/>
      <c r="N1393" t="str">
        <f>IFERROR(VLOOKUP(B1393,Сток!A:B,2,FALSE),"")</f>
        <v/>
      </c>
      <c r="Q1393" s="214"/>
      <c r="R1393" s="214"/>
      <c r="S1393" s="214"/>
    </row>
    <row r="1394" spans="1:19" ht="12" customHeight="1" x14ac:dyDescent="0.25">
      <c r="A1394" s="18" t="e">
        <f>#REF!</f>
        <v>#REF!</v>
      </c>
      <c r="B1394" s="20" t="e">
        <f>#REF!</f>
        <v>#REF!</v>
      </c>
      <c r="C1394" s="143" t="e">
        <f>#REF!</f>
        <v>#REF!</v>
      </c>
      <c r="D1394" s="22" t="e">
        <f>#REF!</f>
        <v>#REF!</v>
      </c>
      <c r="E1394" s="35">
        <v>750</v>
      </c>
      <c r="F1394" s="203" t="s">
        <v>84</v>
      </c>
      <c r="G1394" s="19" t="e">
        <f>#REF!</f>
        <v>#REF!</v>
      </c>
      <c r="H1394" s="19"/>
      <c r="I1394" s="19">
        <f>ПЭВН!E1492</f>
        <v>0</v>
      </c>
      <c r="J1394" s="198"/>
      <c r="K1394" s="35">
        <v>586</v>
      </c>
      <c r="L1394" s="423">
        <f t="shared" si="28"/>
        <v>0.27986348122866889</v>
      </c>
      <c r="M1394" s="456"/>
      <c r="N1394" t="str">
        <f>IFERROR(VLOOKUP(B1394,Сток!A:B,2,FALSE),"")</f>
        <v/>
      </c>
      <c r="Q1394" s="214"/>
      <c r="R1394" s="214"/>
      <c r="S1394" s="214"/>
    </row>
    <row r="1395" spans="1:19" ht="12" customHeight="1" x14ac:dyDescent="0.25">
      <c r="A1395" s="18" t="e">
        <f>#REF!</f>
        <v>#REF!</v>
      </c>
      <c r="B1395" s="20" t="e">
        <f>#REF!</f>
        <v>#REF!</v>
      </c>
      <c r="C1395" s="143" t="e">
        <f>#REF!</f>
        <v>#REF!</v>
      </c>
      <c r="D1395" s="22" t="e">
        <f>#REF!</f>
        <v>#REF!</v>
      </c>
      <c r="E1395" s="35">
        <v>120</v>
      </c>
      <c r="F1395" s="203" t="s">
        <v>84</v>
      </c>
      <c r="G1395" s="19" t="e">
        <f>#REF!</f>
        <v>#REF!</v>
      </c>
      <c r="H1395" s="19"/>
      <c r="I1395" s="19">
        <f>ПЭВН!E1493</f>
        <v>0</v>
      </c>
      <c r="J1395" s="198"/>
      <c r="K1395" s="35">
        <v>49</v>
      </c>
      <c r="L1395" s="423">
        <f t="shared" si="28"/>
        <v>1.4489795918367347</v>
      </c>
      <c r="M1395" s="456"/>
      <c r="N1395" t="str">
        <f>IFERROR(VLOOKUP(B1395,Сток!A:B,2,FALSE),"")</f>
        <v/>
      </c>
      <c r="Q1395" s="214"/>
      <c r="R1395" s="214"/>
      <c r="S1395" s="214"/>
    </row>
    <row r="1396" spans="1:19" ht="12" customHeight="1" x14ac:dyDescent="0.25">
      <c r="A1396" s="18" t="e">
        <f>#REF!</f>
        <v>#REF!</v>
      </c>
      <c r="B1396" s="20" t="e">
        <f>#REF!</f>
        <v>#REF!</v>
      </c>
      <c r="C1396" s="143" t="e">
        <f>#REF!</f>
        <v>#REF!</v>
      </c>
      <c r="D1396" s="22" t="e">
        <f>#REF!</f>
        <v>#REF!</v>
      </c>
      <c r="E1396" s="35">
        <v>120</v>
      </c>
      <c r="F1396" s="203" t="s">
        <v>84</v>
      </c>
      <c r="G1396" s="19" t="e">
        <f>#REF!</f>
        <v>#REF!</v>
      </c>
      <c r="H1396" s="19"/>
      <c r="I1396" s="19">
        <f>ПЭВН!E1494</f>
        <v>0</v>
      </c>
      <c r="J1396" s="198"/>
      <c r="K1396" s="35">
        <v>59</v>
      </c>
      <c r="L1396" s="423">
        <f t="shared" si="28"/>
        <v>1.0338983050847457</v>
      </c>
      <c r="M1396" s="456"/>
      <c r="N1396" t="str">
        <f>IFERROR(VLOOKUP(B1396,Сток!A:B,2,FALSE),"")</f>
        <v/>
      </c>
      <c r="Q1396" s="214"/>
      <c r="R1396" s="214"/>
      <c r="S1396" s="214"/>
    </row>
    <row r="1397" spans="1:19" ht="12" customHeight="1" x14ac:dyDescent="0.25">
      <c r="A1397" s="18" t="e">
        <f>#REF!</f>
        <v>#REF!</v>
      </c>
      <c r="B1397" s="20" t="e">
        <f>#REF!</f>
        <v>#REF!</v>
      </c>
      <c r="C1397" s="143" t="e">
        <f>#REF!</f>
        <v>#REF!</v>
      </c>
      <c r="D1397" s="22" t="e">
        <f>#REF!</f>
        <v>#REF!</v>
      </c>
      <c r="E1397" s="35">
        <v>120</v>
      </c>
      <c r="F1397" s="203" t="s">
        <v>84</v>
      </c>
      <c r="G1397" s="19" t="e">
        <f>#REF!</f>
        <v>#REF!</v>
      </c>
      <c r="H1397" s="19"/>
      <c r="I1397" s="19">
        <f>ПЭВН!E1495</f>
        <v>0</v>
      </c>
      <c r="J1397" s="198"/>
      <c r="K1397" s="35">
        <v>59</v>
      </c>
      <c r="L1397" s="423">
        <f t="shared" si="28"/>
        <v>1.0338983050847457</v>
      </c>
      <c r="M1397" s="456"/>
      <c r="N1397" t="str">
        <f>IFERROR(VLOOKUP(B1397,Сток!A:B,2,FALSE),"")</f>
        <v/>
      </c>
      <c r="Q1397" s="214"/>
      <c r="R1397" s="214"/>
      <c r="S1397" s="214"/>
    </row>
    <row r="1398" spans="1:19" ht="12" customHeight="1" x14ac:dyDescent="0.25">
      <c r="A1398" s="18" t="e">
        <f>#REF!</f>
        <v>#REF!</v>
      </c>
      <c r="B1398" s="20" t="e">
        <f>#REF!</f>
        <v>#REF!</v>
      </c>
      <c r="C1398" s="143" t="e">
        <f>#REF!</f>
        <v>#REF!</v>
      </c>
      <c r="D1398" s="22" t="e">
        <f>#REF!</f>
        <v>#REF!</v>
      </c>
      <c r="E1398" s="35">
        <v>120</v>
      </c>
      <c r="F1398" s="203" t="s">
        <v>84</v>
      </c>
      <c r="G1398" s="19" t="e">
        <f>#REF!</f>
        <v>#REF!</v>
      </c>
      <c r="H1398" s="19"/>
      <c r="I1398" s="19">
        <f>ПЭВН!E1496</f>
        <v>0</v>
      </c>
      <c r="J1398" s="198"/>
      <c r="K1398" s="35">
        <v>15</v>
      </c>
      <c r="L1398" s="423">
        <f t="shared" si="28"/>
        <v>7</v>
      </c>
      <c r="M1398" s="456"/>
      <c r="N1398" t="str">
        <f>IFERROR(VLOOKUP(B1398,Сток!A:B,2,FALSE),"")</f>
        <v/>
      </c>
      <c r="Q1398" s="214"/>
      <c r="R1398" s="214"/>
      <c r="S1398" s="214"/>
    </row>
    <row r="1399" spans="1:19" ht="12" customHeight="1" x14ac:dyDescent="0.25">
      <c r="A1399" s="18" t="e">
        <f>#REF!</f>
        <v>#REF!</v>
      </c>
      <c r="B1399" s="20" t="e">
        <f>#REF!</f>
        <v>#REF!</v>
      </c>
      <c r="C1399" s="143" t="e">
        <f>#REF!</f>
        <v>#REF!</v>
      </c>
      <c r="D1399" s="22" t="e">
        <f>#REF!</f>
        <v>#REF!</v>
      </c>
      <c r="E1399" s="35">
        <v>120</v>
      </c>
      <c r="F1399" s="203" t="s">
        <v>84</v>
      </c>
      <c r="G1399" s="19" t="e">
        <f>#REF!</f>
        <v>#REF!</v>
      </c>
      <c r="H1399" s="19"/>
      <c r="I1399" s="19">
        <f>ПЭВН!E1497</f>
        <v>0</v>
      </c>
      <c r="J1399" s="198"/>
      <c r="K1399" s="35">
        <v>15</v>
      </c>
      <c r="L1399" s="423">
        <f t="shared" si="28"/>
        <v>7</v>
      </c>
      <c r="M1399" s="456"/>
      <c r="N1399" t="str">
        <f>IFERROR(VLOOKUP(B1399,Сток!A:B,2,FALSE),"")</f>
        <v/>
      </c>
      <c r="Q1399" s="214"/>
      <c r="R1399" s="214"/>
      <c r="S1399" s="214"/>
    </row>
    <row r="1400" spans="1:19" ht="12" customHeight="1" x14ac:dyDescent="0.25">
      <c r="A1400" s="18" t="e">
        <f>#REF!</f>
        <v>#REF!</v>
      </c>
      <c r="B1400" s="20" t="e">
        <f>#REF!</f>
        <v>#REF!</v>
      </c>
      <c r="C1400" s="143" t="e">
        <f>#REF!</f>
        <v>#REF!</v>
      </c>
      <c r="D1400" s="22" t="e">
        <f>#REF!</f>
        <v>#REF!</v>
      </c>
      <c r="E1400" s="35">
        <v>120</v>
      </c>
      <c r="F1400" s="203" t="s">
        <v>84</v>
      </c>
      <c r="G1400" s="19" t="e">
        <f>#REF!</f>
        <v>#REF!</v>
      </c>
      <c r="H1400" s="19"/>
      <c r="I1400" s="19">
        <f>ПЭВН!E1498</f>
        <v>0</v>
      </c>
      <c r="J1400" s="198"/>
      <c r="K1400" s="35">
        <v>15</v>
      </c>
      <c r="L1400" s="423">
        <f t="shared" si="28"/>
        <v>7</v>
      </c>
      <c r="M1400" s="456"/>
      <c r="N1400" t="str">
        <f>IFERROR(VLOOKUP(B1400,Сток!A:B,2,FALSE),"")</f>
        <v/>
      </c>
      <c r="Q1400" s="214"/>
      <c r="R1400" s="214"/>
      <c r="S1400" s="214"/>
    </row>
    <row r="1401" spans="1:19" ht="12" customHeight="1" x14ac:dyDescent="0.25">
      <c r="A1401" s="18" t="e">
        <f>#REF!</f>
        <v>#REF!</v>
      </c>
      <c r="B1401" s="20" t="e">
        <f>#REF!</f>
        <v>#REF!</v>
      </c>
      <c r="C1401" s="143" t="e">
        <f>#REF!</f>
        <v>#REF!</v>
      </c>
      <c r="D1401" s="22" t="e">
        <f>#REF!</f>
        <v>#REF!</v>
      </c>
      <c r="E1401" s="35">
        <v>120</v>
      </c>
      <c r="F1401" s="203" t="s">
        <v>84</v>
      </c>
      <c r="G1401" s="19" t="e">
        <f>#REF!</f>
        <v>#REF!</v>
      </c>
      <c r="H1401" s="19"/>
      <c r="I1401" s="19">
        <f>ПЭВН!E1499</f>
        <v>0</v>
      </c>
      <c r="J1401" s="198"/>
      <c r="K1401" s="35">
        <v>22</v>
      </c>
      <c r="L1401" s="423">
        <f t="shared" si="28"/>
        <v>4.4545454545454541</v>
      </c>
      <c r="M1401" s="456"/>
      <c r="N1401" t="str">
        <f>IFERROR(VLOOKUP(B1401,Сток!A:B,2,FALSE),"")</f>
        <v/>
      </c>
      <c r="Q1401" s="214"/>
      <c r="R1401" s="214"/>
      <c r="S1401" s="214"/>
    </row>
    <row r="1402" spans="1:19" ht="12" customHeight="1" x14ac:dyDescent="0.25">
      <c r="A1402" s="18" t="e">
        <f>#REF!</f>
        <v>#REF!</v>
      </c>
      <c r="B1402" s="20" t="e">
        <f>#REF!</f>
        <v>#REF!</v>
      </c>
      <c r="C1402" s="143" t="e">
        <f>#REF!</f>
        <v>#REF!</v>
      </c>
      <c r="D1402" s="22" t="e">
        <f>#REF!</f>
        <v>#REF!</v>
      </c>
      <c r="E1402" s="35">
        <v>120</v>
      </c>
      <c r="F1402" s="203" t="s">
        <v>84</v>
      </c>
      <c r="G1402" s="19" t="e">
        <f>#REF!</f>
        <v>#REF!</v>
      </c>
      <c r="H1402" s="19"/>
      <c r="I1402" s="19">
        <f>ПЭВН!E1500</f>
        <v>0</v>
      </c>
      <c r="J1402" s="198"/>
      <c r="K1402" s="35">
        <v>22</v>
      </c>
      <c r="L1402" s="423">
        <f t="shared" si="28"/>
        <v>4.4545454545454541</v>
      </c>
      <c r="M1402" s="456"/>
      <c r="N1402" t="str">
        <f>IFERROR(VLOOKUP(B1402,Сток!A:B,2,FALSE),"")</f>
        <v/>
      </c>
      <c r="Q1402" s="214"/>
      <c r="R1402" s="214"/>
      <c r="S1402" s="214"/>
    </row>
    <row r="1403" spans="1:19" ht="12" customHeight="1" x14ac:dyDescent="0.25">
      <c r="A1403" s="18" t="e">
        <f>#REF!</f>
        <v>#REF!</v>
      </c>
      <c r="B1403" s="20" t="e">
        <f>#REF!</f>
        <v>#REF!</v>
      </c>
      <c r="C1403" s="143" t="e">
        <f>#REF!</f>
        <v>#REF!</v>
      </c>
      <c r="D1403" s="22" t="e">
        <f>#REF!</f>
        <v>#REF!</v>
      </c>
      <c r="E1403" s="35">
        <v>120</v>
      </c>
      <c r="F1403" s="203" t="s">
        <v>84</v>
      </c>
      <c r="G1403" s="19" t="e">
        <f>#REF!</f>
        <v>#REF!</v>
      </c>
      <c r="H1403" s="19"/>
      <c r="I1403" s="19">
        <f>ПЭВН!E1501</f>
        <v>0</v>
      </c>
      <c r="J1403" s="198"/>
      <c r="K1403" s="35">
        <v>22</v>
      </c>
      <c r="L1403" s="423">
        <f t="shared" si="28"/>
        <v>4.4545454545454541</v>
      </c>
      <c r="M1403" s="456"/>
      <c r="N1403" t="str">
        <f>IFERROR(VLOOKUP(B1403,Сток!A:B,2,FALSE),"")</f>
        <v/>
      </c>
      <c r="Q1403" s="214"/>
      <c r="R1403" s="214"/>
      <c r="S1403" s="214"/>
    </row>
    <row r="1404" spans="1:19" ht="12" customHeight="1" x14ac:dyDescent="0.25">
      <c r="A1404" s="18" t="e">
        <f>#REF!</f>
        <v>#REF!</v>
      </c>
      <c r="B1404" s="20" t="e">
        <f>#REF!</f>
        <v>#REF!</v>
      </c>
      <c r="C1404" s="143" t="e">
        <f>#REF!</f>
        <v>#REF!</v>
      </c>
      <c r="D1404" s="22" t="e">
        <f>#REF!</f>
        <v>#REF!</v>
      </c>
      <c r="E1404" s="35">
        <v>120</v>
      </c>
      <c r="F1404" s="203" t="s">
        <v>84</v>
      </c>
      <c r="G1404" s="19" t="e">
        <f>#REF!</f>
        <v>#REF!</v>
      </c>
      <c r="H1404" s="19"/>
      <c r="I1404" s="19">
        <f>ПЭВН!E1502</f>
        <v>0</v>
      </c>
      <c r="J1404" s="198"/>
      <c r="K1404" s="35">
        <v>49</v>
      </c>
      <c r="L1404" s="423">
        <f t="shared" si="28"/>
        <v>1.4489795918367347</v>
      </c>
      <c r="M1404" s="456"/>
      <c r="N1404" t="str">
        <f>IFERROR(VLOOKUP(B1404,Сток!A:B,2,FALSE),"")</f>
        <v/>
      </c>
      <c r="Q1404" s="214"/>
      <c r="R1404" s="214"/>
      <c r="S1404" s="214"/>
    </row>
    <row r="1405" spans="1:19" ht="12" customHeight="1" x14ac:dyDescent="0.25">
      <c r="A1405" s="18" t="e">
        <f>#REF!</f>
        <v>#REF!</v>
      </c>
      <c r="B1405" s="20" t="e">
        <f>#REF!</f>
        <v>#REF!</v>
      </c>
      <c r="C1405" s="143" t="e">
        <f>#REF!</f>
        <v>#REF!</v>
      </c>
      <c r="D1405" s="22" t="e">
        <f>#REF!</f>
        <v>#REF!</v>
      </c>
      <c r="E1405" s="35">
        <v>120</v>
      </c>
      <c r="F1405" s="203" t="s">
        <v>84</v>
      </c>
      <c r="G1405" s="19" t="e">
        <f>#REF!</f>
        <v>#REF!</v>
      </c>
      <c r="H1405" s="19"/>
      <c r="I1405" s="19">
        <f>ПЭВН!E1503</f>
        <v>0</v>
      </c>
      <c r="J1405" s="198"/>
      <c r="K1405" s="35">
        <v>15</v>
      </c>
      <c r="L1405" s="423">
        <f t="shared" si="28"/>
        <v>7</v>
      </c>
      <c r="M1405" s="456"/>
      <c r="N1405" t="str">
        <f>IFERROR(VLOOKUP(B1405,Сток!A:B,2,FALSE),"")</f>
        <v/>
      </c>
      <c r="Q1405" s="214"/>
      <c r="R1405" s="214"/>
      <c r="S1405" s="214"/>
    </row>
    <row r="1406" spans="1:19" ht="12" customHeight="1" x14ac:dyDescent="0.25">
      <c r="A1406" s="18" t="e">
        <f>#REF!</f>
        <v>#REF!</v>
      </c>
      <c r="B1406" s="20" t="e">
        <f>#REF!</f>
        <v>#REF!</v>
      </c>
      <c r="C1406" s="143" t="e">
        <f>#REF!</f>
        <v>#REF!</v>
      </c>
      <c r="D1406" s="22" t="e">
        <f>#REF!</f>
        <v>#REF!</v>
      </c>
      <c r="E1406" s="35">
        <v>120</v>
      </c>
      <c r="F1406" s="203" t="s">
        <v>84</v>
      </c>
      <c r="G1406" s="19" t="e">
        <f>#REF!</f>
        <v>#REF!</v>
      </c>
      <c r="H1406" s="19"/>
      <c r="I1406" s="19">
        <f>ПЭВН!E1504</f>
        <v>0</v>
      </c>
      <c r="J1406" s="198"/>
      <c r="K1406" s="35">
        <v>49</v>
      </c>
      <c r="L1406" s="423">
        <f t="shared" si="28"/>
        <v>1.4489795918367347</v>
      </c>
      <c r="M1406" s="456"/>
      <c r="N1406" t="str">
        <f>IFERROR(VLOOKUP(B1406,Сток!A:B,2,FALSE),"")</f>
        <v/>
      </c>
      <c r="Q1406" s="214"/>
      <c r="R1406" s="214"/>
      <c r="S1406" s="214"/>
    </row>
    <row r="1407" spans="1:19" ht="12" customHeight="1" x14ac:dyDescent="0.25">
      <c r="A1407" s="18" t="e">
        <f>#REF!</f>
        <v>#REF!</v>
      </c>
      <c r="B1407" s="20" t="e">
        <f>#REF!</f>
        <v>#REF!</v>
      </c>
      <c r="C1407" s="143" t="e">
        <f>#REF!</f>
        <v>#REF!</v>
      </c>
      <c r="D1407" s="22" t="e">
        <f>#REF!</f>
        <v>#REF!</v>
      </c>
      <c r="E1407" s="35">
        <v>120</v>
      </c>
      <c r="F1407" s="203" t="s">
        <v>84</v>
      </c>
      <c r="G1407" s="19" t="e">
        <f>#REF!</f>
        <v>#REF!</v>
      </c>
      <c r="H1407" s="19"/>
      <c r="I1407" s="19">
        <f>ПЭВН!E1505</f>
        <v>0</v>
      </c>
      <c r="J1407" s="198"/>
      <c r="K1407" s="35">
        <v>49</v>
      </c>
      <c r="L1407" s="423">
        <f t="shared" si="28"/>
        <v>1.4489795918367347</v>
      </c>
      <c r="M1407" s="456"/>
      <c r="N1407" t="str">
        <f>IFERROR(VLOOKUP(B1407,Сток!A:B,2,FALSE),"")</f>
        <v/>
      </c>
      <c r="Q1407" s="214"/>
      <c r="R1407" s="214"/>
      <c r="S1407" s="214"/>
    </row>
    <row r="1408" spans="1:19" ht="12" customHeight="1" x14ac:dyDescent="0.25">
      <c r="A1408" s="18" t="e">
        <f>#REF!</f>
        <v>#REF!</v>
      </c>
      <c r="B1408" s="20" t="e">
        <f>#REF!</f>
        <v>#REF!</v>
      </c>
      <c r="C1408" s="143" t="e">
        <f>#REF!</f>
        <v>#REF!</v>
      </c>
      <c r="D1408" s="22" t="e">
        <f>#REF!</f>
        <v>#REF!</v>
      </c>
      <c r="E1408" s="35">
        <v>160</v>
      </c>
      <c r="F1408" s="203" t="s">
        <v>84</v>
      </c>
      <c r="G1408" s="19" t="e">
        <f>#REF!</f>
        <v>#REF!</v>
      </c>
      <c r="H1408" s="19"/>
      <c r="I1408" s="19">
        <f>ПЭВН!E1506</f>
        <v>0</v>
      </c>
      <c r="J1408" s="198"/>
      <c r="K1408" s="35">
        <v>49</v>
      </c>
      <c r="L1408" s="423">
        <f t="shared" si="28"/>
        <v>2.2653061224489797</v>
      </c>
      <c r="M1408" s="456"/>
      <c r="N1408" t="str">
        <f>IFERROR(VLOOKUP(B1408,Сток!A:B,2,FALSE),"")</f>
        <v/>
      </c>
      <c r="Q1408" s="214"/>
      <c r="R1408" s="214"/>
      <c r="S1408" s="214"/>
    </row>
    <row r="1409" spans="1:19" ht="12" customHeight="1" x14ac:dyDescent="0.25">
      <c r="A1409" s="18" t="e">
        <f>#REF!</f>
        <v>#REF!</v>
      </c>
      <c r="B1409" s="20" t="e">
        <f>#REF!</f>
        <v>#REF!</v>
      </c>
      <c r="C1409" s="143" t="e">
        <f>#REF!</f>
        <v>#REF!</v>
      </c>
      <c r="D1409" s="22" t="e">
        <f>#REF!</f>
        <v>#REF!</v>
      </c>
      <c r="E1409" s="35">
        <v>120</v>
      </c>
      <c r="F1409" s="203" t="s">
        <v>84</v>
      </c>
      <c r="G1409" s="19" t="e">
        <f>#REF!</f>
        <v>#REF!</v>
      </c>
      <c r="H1409" s="19"/>
      <c r="I1409" s="19">
        <f>ПЭВН!E1507</f>
        <v>0</v>
      </c>
      <c r="J1409" s="198"/>
      <c r="K1409" s="35">
        <v>59</v>
      </c>
      <c r="L1409" s="423">
        <f t="shared" si="28"/>
        <v>1.0338983050847457</v>
      </c>
      <c r="M1409" s="456"/>
      <c r="N1409" t="str">
        <f>IFERROR(VLOOKUP(B1409,Сток!A:B,2,FALSE),"")</f>
        <v/>
      </c>
      <c r="Q1409" s="214"/>
      <c r="R1409" s="214"/>
      <c r="S1409" s="214"/>
    </row>
    <row r="1410" spans="1:19" ht="12" customHeight="1" x14ac:dyDescent="0.25">
      <c r="A1410" s="18" t="e">
        <f>#REF!</f>
        <v>#REF!</v>
      </c>
      <c r="B1410" s="20" t="e">
        <f>#REF!</f>
        <v>#REF!</v>
      </c>
      <c r="C1410" s="143" t="e">
        <f>#REF!</f>
        <v>#REF!</v>
      </c>
      <c r="D1410" s="22" t="e">
        <f>#REF!</f>
        <v>#REF!</v>
      </c>
      <c r="E1410" s="35">
        <v>120</v>
      </c>
      <c r="F1410" s="203" t="s">
        <v>84</v>
      </c>
      <c r="G1410" s="19" t="e">
        <f>#REF!</f>
        <v>#REF!</v>
      </c>
      <c r="H1410" s="19"/>
      <c r="I1410" s="19">
        <f>ПЭВН!E1508</f>
        <v>0</v>
      </c>
      <c r="J1410" s="198"/>
      <c r="K1410" s="35">
        <v>59</v>
      </c>
      <c r="L1410" s="423">
        <f t="shared" si="28"/>
        <v>1.0338983050847457</v>
      </c>
      <c r="M1410" s="456"/>
      <c r="N1410" t="str">
        <f>IFERROR(VLOOKUP(B1410,Сток!A:B,2,FALSE),"")</f>
        <v/>
      </c>
      <c r="Q1410" s="214"/>
      <c r="R1410" s="214"/>
      <c r="S1410" s="214"/>
    </row>
    <row r="1411" spans="1:19" ht="12" customHeight="1" x14ac:dyDescent="0.25">
      <c r="A1411" s="18" t="e">
        <f>#REF!</f>
        <v>#REF!</v>
      </c>
      <c r="B1411" s="20" t="e">
        <f>#REF!</f>
        <v>#REF!</v>
      </c>
      <c r="C1411" s="143" t="e">
        <f>#REF!</f>
        <v>#REF!</v>
      </c>
      <c r="D1411" s="22" t="e">
        <f>#REF!</f>
        <v>#REF!</v>
      </c>
      <c r="E1411" s="35">
        <v>120</v>
      </c>
      <c r="F1411" s="203" t="s">
        <v>84</v>
      </c>
      <c r="G1411" s="19" t="e">
        <f>#REF!</f>
        <v>#REF!</v>
      </c>
      <c r="H1411" s="19"/>
      <c r="I1411" s="19">
        <f>ПЭВН!E1509</f>
        <v>0</v>
      </c>
      <c r="J1411" s="198"/>
      <c r="K1411" s="35">
        <v>59</v>
      </c>
      <c r="L1411" s="423">
        <f t="shared" si="28"/>
        <v>1.0338983050847457</v>
      </c>
      <c r="M1411" s="456"/>
      <c r="N1411" t="str">
        <f>IFERROR(VLOOKUP(B1411,Сток!A:B,2,FALSE),"")</f>
        <v/>
      </c>
      <c r="Q1411" s="214"/>
      <c r="R1411" s="214"/>
      <c r="S1411" s="214"/>
    </row>
    <row r="1412" spans="1:19" ht="12" customHeight="1" x14ac:dyDescent="0.25">
      <c r="A1412" s="18" t="e">
        <f>#REF!</f>
        <v>#REF!</v>
      </c>
      <c r="B1412" s="20" t="e">
        <f>#REF!</f>
        <v>#REF!</v>
      </c>
      <c r="C1412" s="143" t="e">
        <f>#REF!</f>
        <v>#REF!</v>
      </c>
      <c r="D1412" s="22" t="e">
        <f>#REF!</f>
        <v>#REF!</v>
      </c>
      <c r="E1412" s="35">
        <v>120</v>
      </c>
      <c r="F1412" s="203" t="s">
        <v>84</v>
      </c>
      <c r="G1412" s="19" t="e">
        <f>#REF!</f>
        <v>#REF!</v>
      </c>
      <c r="H1412" s="19"/>
      <c r="I1412" s="19">
        <f>ПЭВН!E1510</f>
        <v>0</v>
      </c>
      <c r="J1412" s="198"/>
      <c r="K1412" s="35">
        <v>59</v>
      </c>
      <c r="L1412" s="423">
        <f t="shared" si="28"/>
        <v>1.0338983050847457</v>
      </c>
      <c r="M1412" s="456"/>
      <c r="N1412" t="str">
        <f>IFERROR(VLOOKUP(B1412,Сток!A:B,2,FALSE),"")</f>
        <v/>
      </c>
      <c r="Q1412" s="214"/>
      <c r="R1412" s="214"/>
      <c r="S1412" s="214"/>
    </row>
    <row r="1413" spans="1:19" ht="12" customHeight="1" x14ac:dyDescent="0.25">
      <c r="A1413" s="18" t="e">
        <f>#REF!</f>
        <v>#REF!</v>
      </c>
      <c r="B1413" s="20" t="e">
        <f>#REF!</f>
        <v>#REF!</v>
      </c>
      <c r="C1413" s="143" t="e">
        <f>#REF!</f>
        <v>#REF!</v>
      </c>
      <c r="D1413" s="22" t="e">
        <f>#REF!</f>
        <v>#REF!</v>
      </c>
      <c r="E1413" s="35">
        <v>120</v>
      </c>
      <c r="F1413" s="203" t="s">
        <v>84</v>
      </c>
      <c r="G1413" s="19" t="e">
        <f>#REF!</f>
        <v>#REF!</v>
      </c>
      <c r="H1413" s="19"/>
      <c r="I1413" s="19">
        <f>ПЭВН!E1511</f>
        <v>0</v>
      </c>
      <c r="J1413" s="198"/>
      <c r="K1413" s="35">
        <v>59</v>
      </c>
      <c r="L1413" s="423">
        <f t="shared" si="28"/>
        <v>1.0338983050847457</v>
      </c>
      <c r="M1413" s="456"/>
      <c r="N1413" t="str">
        <f>IFERROR(VLOOKUP(B1413,Сток!A:B,2,FALSE),"")</f>
        <v/>
      </c>
      <c r="Q1413" s="214"/>
      <c r="R1413" s="214"/>
      <c r="S1413" s="214"/>
    </row>
    <row r="1414" spans="1:19" ht="12" customHeight="1" x14ac:dyDescent="0.25">
      <c r="A1414" s="18" t="e">
        <f>#REF!</f>
        <v>#REF!</v>
      </c>
      <c r="B1414" s="20" t="e">
        <f>#REF!</f>
        <v>#REF!</v>
      </c>
      <c r="C1414" s="143" t="e">
        <f>#REF!</f>
        <v>#REF!</v>
      </c>
      <c r="D1414" s="22" t="e">
        <f>#REF!</f>
        <v>#REF!</v>
      </c>
      <c r="E1414" s="35">
        <v>120</v>
      </c>
      <c r="F1414" s="203" t="s">
        <v>84</v>
      </c>
      <c r="G1414" s="19" t="e">
        <f>#REF!</f>
        <v>#REF!</v>
      </c>
      <c r="H1414" s="19"/>
      <c r="I1414" s="19">
        <f>ПЭВН!E1512</f>
        <v>0</v>
      </c>
      <c r="J1414" s="198"/>
      <c r="K1414" s="35">
        <v>59</v>
      </c>
      <c r="L1414" s="423">
        <f t="shared" si="28"/>
        <v>1.0338983050847457</v>
      </c>
      <c r="M1414" s="456"/>
      <c r="N1414" t="str">
        <f>IFERROR(VLOOKUP(B1414,Сток!A:B,2,FALSE),"")</f>
        <v/>
      </c>
      <c r="Q1414" s="214"/>
      <c r="R1414" s="214"/>
      <c r="S1414" s="214"/>
    </row>
    <row r="1415" spans="1:19" ht="12" customHeight="1" x14ac:dyDescent="0.25">
      <c r="A1415" s="18" t="e">
        <f>#REF!</f>
        <v>#REF!</v>
      </c>
      <c r="B1415" s="20" t="e">
        <f>#REF!</f>
        <v>#REF!</v>
      </c>
      <c r="C1415" s="143" t="e">
        <f>#REF!</f>
        <v>#REF!</v>
      </c>
      <c r="D1415" s="22" t="e">
        <f>#REF!</f>
        <v>#REF!</v>
      </c>
      <c r="E1415" s="35">
        <v>150</v>
      </c>
      <c r="F1415" s="203" t="s">
        <v>84</v>
      </c>
      <c r="G1415" s="19" t="e">
        <f>#REF!</f>
        <v>#REF!</v>
      </c>
      <c r="H1415" s="19"/>
      <c r="I1415" s="19">
        <f>ПЭВН!E1513</f>
        <v>0</v>
      </c>
      <c r="J1415" s="198"/>
      <c r="K1415" s="35">
        <v>59</v>
      </c>
      <c r="L1415" s="423">
        <f t="shared" si="28"/>
        <v>1.5423728813559321</v>
      </c>
      <c r="M1415" s="456"/>
      <c r="N1415" t="str">
        <f>IFERROR(VLOOKUP(B1415,Сток!A:B,2,FALSE),"")</f>
        <v/>
      </c>
      <c r="Q1415" s="214"/>
      <c r="R1415" s="214"/>
      <c r="S1415" s="214"/>
    </row>
    <row r="1416" spans="1:19" ht="12" customHeight="1" x14ac:dyDescent="0.25">
      <c r="A1416" s="18" t="e">
        <f>#REF!</f>
        <v>#REF!</v>
      </c>
      <c r="B1416" s="20" t="e">
        <f>#REF!</f>
        <v>#REF!</v>
      </c>
      <c r="C1416" s="143" t="e">
        <f>#REF!</f>
        <v>#REF!</v>
      </c>
      <c r="D1416" s="22" t="e">
        <f>#REF!</f>
        <v>#REF!</v>
      </c>
      <c r="E1416" s="35">
        <v>150</v>
      </c>
      <c r="F1416" s="203" t="s">
        <v>84</v>
      </c>
      <c r="G1416" s="19" t="e">
        <f>#REF!</f>
        <v>#REF!</v>
      </c>
      <c r="H1416" s="19"/>
      <c r="I1416" s="19">
        <f>ПЭВН!E1514</f>
        <v>0</v>
      </c>
      <c r="J1416" s="198"/>
      <c r="K1416" s="35">
        <v>59</v>
      </c>
      <c r="L1416" s="423">
        <f t="shared" si="28"/>
        <v>1.5423728813559321</v>
      </c>
      <c r="M1416" s="456"/>
      <c r="N1416" t="str">
        <f>IFERROR(VLOOKUP(B1416,Сток!A:B,2,FALSE),"")</f>
        <v/>
      </c>
      <c r="Q1416" s="214"/>
      <c r="R1416" s="214"/>
      <c r="S1416" s="214"/>
    </row>
    <row r="1417" spans="1:19" ht="12" customHeight="1" x14ac:dyDescent="0.25">
      <c r="A1417" s="18" t="e">
        <f>#REF!</f>
        <v>#REF!</v>
      </c>
      <c r="B1417" s="20" t="e">
        <f>#REF!</f>
        <v>#REF!</v>
      </c>
      <c r="C1417" s="143" t="e">
        <f>#REF!</f>
        <v>#REF!</v>
      </c>
      <c r="D1417" s="22" t="e">
        <f>#REF!</f>
        <v>#REF!</v>
      </c>
      <c r="E1417" s="35">
        <v>150</v>
      </c>
      <c r="F1417" s="203" t="s">
        <v>84</v>
      </c>
      <c r="G1417" s="19" t="e">
        <f>#REF!</f>
        <v>#REF!</v>
      </c>
      <c r="H1417" s="19"/>
      <c r="I1417" s="19">
        <f>ПЭВН!E1515</f>
        <v>0</v>
      </c>
      <c r="J1417" s="198"/>
      <c r="K1417" s="35">
        <v>59</v>
      </c>
      <c r="L1417" s="423">
        <f t="shared" si="28"/>
        <v>1.5423728813559321</v>
      </c>
      <c r="M1417" s="456"/>
      <c r="N1417" t="str">
        <f>IFERROR(VLOOKUP(B1417,Сток!A:B,2,FALSE),"")</f>
        <v/>
      </c>
      <c r="Q1417" s="214"/>
      <c r="R1417" s="214"/>
      <c r="S1417" s="214"/>
    </row>
    <row r="1418" spans="1:19" ht="12" customHeight="1" x14ac:dyDescent="0.25">
      <c r="A1418" s="18" t="e">
        <f>#REF!</f>
        <v>#REF!</v>
      </c>
      <c r="B1418" s="20" t="e">
        <f>#REF!</f>
        <v>#REF!</v>
      </c>
      <c r="C1418" s="143" t="e">
        <f>#REF!</f>
        <v>#REF!</v>
      </c>
      <c r="D1418" s="22" t="e">
        <f>#REF!</f>
        <v>#REF!</v>
      </c>
      <c r="E1418" s="35">
        <v>140</v>
      </c>
      <c r="F1418" s="203" t="s">
        <v>84</v>
      </c>
      <c r="G1418" s="19" t="e">
        <f>#REF!</f>
        <v>#REF!</v>
      </c>
      <c r="H1418" s="19"/>
      <c r="I1418" s="19">
        <f>ПЭВН!E1516</f>
        <v>0</v>
      </c>
      <c r="J1418" s="198"/>
      <c r="K1418" s="35">
        <v>49</v>
      </c>
      <c r="L1418" s="423">
        <f t="shared" si="28"/>
        <v>1.8571428571428572</v>
      </c>
      <c r="M1418" s="456"/>
      <c r="N1418" t="str">
        <f>IFERROR(VLOOKUP(B1418,Сток!A:B,2,FALSE),"")</f>
        <v/>
      </c>
      <c r="Q1418" s="214"/>
      <c r="R1418" s="214"/>
      <c r="S1418" s="214"/>
    </row>
    <row r="1419" spans="1:19" ht="12" customHeight="1" x14ac:dyDescent="0.25">
      <c r="A1419" s="18" t="e">
        <f>#REF!</f>
        <v>#REF!</v>
      </c>
      <c r="B1419" s="20" t="e">
        <f>#REF!</f>
        <v>#REF!</v>
      </c>
      <c r="C1419" s="143" t="e">
        <f>#REF!</f>
        <v>#REF!</v>
      </c>
      <c r="D1419" s="22" t="e">
        <f>#REF!</f>
        <v>#REF!</v>
      </c>
      <c r="E1419" s="35">
        <v>120</v>
      </c>
      <c r="F1419" s="203" t="s">
        <v>84</v>
      </c>
      <c r="G1419" s="19" t="e">
        <f>#REF!</f>
        <v>#REF!</v>
      </c>
      <c r="H1419" s="19"/>
      <c r="I1419" s="19">
        <f>ПЭВН!E1517</f>
        <v>0</v>
      </c>
      <c r="J1419" s="198"/>
      <c r="K1419" s="35">
        <v>91</v>
      </c>
      <c r="L1419" s="423">
        <f t="shared" si="28"/>
        <v>0.31868131868131866</v>
      </c>
      <c r="M1419" s="456"/>
      <c r="N1419" t="str">
        <f>IFERROR(VLOOKUP(B1419,Сток!A:B,2,FALSE),"")</f>
        <v/>
      </c>
      <c r="Q1419" s="214"/>
      <c r="R1419" s="214"/>
      <c r="S1419" s="214"/>
    </row>
    <row r="1420" spans="1:19" ht="12" customHeight="1" x14ac:dyDescent="0.25">
      <c r="A1420" s="18" t="e">
        <f>#REF!</f>
        <v>#REF!</v>
      </c>
      <c r="B1420" s="20" t="e">
        <f>#REF!</f>
        <v>#REF!</v>
      </c>
      <c r="C1420" s="143" t="e">
        <f>#REF!</f>
        <v>#REF!</v>
      </c>
      <c r="D1420" s="22" t="e">
        <f>#REF!</f>
        <v>#REF!</v>
      </c>
      <c r="E1420" s="35">
        <v>140</v>
      </c>
      <c r="F1420" s="203" t="s">
        <v>84</v>
      </c>
      <c r="G1420" s="19" t="e">
        <f>#REF!</f>
        <v>#REF!</v>
      </c>
      <c r="H1420" s="19"/>
      <c r="I1420" s="19">
        <f>ПЭВН!E1518</f>
        <v>0</v>
      </c>
      <c r="J1420" s="198"/>
      <c r="K1420" s="35">
        <v>121</v>
      </c>
      <c r="L1420" s="423">
        <f t="shared" si="28"/>
        <v>0.15702479338842967</v>
      </c>
      <c r="M1420" s="456"/>
      <c r="N1420" t="str">
        <f>IFERROR(VLOOKUP(B1420,Сток!A:B,2,FALSE),"")</f>
        <v/>
      </c>
      <c r="Q1420" s="214"/>
      <c r="R1420" s="214"/>
      <c r="S1420" s="214"/>
    </row>
    <row r="1421" spans="1:19" ht="12" customHeight="1" x14ac:dyDescent="0.25">
      <c r="A1421" s="18" t="e">
        <f>#REF!</f>
        <v>#REF!</v>
      </c>
      <c r="B1421" s="20" t="e">
        <f>#REF!</f>
        <v>#REF!</v>
      </c>
      <c r="C1421" s="143" t="e">
        <f>#REF!</f>
        <v>#REF!</v>
      </c>
      <c r="D1421" s="22" t="e">
        <f>#REF!</f>
        <v>#REF!</v>
      </c>
      <c r="E1421" s="35">
        <v>150</v>
      </c>
      <c r="F1421" s="203" t="s">
        <v>84</v>
      </c>
      <c r="G1421" s="19" t="e">
        <f>#REF!</f>
        <v>#REF!</v>
      </c>
      <c r="H1421" s="19"/>
      <c r="I1421" s="19">
        <f>ПЭВН!E1519</f>
        <v>0</v>
      </c>
      <c r="J1421" s="198"/>
      <c r="K1421" s="35">
        <v>151</v>
      </c>
      <c r="L1421" s="423">
        <f t="shared" si="28"/>
        <v>-6.6225165562914245E-3</v>
      </c>
      <c r="M1421" s="456"/>
      <c r="N1421" t="str">
        <f>IFERROR(VLOOKUP(B1421,Сток!A:B,2,FALSE),"")</f>
        <v/>
      </c>
      <c r="Q1421" s="214"/>
      <c r="R1421" s="214"/>
      <c r="S1421" s="214"/>
    </row>
    <row r="1422" spans="1:19" ht="12" customHeight="1" x14ac:dyDescent="0.25">
      <c r="A1422" s="18" t="e">
        <f>#REF!</f>
        <v>#REF!</v>
      </c>
      <c r="B1422" s="20" t="e">
        <f>#REF!</f>
        <v>#REF!</v>
      </c>
      <c r="C1422" s="143" t="e">
        <f>#REF!</f>
        <v>#REF!</v>
      </c>
      <c r="D1422" s="22" t="e">
        <f>#REF!</f>
        <v>#REF!</v>
      </c>
      <c r="E1422" s="35">
        <v>3600</v>
      </c>
      <c r="F1422" s="203" t="s">
        <v>84</v>
      </c>
      <c r="G1422" s="19" t="e">
        <f>#REF!</f>
        <v>#REF!</v>
      </c>
      <c r="H1422" s="19"/>
      <c r="I1422" s="19">
        <f>ПЭВН!E1520</f>
        <v>0</v>
      </c>
      <c r="J1422" s="198"/>
      <c r="K1422" s="35">
        <v>2208</v>
      </c>
      <c r="L1422" s="423">
        <f t="shared" si="28"/>
        <v>0.63043478260869557</v>
      </c>
      <c r="M1422" s="456"/>
      <c r="N1422" t="str">
        <f>IFERROR(VLOOKUP(B1422,Сток!A:B,2,FALSE),"")</f>
        <v/>
      </c>
      <c r="Q1422" s="214"/>
      <c r="R1422" s="214"/>
      <c r="S1422" s="214"/>
    </row>
    <row r="1423" spans="1:19" ht="12" customHeight="1" x14ac:dyDescent="0.25">
      <c r="A1423" s="18" t="e">
        <f>#REF!</f>
        <v>#REF!</v>
      </c>
      <c r="B1423" s="20" t="e">
        <f>#REF!</f>
        <v>#REF!</v>
      </c>
      <c r="C1423" s="143" t="e">
        <f>#REF!</f>
        <v>#REF!</v>
      </c>
      <c r="D1423" s="22" t="e">
        <f>#REF!</f>
        <v>#REF!</v>
      </c>
      <c r="E1423" s="35">
        <v>6000</v>
      </c>
      <c r="F1423" s="203" t="s">
        <v>84</v>
      </c>
      <c r="G1423" s="19" t="e">
        <f>#REF!</f>
        <v>#REF!</v>
      </c>
      <c r="H1423" s="19"/>
      <c r="I1423" s="19">
        <f>ПЭВН!E1521</f>
        <v>0</v>
      </c>
      <c r="J1423" s="198"/>
      <c r="K1423" s="35">
        <v>2218</v>
      </c>
      <c r="L1423" s="423">
        <f t="shared" si="28"/>
        <v>1.7051397655545535</v>
      </c>
      <c r="M1423" s="456"/>
      <c r="N1423" t="str">
        <f>IFERROR(VLOOKUP(B1423,Сток!A:B,2,FALSE),"")</f>
        <v/>
      </c>
      <c r="Q1423" s="214"/>
      <c r="R1423" s="214"/>
      <c r="S1423" s="214"/>
    </row>
    <row r="1424" spans="1:19" ht="12" customHeight="1" x14ac:dyDescent="0.25">
      <c r="A1424" s="18" t="e">
        <f>#REF!</f>
        <v>#REF!</v>
      </c>
      <c r="B1424" s="20" t="e">
        <f>#REF!</f>
        <v>#REF!</v>
      </c>
      <c r="C1424" s="143" t="e">
        <f>#REF!</f>
        <v>#REF!</v>
      </c>
      <c r="D1424" s="22" t="e">
        <f>#REF!</f>
        <v>#REF!</v>
      </c>
      <c r="E1424" s="35">
        <v>4600</v>
      </c>
      <c r="F1424" s="203" t="s">
        <v>84</v>
      </c>
      <c r="G1424" s="19" t="e">
        <f>#REF!</f>
        <v>#REF!</v>
      </c>
      <c r="H1424" s="19"/>
      <c r="I1424" s="19">
        <f>ПЭВН!E1522</f>
        <v>0</v>
      </c>
      <c r="J1424" s="198"/>
      <c r="K1424" s="35">
        <v>1693</v>
      </c>
      <c r="L1424" s="423">
        <f t="shared" si="28"/>
        <v>1.7170702894270526</v>
      </c>
      <c r="M1424" s="456"/>
      <c r="N1424" t="str">
        <f>IFERROR(VLOOKUP(B1424,Сток!A:B,2,FALSE),"")</f>
        <v/>
      </c>
      <c r="Q1424" s="214"/>
      <c r="R1424" s="214"/>
      <c r="S1424" s="214"/>
    </row>
    <row r="1425" spans="1:19" ht="12" customHeight="1" x14ac:dyDescent="0.25">
      <c r="A1425" s="18" t="e">
        <f>#REF!</f>
        <v>#REF!</v>
      </c>
      <c r="B1425" s="20" t="e">
        <f>#REF!</f>
        <v>#REF!</v>
      </c>
      <c r="C1425" s="143" t="e">
        <f>#REF!</f>
        <v>#REF!</v>
      </c>
      <c r="D1425" s="22" t="e">
        <f>#REF!</f>
        <v>#REF!</v>
      </c>
      <c r="E1425" s="35">
        <v>6700</v>
      </c>
      <c r="F1425" s="203" t="s">
        <v>84</v>
      </c>
      <c r="G1425" s="19" t="e">
        <f>#REF!</f>
        <v>#REF!</v>
      </c>
      <c r="H1425" s="19"/>
      <c r="I1425" s="19">
        <f>ПЭВН!E1523</f>
        <v>0</v>
      </c>
      <c r="J1425" s="198"/>
      <c r="K1425" s="35">
        <v>5400</v>
      </c>
      <c r="L1425" s="423">
        <f t="shared" si="28"/>
        <v>0.2407407407407407</v>
      </c>
      <c r="M1425" s="456"/>
      <c r="N1425" t="str">
        <f>IFERROR(VLOOKUP(B1425,Сток!A:B,2,FALSE),"")</f>
        <v/>
      </c>
      <c r="Q1425" s="214"/>
      <c r="R1425" s="214"/>
      <c r="S1425" s="214"/>
    </row>
    <row r="1426" spans="1:19" ht="12" customHeight="1" x14ac:dyDescent="0.25">
      <c r="A1426" s="18" t="e">
        <f>#REF!</f>
        <v>#REF!</v>
      </c>
      <c r="B1426" s="20" t="e">
        <f>#REF!</f>
        <v>#REF!</v>
      </c>
      <c r="C1426" s="143" t="e">
        <f>#REF!</f>
        <v>#REF!</v>
      </c>
      <c r="D1426" s="22" t="e">
        <f>#REF!</f>
        <v>#REF!</v>
      </c>
      <c r="E1426" s="35">
        <v>6500</v>
      </c>
      <c r="F1426" s="203" t="s">
        <v>84</v>
      </c>
      <c r="G1426" s="19" t="e">
        <f>#REF!</f>
        <v>#REF!</v>
      </c>
      <c r="H1426" s="19"/>
      <c r="I1426" s="19">
        <f>ПЭВН!E1524</f>
        <v>0</v>
      </c>
      <c r="J1426" s="198"/>
      <c r="K1426" s="35">
        <v>5076</v>
      </c>
      <c r="L1426" s="423">
        <f t="shared" si="28"/>
        <v>0.28053585500394007</v>
      </c>
      <c r="M1426" s="456"/>
      <c r="N1426" t="str">
        <f>IFERROR(VLOOKUP(B1426,Сток!A:B,2,FALSE),"")</f>
        <v/>
      </c>
      <c r="Q1426" s="214"/>
      <c r="R1426" s="214"/>
      <c r="S1426" s="214"/>
    </row>
    <row r="1427" spans="1:19" ht="12" customHeight="1" x14ac:dyDescent="0.25">
      <c r="A1427" s="18" t="e">
        <f>#REF!</f>
        <v>#REF!</v>
      </c>
      <c r="B1427" s="20" t="e">
        <f>#REF!</f>
        <v>#REF!</v>
      </c>
      <c r="C1427" s="143" t="e">
        <f>#REF!</f>
        <v>#REF!</v>
      </c>
      <c r="D1427" s="22" t="e">
        <f>#REF!</f>
        <v>#REF!</v>
      </c>
      <c r="E1427" s="35">
        <v>2300</v>
      </c>
      <c r="F1427" s="203" t="s">
        <v>84</v>
      </c>
      <c r="G1427" s="19" t="e">
        <f>#REF!</f>
        <v>#REF!</v>
      </c>
      <c r="H1427" s="19"/>
      <c r="I1427" s="19">
        <f>ПЭВН!E1525</f>
        <v>0</v>
      </c>
      <c r="J1427" s="198"/>
      <c r="K1427" s="35">
        <v>1814</v>
      </c>
      <c r="L1427" s="423">
        <f t="shared" si="28"/>
        <v>0.26791620727673648</v>
      </c>
      <c r="M1427" s="456"/>
      <c r="N1427" t="str">
        <f>IFERROR(VLOOKUP(B1427,Сток!A:B,2,FALSE),"")</f>
        <v/>
      </c>
      <c r="Q1427" s="214"/>
      <c r="R1427" s="214"/>
      <c r="S1427" s="214"/>
    </row>
    <row r="1428" spans="1:19" ht="12" customHeight="1" x14ac:dyDescent="0.25">
      <c r="A1428" s="18" t="e">
        <f>#REF!</f>
        <v>#REF!</v>
      </c>
      <c r="B1428" s="20" t="e">
        <f>#REF!</f>
        <v>#REF!</v>
      </c>
      <c r="C1428" s="143" t="e">
        <f>#REF!</f>
        <v>#REF!</v>
      </c>
      <c r="D1428" s="22" t="e">
        <f>#REF!</f>
        <v>#REF!</v>
      </c>
      <c r="E1428" s="35">
        <v>3300</v>
      </c>
      <c r="F1428" s="203" t="s">
        <v>84</v>
      </c>
      <c r="G1428" s="19" t="e">
        <f>#REF!</f>
        <v>#REF!</v>
      </c>
      <c r="H1428" s="19"/>
      <c r="I1428" s="19">
        <f>ПЭВН!E1526</f>
        <v>0</v>
      </c>
      <c r="J1428" s="198"/>
      <c r="K1428" s="35">
        <v>2592</v>
      </c>
      <c r="L1428" s="423">
        <f t="shared" si="28"/>
        <v>0.27314814814814814</v>
      </c>
      <c r="M1428" s="456"/>
      <c r="N1428" t="str">
        <f>IFERROR(VLOOKUP(B1428,Сток!A:B,2,FALSE),"")</f>
        <v/>
      </c>
      <c r="Q1428" s="214"/>
      <c r="R1428" s="214"/>
      <c r="S1428" s="214"/>
    </row>
    <row r="1429" spans="1:19" ht="12" customHeight="1" x14ac:dyDescent="0.25">
      <c r="A1429" s="18" t="e">
        <f>#REF!</f>
        <v>#REF!</v>
      </c>
      <c r="B1429" s="20" t="e">
        <f>#REF!</f>
        <v>#REF!</v>
      </c>
      <c r="C1429" s="143" t="e">
        <f>#REF!</f>
        <v>#REF!</v>
      </c>
      <c r="D1429" s="22" t="e">
        <f>#REF!</f>
        <v>#REF!</v>
      </c>
      <c r="E1429" s="35">
        <v>3000</v>
      </c>
      <c r="F1429" s="203" t="s">
        <v>84</v>
      </c>
      <c r="G1429" s="19" t="e">
        <f>#REF!</f>
        <v>#REF!</v>
      </c>
      <c r="H1429" s="19"/>
      <c r="I1429" s="19">
        <f>ПЭВН!E1527</f>
        <v>0</v>
      </c>
      <c r="J1429" s="198"/>
      <c r="K1429" s="35">
        <v>2344</v>
      </c>
      <c r="L1429" s="423">
        <f t="shared" si="28"/>
        <v>0.27986348122866889</v>
      </c>
      <c r="M1429" s="456"/>
      <c r="N1429" t="str">
        <f>IFERROR(VLOOKUP(B1429,Сток!A:B,2,FALSE),"")</f>
        <v/>
      </c>
      <c r="Q1429" s="214"/>
      <c r="R1429" s="214"/>
      <c r="S1429" s="214"/>
    </row>
    <row r="1430" spans="1:19" ht="12" customHeight="1" x14ac:dyDescent="0.25">
      <c r="A1430" s="18" t="e">
        <f>#REF!</f>
        <v>#REF!</v>
      </c>
      <c r="B1430" s="20" t="e">
        <f>#REF!</f>
        <v>#REF!</v>
      </c>
      <c r="C1430" s="143" t="e">
        <f>#REF!</f>
        <v>#REF!</v>
      </c>
      <c r="D1430" s="22" t="e">
        <f>#REF!</f>
        <v>#REF!</v>
      </c>
      <c r="E1430" s="35">
        <v>4200</v>
      </c>
      <c r="F1430" s="203" t="s">
        <v>84</v>
      </c>
      <c r="G1430" s="19" t="e">
        <f>#REF!</f>
        <v>#REF!</v>
      </c>
      <c r="H1430" s="19"/>
      <c r="I1430" s="19">
        <f>ПЭВН!E1528</f>
        <v>0</v>
      </c>
      <c r="J1430" s="198"/>
      <c r="K1430" s="35">
        <v>3305</v>
      </c>
      <c r="L1430" s="423">
        <f t="shared" si="28"/>
        <v>0.27080181543116488</v>
      </c>
      <c r="M1430" s="456"/>
      <c r="N1430" t="str">
        <f>IFERROR(VLOOKUP(B1430,Сток!A:B,2,FALSE),"")</f>
        <v/>
      </c>
      <c r="Q1430" s="214"/>
      <c r="R1430" s="214"/>
      <c r="S1430" s="214"/>
    </row>
    <row r="1431" spans="1:19" ht="12" customHeight="1" x14ac:dyDescent="0.25">
      <c r="A1431" s="18" t="e">
        <f>#REF!</f>
        <v>#REF!</v>
      </c>
      <c r="B1431" s="20" t="e">
        <f>#REF!</f>
        <v>#REF!</v>
      </c>
      <c r="C1431" s="143" t="e">
        <f>#REF!</f>
        <v>#REF!</v>
      </c>
      <c r="D1431" s="22" t="e">
        <f>#REF!</f>
        <v>#REF!</v>
      </c>
      <c r="E1431" s="35">
        <v>8000</v>
      </c>
      <c r="F1431" s="203" t="s">
        <v>84</v>
      </c>
      <c r="G1431" s="19" t="e">
        <f>#REF!</f>
        <v>#REF!</v>
      </c>
      <c r="H1431" s="19"/>
      <c r="I1431" s="19">
        <f>ПЭВН!E1529</f>
        <v>0</v>
      </c>
      <c r="J1431" s="198"/>
      <c r="K1431" s="35">
        <v>4309</v>
      </c>
      <c r="L1431" s="423">
        <f t="shared" si="28"/>
        <v>0.85657925272685076</v>
      </c>
      <c r="M1431" s="456"/>
      <c r="N1431" t="str">
        <f>IFERROR(VLOOKUP(B1431,Сток!A:B,2,FALSE),"")</f>
        <v/>
      </c>
      <c r="Q1431" s="214"/>
      <c r="R1431" s="214"/>
      <c r="S1431" s="214"/>
    </row>
    <row r="1432" spans="1:19" ht="12" customHeight="1" x14ac:dyDescent="0.25">
      <c r="A1432" s="18" t="e">
        <f>#REF!</f>
        <v>#REF!</v>
      </c>
      <c r="B1432" s="20" t="e">
        <f>#REF!</f>
        <v>#REF!</v>
      </c>
      <c r="C1432" s="143" t="e">
        <f>#REF!</f>
        <v>#REF!</v>
      </c>
      <c r="D1432" s="22" t="e">
        <f>#REF!</f>
        <v>#REF!</v>
      </c>
      <c r="E1432" s="35">
        <v>6200</v>
      </c>
      <c r="F1432" s="203" t="s">
        <v>84</v>
      </c>
      <c r="G1432" s="19" t="e">
        <f>#REF!</f>
        <v>#REF!</v>
      </c>
      <c r="H1432" s="19"/>
      <c r="I1432" s="19">
        <f>ПЭВН!E1530</f>
        <v>0</v>
      </c>
      <c r="J1432" s="198"/>
      <c r="K1432" s="35">
        <v>3839</v>
      </c>
      <c r="L1432" s="423">
        <f t="shared" si="28"/>
        <v>0.61500390726751752</v>
      </c>
      <c r="M1432" s="456"/>
      <c r="N1432" t="str">
        <f>IFERROR(VLOOKUP(B1432,Сток!A:B,2,FALSE),"")</f>
        <v/>
      </c>
      <c r="Q1432" s="214"/>
      <c r="R1432" s="214"/>
      <c r="S1432" s="214"/>
    </row>
    <row r="1433" spans="1:19" ht="12" customHeight="1" x14ac:dyDescent="0.25">
      <c r="A1433" s="18" t="e">
        <f>#REF!</f>
        <v>#REF!</v>
      </c>
      <c r="B1433" s="20" t="e">
        <f>#REF!</f>
        <v>#REF!</v>
      </c>
      <c r="C1433" s="143" t="e">
        <f>#REF!</f>
        <v>#REF!</v>
      </c>
      <c r="D1433" s="22" t="e">
        <f>#REF!</f>
        <v>#REF!</v>
      </c>
      <c r="E1433" s="35">
        <v>5400</v>
      </c>
      <c r="F1433" s="203" t="s">
        <v>84</v>
      </c>
      <c r="G1433" s="19" t="e">
        <f>#REF!</f>
        <v>#REF!</v>
      </c>
      <c r="H1433" s="19"/>
      <c r="I1433" s="19">
        <f>ПЭВН!E1531</f>
        <v>0</v>
      </c>
      <c r="J1433" s="198"/>
      <c r="K1433" s="35">
        <v>4968</v>
      </c>
      <c r="L1433" s="423">
        <f t="shared" si="28"/>
        <v>8.6956521739130377E-2</v>
      </c>
      <c r="M1433" s="456"/>
      <c r="N1433" t="str">
        <f>IFERROR(VLOOKUP(B1433,Сток!A:B,2,FALSE),"")</f>
        <v/>
      </c>
      <c r="Q1433" s="214"/>
      <c r="R1433" s="214"/>
      <c r="S1433" s="214"/>
    </row>
    <row r="1434" spans="1:19" ht="12" customHeight="1" x14ac:dyDescent="0.25">
      <c r="A1434" s="18" t="e">
        <f>#REF!</f>
        <v>#REF!</v>
      </c>
      <c r="B1434" s="20" t="e">
        <f>#REF!</f>
        <v>#REF!</v>
      </c>
      <c r="C1434" s="143" t="e">
        <f>#REF!</f>
        <v>#REF!</v>
      </c>
      <c r="D1434" s="22" t="e">
        <f>#REF!</f>
        <v>#REF!</v>
      </c>
      <c r="E1434" s="35">
        <v>6800</v>
      </c>
      <c r="F1434" s="203" t="s">
        <v>84</v>
      </c>
      <c r="G1434" s="19" t="e">
        <f>#REF!</f>
        <v>#REF!</v>
      </c>
      <c r="H1434" s="19"/>
      <c r="I1434" s="19">
        <f>ПЭВН!E1532</f>
        <v>0</v>
      </c>
      <c r="J1434" s="198"/>
      <c r="K1434" s="35">
        <v>3348</v>
      </c>
      <c r="L1434" s="423">
        <f t="shared" si="28"/>
        <v>1.031063321385902</v>
      </c>
      <c r="M1434" s="456"/>
      <c r="N1434" t="str">
        <f>IFERROR(VLOOKUP(B1434,Сток!A:B,2,FALSE),"")</f>
        <v/>
      </c>
      <c r="Q1434" s="214"/>
      <c r="R1434" s="214"/>
      <c r="S1434" s="214"/>
    </row>
    <row r="1435" spans="1:19" ht="12" customHeight="1" x14ac:dyDescent="0.25">
      <c r="A1435" s="18" t="e">
        <f>#REF!</f>
        <v>#REF!</v>
      </c>
      <c r="B1435" s="20" t="e">
        <f>#REF!</f>
        <v>#REF!</v>
      </c>
      <c r="C1435" s="143" t="e">
        <f>#REF!</f>
        <v>#REF!</v>
      </c>
      <c r="D1435" s="22" t="e">
        <f>#REF!</f>
        <v>#REF!</v>
      </c>
      <c r="E1435" s="35">
        <v>5300</v>
      </c>
      <c r="F1435" s="203" t="s">
        <v>84</v>
      </c>
      <c r="G1435" s="19" t="e">
        <f>#REF!</f>
        <v>#REF!</v>
      </c>
      <c r="H1435" s="19"/>
      <c r="I1435" s="19">
        <f>ПЭВН!E1533</f>
        <v>0</v>
      </c>
      <c r="J1435" s="198"/>
      <c r="K1435" s="35">
        <v>4309</v>
      </c>
      <c r="L1435" s="423">
        <f t="shared" si="28"/>
        <v>0.22998375493153866</v>
      </c>
      <c r="M1435" s="456"/>
      <c r="N1435" t="str">
        <f>IFERROR(VLOOKUP(B1435,Сток!A:B,2,FALSE),"")</f>
        <v/>
      </c>
      <c r="Q1435" s="214"/>
      <c r="R1435" s="214"/>
      <c r="S1435" s="214"/>
    </row>
    <row r="1436" spans="1:19" ht="12" customHeight="1" x14ac:dyDescent="0.25">
      <c r="A1436" s="18" t="e">
        <f>#REF!</f>
        <v>#REF!</v>
      </c>
      <c r="B1436" s="20" t="e">
        <f>#REF!</f>
        <v>#REF!</v>
      </c>
      <c r="C1436" s="143" t="e">
        <f>#REF!</f>
        <v>#REF!</v>
      </c>
      <c r="D1436" s="22" t="e">
        <f>#REF!</f>
        <v>#REF!</v>
      </c>
      <c r="E1436" s="35">
        <v>5400</v>
      </c>
      <c r="F1436" s="203" t="s">
        <v>84</v>
      </c>
      <c r="G1436" s="19" t="e">
        <f>#REF!</f>
        <v>#REF!</v>
      </c>
      <c r="H1436" s="19"/>
      <c r="I1436" s="19">
        <f>ПЭВН!E1534</f>
        <v>0</v>
      </c>
      <c r="J1436" s="198"/>
      <c r="K1436" s="35">
        <v>5389</v>
      </c>
      <c r="L1436" s="423">
        <f t="shared" si="28"/>
        <v>2.0411950269065837E-3</v>
      </c>
      <c r="M1436" s="456"/>
      <c r="N1436" t="str">
        <f>IFERROR(VLOOKUP(B1436,Сток!A:B,2,FALSE),"")</f>
        <v/>
      </c>
      <c r="Q1436" s="214"/>
      <c r="R1436" s="214"/>
      <c r="S1436" s="214"/>
    </row>
    <row r="1437" spans="1:19" ht="12" customHeight="1" x14ac:dyDescent="0.25">
      <c r="A1437" s="18" t="e">
        <f>#REF!</f>
        <v>#REF!</v>
      </c>
      <c r="B1437" s="20" t="e">
        <f>#REF!</f>
        <v>#REF!</v>
      </c>
      <c r="C1437" s="143" t="e">
        <f>#REF!</f>
        <v>#REF!</v>
      </c>
      <c r="D1437" s="22" t="e">
        <f>#REF!</f>
        <v>#REF!</v>
      </c>
      <c r="E1437" s="35">
        <v>6300</v>
      </c>
      <c r="F1437" s="203" t="s">
        <v>84</v>
      </c>
      <c r="G1437" s="19" t="e">
        <f>#REF!</f>
        <v>#REF!</v>
      </c>
      <c r="H1437" s="19"/>
      <c r="I1437" s="19">
        <f>ПЭВН!E1535</f>
        <v>0</v>
      </c>
      <c r="J1437" s="198"/>
      <c r="K1437" s="35">
        <v>5076</v>
      </c>
      <c r="L1437" s="423">
        <f t="shared" si="28"/>
        <v>0.24113475177304955</v>
      </c>
      <c r="M1437" s="456"/>
      <c r="N1437" t="str">
        <f>IFERROR(VLOOKUP(B1437,Сток!A:B,2,FALSE),"")</f>
        <v/>
      </c>
      <c r="Q1437" s="214"/>
      <c r="R1437" s="214"/>
      <c r="S1437" s="214"/>
    </row>
    <row r="1438" spans="1:19" ht="12" customHeight="1" x14ac:dyDescent="0.25">
      <c r="A1438" s="18" t="e">
        <f>#REF!</f>
        <v>#REF!</v>
      </c>
      <c r="B1438" s="20" t="e">
        <f>#REF!</f>
        <v>#REF!</v>
      </c>
      <c r="C1438" s="143" t="e">
        <f>#REF!</f>
        <v>#REF!</v>
      </c>
      <c r="D1438" s="22" t="e">
        <f>#REF!</f>
        <v>#REF!</v>
      </c>
      <c r="E1438" s="35">
        <v>10400</v>
      </c>
      <c r="F1438" s="203" t="s">
        <v>84</v>
      </c>
      <c r="G1438" s="19" t="e">
        <f>#REF!</f>
        <v>#REF!</v>
      </c>
      <c r="H1438" s="19"/>
      <c r="I1438" s="19">
        <f>ПЭВН!E1536</f>
        <v>0</v>
      </c>
      <c r="J1438" s="198"/>
      <c r="K1438" s="35">
        <v>10400</v>
      </c>
      <c r="L1438" s="423">
        <f t="shared" si="28"/>
        <v>0</v>
      </c>
      <c r="M1438" s="456"/>
      <c r="N1438" t="str">
        <f>IFERROR(VLOOKUP(B1438,Сток!A:B,2,FALSE),"")</f>
        <v/>
      </c>
      <c r="Q1438" s="214"/>
      <c r="R1438" s="214"/>
      <c r="S1438" s="214"/>
    </row>
    <row r="1439" spans="1:19" ht="12" customHeight="1" x14ac:dyDescent="0.25">
      <c r="A1439" s="18" t="e">
        <f>#REF!</f>
        <v>#REF!</v>
      </c>
      <c r="B1439" s="20" t="e">
        <f>#REF!</f>
        <v>#REF!</v>
      </c>
      <c r="C1439" s="143" t="e">
        <f>#REF!</f>
        <v>#REF!</v>
      </c>
      <c r="D1439" s="22" t="e">
        <f>#REF!</f>
        <v>#REF!</v>
      </c>
      <c r="E1439" s="35">
        <v>9364</v>
      </c>
      <c r="F1439" s="203" t="s">
        <v>84</v>
      </c>
      <c r="G1439" s="19" t="e">
        <f>#REF!</f>
        <v>#REF!</v>
      </c>
      <c r="H1439" s="19"/>
      <c r="I1439" s="19">
        <f>ПЭВН!E1537</f>
        <v>0</v>
      </c>
      <c r="J1439" s="198"/>
      <c r="K1439" s="35">
        <v>9364</v>
      </c>
      <c r="L1439" s="423">
        <f t="shared" si="28"/>
        <v>0</v>
      </c>
      <c r="M1439" s="456"/>
      <c r="N1439" t="str">
        <f>IFERROR(VLOOKUP(B1439,Сток!A:B,2,FALSE),"")</f>
        <v/>
      </c>
      <c r="Q1439" s="214"/>
      <c r="R1439" s="214"/>
      <c r="S1439" s="214"/>
    </row>
    <row r="1440" spans="1:19" ht="12" customHeight="1" x14ac:dyDescent="0.25">
      <c r="A1440" s="18" t="e">
        <f>#REF!</f>
        <v>#REF!</v>
      </c>
      <c r="B1440" s="20" t="e">
        <f>#REF!</f>
        <v>#REF!</v>
      </c>
      <c r="C1440" s="143" t="e">
        <f>#REF!</f>
        <v>#REF!</v>
      </c>
      <c r="D1440" s="22" t="e">
        <f>#REF!</f>
        <v>#REF!</v>
      </c>
      <c r="E1440" s="35">
        <v>17226</v>
      </c>
      <c r="F1440" s="203" t="s">
        <v>84</v>
      </c>
      <c r="G1440" s="19" t="e">
        <f>#REF!</f>
        <v>#REF!</v>
      </c>
      <c r="H1440" s="19"/>
      <c r="I1440" s="19">
        <f>ПЭВН!E1538</f>
        <v>0</v>
      </c>
      <c r="J1440" s="198"/>
      <c r="K1440" s="35">
        <v>17226</v>
      </c>
      <c r="L1440" s="423">
        <f t="shared" si="28"/>
        <v>0</v>
      </c>
      <c r="M1440" s="456"/>
      <c r="N1440" t="str">
        <f>IFERROR(VLOOKUP(B1440,Сток!A:B,2,FALSE),"")</f>
        <v/>
      </c>
      <c r="Q1440" s="214"/>
      <c r="R1440" s="214"/>
      <c r="S1440" s="214"/>
    </row>
    <row r="1441" spans="1:19" ht="12" customHeight="1" x14ac:dyDescent="0.25">
      <c r="A1441" s="18" t="e">
        <f>#REF!</f>
        <v>#REF!</v>
      </c>
      <c r="B1441" s="20" t="e">
        <f>#REF!</f>
        <v>#REF!</v>
      </c>
      <c r="C1441" s="143" t="e">
        <f>#REF!</f>
        <v>#REF!</v>
      </c>
      <c r="D1441" s="22" t="e">
        <f>#REF!</f>
        <v>#REF!</v>
      </c>
      <c r="E1441" s="35">
        <v>432</v>
      </c>
      <c r="F1441" s="203" t="s">
        <v>84</v>
      </c>
      <c r="G1441" s="19" t="e">
        <f>#REF!</f>
        <v>#REF!</v>
      </c>
      <c r="H1441" s="19"/>
      <c r="I1441" s="19">
        <f>ПЭВН!E1539</f>
        <v>0</v>
      </c>
      <c r="J1441" s="198"/>
      <c r="K1441" s="35">
        <v>432</v>
      </c>
      <c r="L1441" s="423">
        <f t="shared" si="28"/>
        <v>0</v>
      </c>
      <c r="M1441" s="456"/>
      <c r="N1441" t="str">
        <f>IFERROR(VLOOKUP(B1441,Сток!A:B,2,FALSE),"")</f>
        <v/>
      </c>
      <c r="Q1441" s="214"/>
      <c r="R1441" s="214"/>
      <c r="S1441" s="214"/>
    </row>
    <row r="1442" spans="1:19" ht="12" customHeight="1" x14ac:dyDescent="0.25">
      <c r="A1442" s="18" t="e">
        <f>#REF!</f>
        <v>#REF!</v>
      </c>
      <c r="B1442" s="20" t="e">
        <f>#REF!</f>
        <v>#REF!</v>
      </c>
      <c r="C1442" s="143" t="e">
        <f>#REF!</f>
        <v>#REF!</v>
      </c>
      <c r="D1442" s="22" t="e">
        <f>#REF!</f>
        <v>#REF!</v>
      </c>
      <c r="E1442" s="35">
        <v>160</v>
      </c>
      <c r="F1442" s="203" t="s">
        <v>84</v>
      </c>
      <c r="G1442" s="19" t="e">
        <f>#REF!</f>
        <v>#REF!</v>
      </c>
      <c r="H1442" s="19"/>
      <c r="I1442" s="19">
        <f>ПЭВН!E1540</f>
        <v>0</v>
      </c>
      <c r="J1442" s="198"/>
      <c r="K1442" s="35">
        <v>130</v>
      </c>
      <c r="L1442" s="423">
        <f t="shared" si="28"/>
        <v>0.23076923076923084</v>
      </c>
      <c r="M1442" s="456"/>
      <c r="N1442" t="str">
        <f>IFERROR(VLOOKUP(B1442,Сток!A:B,2,FALSE),"")</f>
        <v/>
      </c>
      <c r="Q1442" s="214"/>
      <c r="R1442" s="214"/>
      <c r="S1442" s="214"/>
    </row>
    <row r="1443" spans="1:19" ht="12" customHeight="1" x14ac:dyDescent="0.25">
      <c r="A1443" s="18" t="e">
        <f>#REF!</f>
        <v>#REF!</v>
      </c>
      <c r="B1443" s="20" t="e">
        <f>#REF!</f>
        <v>#REF!</v>
      </c>
      <c r="C1443" s="143" t="e">
        <f>#REF!</f>
        <v>#REF!</v>
      </c>
      <c r="D1443" s="22" t="e">
        <f>#REF!</f>
        <v>#REF!</v>
      </c>
      <c r="E1443" s="35">
        <v>160</v>
      </c>
      <c r="F1443" s="203" t="s">
        <v>84</v>
      </c>
      <c r="G1443" s="19" t="e">
        <f>#REF!</f>
        <v>#REF!</v>
      </c>
      <c r="H1443" s="19"/>
      <c r="I1443" s="19">
        <f>ПЭВН!E1541</f>
        <v>0</v>
      </c>
      <c r="J1443" s="198"/>
      <c r="K1443" s="35">
        <v>108</v>
      </c>
      <c r="L1443" s="423">
        <f t="shared" si="28"/>
        <v>0.4814814814814814</v>
      </c>
      <c r="M1443" s="456"/>
      <c r="N1443" t="str">
        <f>IFERROR(VLOOKUP(B1443,Сток!A:B,2,FALSE),"")</f>
        <v/>
      </c>
      <c r="Q1443" s="214"/>
      <c r="R1443" s="214"/>
      <c r="S1443" s="214"/>
    </row>
    <row r="1444" spans="1:19" ht="12" customHeight="1" x14ac:dyDescent="0.25">
      <c r="A1444" s="18" t="e">
        <f>#REF!</f>
        <v>#REF!</v>
      </c>
      <c r="B1444" s="20" t="e">
        <f>#REF!</f>
        <v>#REF!</v>
      </c>
      <c r="C1444" s="143" t="e">
        <f>#REF!</f>
        <v>#REF!</v>
      </c>
      <c r="D1444" s="22" t="e">
        <f>#REF!</f>
        <v>#REF!</v>
      </c>
      <c r="E1444" s="35">
        <v>160</v>
      </c>
      <c r="F1444" s="203" t="s">
        <v>84</v>
      </c>
      <c r="G1444" s="19" t="e">
        <f>#REF!</f>
        <v>#REF!</v>
      </c>
      <c r="H1444" s="19"/>
      <c r="I1444" s="19">
        <f>ПЭВН!E1543</f>
        <v>0</v>
      </c>
      <c r="J1444" s="198"/>
      <c r="K1444" s="35">
        <v>108</v>
      </c>
      <c r="L1444" s="423">
        <f t="shared" si="28"/>
        <v>0.4814814814814814</v>
      </c>
      <c r="M1444" s="456"/>
      <c r="N1444" t="str">
        <f>IFERROR(VLOOKUP(B1444,Сток!A:B,2,FALSE),"")</f>
        <v/>
      </c>
      <c r="Q1444" s="214"/>
      <c r="R1444" s="214"/>
      <c r="S1444" s="214"/>
    </row>
    <row r="1445" spans="1:19" ht="12" customHeight="1" x14ac:dyDescent="0.25">
      <c r="A1445" s="18" t="e">
        <f>#REF!</f>
        <v>#REF!</v>
      </c>
      <c r="B1445" s="20" t="e">
        <f>#REF!</f>
        <v>#REF!</v>
      </c>
      <c r="C1445" s="143" t="e">
        <f>#REF!</f>
        <v>#REF!</v>
      </c>
      <c r="D1445" s="22" t="e">
        <f>#REF!</f>
        <v>#REF!</v>
      </c>
      <c r="E1445" s="35">
        <v>160</v>
      </c>
      <c r="F1445" s="203" t="s">
        <v>84</v>
      </c>
      <c r="G1445" s="19" t="e">
        <f>#REF!</f>
        <v>#REF!</v>
      </c>
      <c r="H1445" s="19"/>
      <c r="I1445" s="19">
        <f>ПЭВН!E1544</f>
        <v>0</v>
      </c>
      <c r="J1445" s="198"/>
      <c r="K1445" s="35">
        <v>108</v>
      </c>
      <c r="L1445" s="423">
        <f t="shared" si="28"/>
        <v>0.4814814814814814</v>
      </c>
      <c r="M1445" s="456"/>
      <c r="N1445" t="str">
        <f>IFERROR(VLOOKUP(B1445,Сток!A:B,2,FALSE),"")</f>
        <v/>
      </c>
      <c r="Q1445" s="214"/>
      <c r="R1445" s="214"/>
      <c r="S1445" s="214"/>
    </row>
    <row r="1446" spans="1:19" ht="12" customHeight="1" x14ac:dyDescent="0.25">
      <c r="A1446" s="18" t="e">
        <f>#REF!</f>
        <v>#REF!</v>
      </c>
      <c r="B1446" s="20" t="e">
        <f>#REF!</f>
        <v>#REF!</v>
      </c>
      <c r="C1446" s="143" t="e">
        <f>#REF!</f>
        <v>#REF!</v>
      </c>
      <c r="D1446" s="22" t="e">
        <f>#REF!</f>
        <v>#REF!</v>
      </c>
      <c r="E1446" s="35">
        <v>140</v>
      </c>
      <c r="F1446" s="203" t="s">
        <v>84</v>
      </c>
      <c r="G1446" s="19" t="e">
        <f>#REF!</f>
        <v>#REF!</v>
      </c>
      <c r="H1446" s="19"/>
      <c r="I1446" s="19">
        <f>ПЭВН!E1545</f>
        <v>0</v>
      </c>
      <c r="J1446" s="198"/>
      <c r="K1446" s="35">
        <v>140</v>
      </c>
      <c r="L1446" s="423">
        <f t="shared" si="28"/>
        <v>0</v>
      </c>
      <c r="M1446" s="456"/>
      <c r="N1446" t="str">
        <f>IFERROR(VLOOKUP(B1446,Сток!A:B,2,FALSE),"")</f>
        <v/>
      </c>
      <c r="Q1446" s="214"/>
      <c r="R1446" s="214"/>
      <c r="S1446" s="214"/>
    </row>
    <row r="1447" spans="1:19" ht="12" customHeight="1" x14ac:dyDescent="0.25">
      <c r="A1447" s="18" t="e">
        <f>#REF!</f>
        <v>#REF!</v>
      </c>
      <c r="B1447" s="20" t="e">
        <f>#REF!</f>
        <v>#REF!</v>
      </c>
      <c r="C1447" s="143" t="e">
        <f>#REF!</f>
        <v>#REF!</v>
      </c>
      <c r="D1447" s="22" t="e">
        <f>#REF!</f>
        <v>#REF!</v>
      </c>
      <c r="E1447" s="35">
        <v>140</v>
      </c>
      <c r="F1447" s="203" t="s">
        <v>84</v>
      </c>
      <c r="G1447" s="19" t="e">
        <f>#REF!</f>
        <v>#REF!</v>
      </c>
      <c r="H1447" s="19"/>
      <c r="I1447" s="19">
        <f>ПЭВН!E1546</f>
        <v>0</v>
      </c>
      <c r="J1447" s="198"/>
      <c r="K1447" s="35">
        <v>140</v>
      </c>
      <c r="L1447" s="423">
        <f t="shared" si="28"/>
        <v>0</v>
      </c>
      <c r="M1447" s="456"/>
      <c r="N1447" t="str">
        <f>IFERROR(VLOOKUP(B1447,Сток!A:B,2,FALSE),"")</f>
        <v/>
      </c>
      <c r="Q1447" s="214"/>
      <c r="R1447" s="214"/>
      <c r="S1447" s="214"/>
    </row>
    <row r="1448" spans="1:19" ht="12" customHeight="1" x14ac:dyDescent="0.25">
      <c r="A1448" s="18" t="e">
        <f>#REF!</f>
        <v>#REF!</v>
      </c>
      <c r="B1448" s="20" t="e">
        <f>#REF!</f>
        <v>#REF!</v>
      </c>
      <c r="C1448" s="143" t="e">
        <f>#REF!</f>
        <v>#REF!</v>
      </c>
      <c r="D1448" s="22" t="e">
        <f>#REF!</f>
        <v>#REF!</v>
      </c>
      <c r="E1448" s="35">
        <v>130</v>
      </c>
      <c r="F1448" s="203" t="s">
        <v>84</v>
      </c>
      <c r="G1448" s="19" t="e">
        <f>#REF!</f>
        <v>#REF!</v>
      </c>
      <c r="H1448" s="19"/>
      <c r="I1448" s="19">
        <f>ПЭВН!E1547</f>
        <v>0</v>
      </c>
      <c r="J1448" s="198"/>
      <c r="K1448" s="35">
        <v>130</v>
      </c>
      <c r="L1448" s="423">
        <f t="shared" si="28"/>
        <v>0</v>
      </c>
      <c r="M1448" s="456"/>
      <c r="N1448" t="str">
        <f>IFERROR(VLOOKUP(B1448,Сток!A:B,2,FALSE),"")</f>
        <v/>
      </c>
      <c r="Q1448" s="214"/>
      <c r="R1448" s="214"/>
      <c r="S1448" s="214"/>
    </row>
    <row r="1449" spans="1:19" ht="12" customHeight="1" x14ac:dyDescent="0.25">
      <c r="A1449" s="18" t="e">
        <f>#REF!</f>
        <v>#REF!</v>
      </c>
      <c r="B1449" s="20" t="e">
        <f>#REF!</f>
        <v>#REF!</v>
      </c>
      <c r="C1449" s="143" t="e">
        <f>#REF!</f>
        <v>#REF!</v>
      </c>
      <c r="D1449" s="22" t="e">
        <f>#REF!</f>
        <v>#REF!</v>
      </c>
      <c r="E1449" s="35">
        <v>280</v>
      </c>
      <c r="F1449" s="203" t="s">
        <v>84</v>
      </c>
      <c r="G1449" s="19" t="e">
        <f>#REF!</f>
        <v>#REF!</v>
      </c>
      <c r="H1449" s="19"/>
      <c r="I1449" s="19">
        <f>ПЭВН!E1548</f>
        <v>0</v>
      </c>
      <c r="J1449" s="198"/>
      <c r="K1449" s="35">
        <v>192</v>
      </c>
      <c r="L1449" s="423">
        <f t="shared" si="28"/>
        <v>0.45833333333333326</v>
      </c>
      <c r="M1449" s="456"/>
      <c r="N1449" t="str">
        <f>IFERROR(VLOOKUP(B1449,Сток!A:B,2,FALSE),"")</f>
        <v/>
      </c>
      <c r="Q1449" s="214"/>
      <c r="R1449" s="214"/>
      <c r="S1449" s="214"/>
    </row>
    <row r="1450" spans="1:19" ht="12" customHeight="1" x14ac:dyDescent="0.25">
      <c r="A1450" s="18" t="e">
        <f>#REF!</f>
        <v>#REF!</v>
      </c>
      <c r="B1450" s="20" t="e">
        <f>#REF!</f>
        <v>#REF!</v>
      </c>
      <c r="C1450" s="143" t="e">
        <f>#REF!</f>
        <v>#REF!</v>
      </c>
      <c r="D1450" s="22" t="e">
        <f>#REF!</f>
        <v>#REF!</v>
      </c>
      <c r="E1450" s="35">
        <v>360</v>
      </c>
      <c r="F1450" s="203" t="s">
        <v>84</v>
      </c>
      <c r="G1450" s="19" t="e">
        <f>#REF!</f>
        <v>#REF!</v>
      </c>
      <c r="H1450" s="19"/>
      <c r="I1450" s="19">
        <f>ПЭВН!E1549</f>
        <v>0</v>
      </c>
      <c r="J1450" s="198"/>
      <c r="K1450" s="35">
        <v>192</v>
      </c>
      <c r="L1450" s="423">
        <f t="shared" si="28"/>
        <v>0.875</v>
      </c>
      <c r="M1450" s="456"/>
      <c r="N1450" t="str">
        <f>IFERROR(VLOOKUP(B1450,Сток!A:B,2,FALSE),"")</f>
        <v/>
      </c>
      <c r="Q1450" s="214"/>
      <c r="R1450" s="214"/>
      <c r="S1450" s="214"/>
    </row>
    <row r="1451" spans="1:19" ht="12" customHeight="1" x14ac:dyDescent="0.25">
      <c r="A1451" s="18" t="e">
        <f>#REF!</f>
        <v>#REF!</v>
      </c>
      <c r="B1451" s="20" t="e">
        <f>#REF!</f>
        <v>#REF!</v>
      </c>
      <c r="C1451" s="143" t="e">
        <f>#REF!</f>
        <v>#REF!</v>
      </c>
      <c r="D1451" s="22" t="e">
        <f>#REF!</f>
        <v>#REF!</v>
      </c>
      <c r="E1451" s="35">
        <v>580</v>
      </c>
      <c r="F1451" s="203" t="s">
        <v>84</v>
      </c>
      <c r="G1451" s="19" t="e">
        <f>#REF!</f>
        <v>#REF!</v>
      </c>
      <c r="H1451" s="19"/>
      <c r="I1451" s="19">
        <f>ПЭВН!E1550</f>
        <v>0</v>
      </c>
      <c r="J1451" s="198"/>
      <c r="K1451" s="35">
        <v>192</v>
      </c>
      <c r="L1451" s="423">
        <f t="shared" si="28"/>
        <v>2.0208333333333335</v>
      </c>
      <c r="M1451" s="456"/>
      <c r="N1451" t="str">
        <f>IFERROR(VLOOKUP(B1451,Сток!A:B,2,FALSE),"")</f>
        <v/>
      </c>
      <c r="Q1451" s="214"/>
      <c r="R1451" s="214"/>
      <c r="S1451" s="214"/>
    </row>
    <row r="1452" spans="1:19" ht="12" customHeight="1" x14ac:dyDescent="0.25">
      <c r="A1452" s="18" t="e">
        <f>#REF!</f>
        <v>#REF!</v>
      </c>
      <c r="B1452" s="20" t="e">
        <f>#REF!</f>
        <v>#REF!</v>
      </c>
      <c r="C1452" s="143" t="e">
        <f>#REF!</f>
        <v>#REF!</v>
      </c>
      <c r="D1452" s="22" t="e">
        <f>#REF!</f>
        <v>#REF!</v>
      </c>
      <c r="E1452" s="35">
        <v>580</v>
      </c>
      <c r="F1452" s="203" t="s">
        <v>84</v>
      </c>
      <c r="G1452" s="19" t="e">
        <f>#REF!</f>
        <v>#REF!</v>
      </c>
      <c r="H1452" s="19"/>
      <c r="I1452" s="19">
        <f>ПЭВН!E1551</f>
        <v>0</v>
      </c>
      <c r="J1452" s="198"/>
      <c r="K1452" s="35">
        <v>192</v>
      </c>
      <c r="L1452" s="423">
        <f t="shared" si="28"/>
        <v>2.0208333333333335</v>
      </c>
      <c r="M1452" s="456"/>
      <c r="N1452" t="str">
        <f>IFERROR(VLOOKUP(B1452,Сток!A:B,2,FALSE),"")</f>
        <v/>
      </c>
      <c r="Q1452" s="214"/>
      <c r="R1452" s="214"/>
      <c r="S1452" s="214"/>
    </row>
    <row r="1453" spans="1:19" ht="12" customHeight="1" x14ac:dyDescent="0.25">
      <c r="A1453" s="18" t="e">
        <f>#REF!</f>
        <v>#REF!</v>
      </c>
      <c r="B1453" s="20" t="e">
        <f>#REF!</f>
        <v>#REF!</v>
      </c>
      <c r="C1453" s="143" t="e">
        <f>#REF!</f>
        <v>#REF!</v>
      </c>
      <c r="D1453" s="22" t="e">
        <f>#REF!</f>
        <v>#REF!</v>
      </c>
      <c r="E1453" s="35">
        <v>150</v>
      </c>
      <c r="F1453" s="203" t="s">
        <v>84</v>
      </c>
      <c r="G1453" s="19" t="e">
        <f>#REF!</f>
        <v>#REF!</v>
      </c>
      <c r="H1453" s="19"/>
      <c r="I1453" s="19">
        <f>ПЭВН!E1552</f>
        <v>0</v>
      </c>
      <c r="J1453" s="198"/>
      <c r="K1453" s="35">
        <v>144</v>
      </c>
      <c r="L1453" s="423">
        <f t="shared" si="28"/>
        <v>4.1666666666666741E-2</v>
      </c>
      <c r="M1453" s="456"/>
      <c r="N1453" t="str">
        <f>IFERROR(VLOOKUP(B1453,Сток!A:B,2,FALSE),"")</f>
        <v/>
      </c>
      <c r="Q1453" s="214"/>
      <c r="R1453" s="214"/>
      <c r="S1453" s="214"/>
    </row>
    <row r="1454" spans="1:19" ht="12" customHeight="1" x14ac:dyDescent="0.25">
      <c r="A1454" s="18" t="e">
        <f>#REF!</f>
        <v>#REF!</v>
      </c>
      <c r="B1454" s="20" t="e">
        <f>#REF!</f>
        <v>#REF!</v>
      </c>
      <c r="C1454" s="143" t="e">
        <f>#REF!</f>
        <v>#REF!</v>
      </c>
      <c r="D1454" s="22" t="e">
        <f>#REF!</f>
        <v>#REF!</v>
      </c>
      <c r="E1454" s="35">
        <v>150</v>
      </c>
      <c r="F1454" s="203" t="s">
        <v>84</v>
      </c>
      <c r="G1454" s="19" t="e">
        <f>#REF!</f>
        <v>#REF!</v>
      </c>
      <c r="H1454" s="19"/>
      <c r="I1454" s="19">
        <f>ПЭВН!E1553</f>
        <v>0</v>
      </c>
      <c r="J1454" s="198"/>
      <c r="K1454" s="35">
        <v>144</v>
      </c>
      <c r="L1454" s="423">
        <f t="shared" ref="L1454:L1517" si="29">E1454/K1454-1</f>
        <v>4.1666666666666741E-2</v>
      </c>
      <c r="M1454" s="456"/>
      <c r="N1454" t="str">
        <f>IFERROR(VLOOKUP(B1454,Сток!A:B,2,FALSE),"")</f>
        <v/>
      </c>
      <c r="Q1454" s="214"/>
      <c r="R1454" s="214"/>
      <c r="S1454" s="214"/>
    </row>
    <row r="1455" spans="1:19" ht="12" customHeight="1" x14ac:dyDescent="0.25">
      <c r="A1455" s="18" t="e">
        <f>#REF!</f>
        <v>#REF!</v>
      </c>
      <c r="B1455" s="20" t="e">
        <f>#REF!</f>
        <v>#REF!</v>
      </c>
      <c r="C1455" s="143" t="e">
        <f>#REF!</f>
        <v>#REF!</v>
      </c>
      <c r="D1455" s="22" t="e">
        <f>#REF!</f>
        <v>#REF!</v>
      </c>
      <c r="E1455" s="35">
        <v>115</v>
      </c>
      <c r="F1455" s="203" t="s">
        <v>84</v>
      </c>
      <c r="G1455" s="19" t="e">
        <f>#REF!</f>
        <v>#REF!</v>
      </c>
      <c r="H1455" s="19"/>
      <c r="I1455" s="19">
        <f>ПЭВН!E1554</f>
        <v>0</v>
      </c>
      <c r="J1455" s="198"/>
      <c r="K1455" s="35">
        <v>115</v>
      </c>
      <c r="L1455" s="423">
        <f t="shared" si="29"/>
        <v>0</v>
      </c>
      <c r="M1455" s="456"/>
      <c r="N1455" t="str">
        <f>IFERROR(VLOOKUP(B1455,Сток!A:B,2,FALSE),"")</f>
        <v/>
      </c>
      <c r="Q1455" s="214"/>
      <c r="R1455" s="214"/>
      <c r="S1455" s="214"/>
    </row>
    <row r="1456" spans="1:19" ht="12" customHeight="1" x14ac:dyDescent="0.25">
      <c r="A1456" s="18" t="e">
        <f>#REF!</f>
        <v>#REF!</v>
      </c>
      <c r="B1456" s="20" t="e">
        <f>#REF!</f>
        <v>#REF!</v>
      </c>
      <c r="C1456" s="143" t="e">
        <f>#REF!</f>
        <v>#REF!</v>
      </c>
      <c r="D1456" s="22" t="e">
        <f>#REF!</f>
        <v>#REF!</v>
      </c>
      <c r="E1456" s="35">
        <v>115</v>
      </c>
      <c r="F1456" s="203" t="s">
        <v>84</v>
      </c>
      <c r="G1456" s="19" t="e">
        <f>#REF!</f>
        <v>#REF!</v>
      </c>
      <c r="H1456" s="19"/>
      <c r="I1456" s="19">
        <f>ПЭВН!E1555</f>
        <v>0</v>
      </c>
      <c r="J1456" s="198"/>
      <c r="K1456" s="35">
        <v>115</v>
      </c>
      <c r="L1456" s="423">
        <f t="shared" si="29"/>
        <v>0</v>
      </c>
      <c r="M1456" s="456"/>
      <c r="N1456" t="str">
        <f>IFERROR(VLOOKUP(B1456,Сток!A:B,2,FALSE),"")</f>
        <v/>
      </c>
      <c r="Q1456" s="214"/>
      <c r="R1456" s="214"/>
      <c r="S1456" s="214"/>
    </row>
    <row r="1457" spans="1:19" ht="12" customHeight="1" x14ac:dyDescent="0.25">
      <c r="A1457" s="18" t="e">
        <f>#REF!</f>
        <v>#REF!</v>
      </c>
      <c r="B1457" s="20" t="e">
        <f>#REF!</f>
        <v>#REF!</v>
      </c>
      <c r="C1457" s="143" t="e">
        <f>#REF!</f>
        <v>#REF!</v>
      </c>
      <c r="D1457" s="22" t="e">
        <f>#REF!</f>
        <v>#REF!</v>
      </c>
      <c r="E1457" s="35">
        <v>150</v>
      </c>
      <c r="F1457" s="203" t="s">
        <v>84</v>
      </c>
      <c r="G1457" s="19" t="e">
        <f>#REF!</f>
        <v>#REF!</v>
      </c>
      <c r="H1457" s="19"/>
      <c r="I1457" s="19">
        <f>ПЭВН!E1556</f>
        <v>0</v>
      </c>
      <c r="J1457" s="198"/>
      <c r="K1457" s="35">
        <v>144</v>
      </c>
      <c r="L1457" s="423">
        <f t="shared" si="29"/>
        <v>4.1666666666666741E-2</v>
      </c>
      <c r="M1457" s="456"/>
      <c r="N1457" t="str">
        <f>IFERROR(VLOOKUP(B1457,Сток!A:B,2,FALSE),"")</f>
        <v/>
      </c>
      <c r="Q1457" s="214"/>
      <c r="R1457" s="214"/>
      <c r="S1457" s="214"/>
    </row>
    <row r="1458" spans="1:19" ht="12" customHeight="1" x14ac:dyDescent="0.25">
      <c r="A1458" s="18" t="e">
        <f>#REF!</f>
        <v>#REF!</v>
      </c>
      <c r="B1458" s="20" t="e">
        <f>#REF!</f>
        <v>#REF!</v>
      </c>
      <c r="C1458" s="143" t="e">
        <f>#REF!</f>
        <v>#REF!</v>
      </c>
      <c r="D1458" s="22" t="e">
        <f>#REF!</f>
        <v>#REF!</v>
      </c>
      <c r="E1458" s="35">
        <v>150</v>
      </c>
      <c r="F1458" s="203" t="s">
        <v>84</v>
      </c>
      <c r="G1458" s="19" t="e">
        <f>#REF!</f>
        <v>#REF!</v>
      </c>
      <c r="H1458" s="19"/>
      <c r="I1458" s="19">
        <f>ПЭВН!E1557</f>
        <v>0</v>
      </c>
      <c r="J1458" s="198"/>
      <c r="K1458" s="35">
        <v>144</v>
      </c>
      <c r="L1458" s="423">
        <f t="shared" si="29"/>
        <v>4.1666666666666741E-2</v>
      </c>
      <c r="M1458" s="456"/>
      <c r="N1458" t="str">
        <f>IFERROR(VLOOKUP(B1458,Сток!A:B,2,FALSE),"")</f>
        <v/>
      </c>
      <c r="Q1458" s="214"/>
      <c r="R1458" s="214"/>
      <c r="S1458" s="214"/>
    </row>
    <row r="1459" spans="1:19" ht="12" customHeight="1" x14ac:dyDescent="0.25">
      <c r="A1459" s="18" t="e">
        <f>#REF!</f>
        <v>#REF!</v>
      </c>
      <c r="B1459" s="20" t="e">
        <f>#REF!</f>
        <v>#REF!</v>
      </c>
      <c r="C1459" s="143" t="e">
        <f>#REF!</f>
        <v>#REF!</v>
      </c>
      <c r="D1459" s="22" t="e">
        <f>#REF!</f>
        <v>#REF!</v>
      </c>
      <c r="E1459" s="35">
        <v>150</v>
      </c>
      <c r="F1459" s="203" t="s">
        <v>84</v>
      </c>
      <c r="G1459" s="19" t="e">
        <f>#REF!</f>
        <v>#REF!</v>
      </c>
      <c r="H1459" s="19"/>
      <c r="I1459" s="19">
        <f>ПЭВН!E1558</f>
        <v>0</v>
      </c>
      <c r="J1459" s="198"/>
      <c r="K1459" s="35">
        <v>144</v>
      </c>
      <c r="L1459" s="423">
        <f t="shared" si="29"/>
        <v>4.1666666666666741E-2</v>
      </c>
      <c r="M1459" s="456"/>
      <c r="N1459" t="str">
        <f>IFERROR(VLOOKUP(B1459,Сток!A:B,2,FALSE),"")</f>
        <v/>
      </c>
      <c r="Q1459" s="214"/>
      <c r="R1459" s="214"/>
      <c r="S1459" s="214"/>
    </row>
    <row r="1460" spans="1:19" ht="12" customHeight="1" x14ac:dyDescent="0.25">
      <c r="A1460" s="18" t="e">
        <f>#REF!</f>
        <v>#REF!</v>
      </c>
      <c r="B1460" s="20" t="e">
        <f>#REF!</f>
        <v>#REF!</v>
      </c>
      <c r="C1460" s="143" t="e">
        <f>#REF!</f>
        <v>#REF!</v>
      </c>
      <c r="D1460" s="22" t="e">
        <f>#REF!</f>
        <v>#REF!</v>
      </c>
      <c r="E1460" s="35">
        <v>150</v>
      </c>
      <c r="F1460" s="203" t="s">
        <v>84</v>
      </c>
      <c r="G1460" s="19" t="e">
        <f>#REF!</f>
        <v>#REF!</v>
      </c>
      <c r="H1460" s="19"/>
      <c r="I1460" s="19">
        <f>ПЭВН!E1559</f>
        <v>0</v>
      </c>
      <c r="J1460" s="198"/>
      <c r="K1460" s="35">
        <v>144</v>
      </c>
      <c r="L1460" s="423">
        <f t="shared" si="29"/>
        <v>4.1666666666666741E-2</v>
      </c>
      <c r="M1460" s="456"/>
      <c r="N1460" t="str">
        <f>IFERROR(VLOOKUP(B1460,Сток!A:B,2,FALSE),"")</f>
        <v/>
      </c>
      <c r="Q1460" s="214"/>
      <c r="R1460" s="214"/>
      <c r="S1460" s="214"/>
    </row>
    <row r="1461" spans="1:19" ht="12" customHeight="1" x14ac:dyDescent="0.25">
      <c r="A1461" s="18" t="e">
        <f>#REF!</f>
        <v>#REF!</v>
      </c>
      <c r="B1461" s="20" t="e">
        <f>#REF!</f>
        <v>#REF!</v>
      </c>
      <c r="C1461" s="143" t="e">
        <f>#REF!</f>
        <v>#REF!</v>
      </c>
      <c r="D1461" s="22" t="e">
        <f>#REF!</f>
        <v>#REF!</v>
      </c>
      <c r="E1461" s="35">
        <v>150</v>
      </c>
      <c r="F1461" s="203" t="s">
        <v>84</v>
      </c>
      <c r="G1461" s="19" t="e">
        <f>#REF!</f>
        <v>#REF!</v>
      </c>
      <c r="H1461" s="19"/>
      <c r="I1461" s="19">
        <f>ПЭВН!E1560</f>
        <v>0</v>
      </c>
      <c r="J1461" s="198"/>
      <c r="K1461" s="35">
        <v>144</v>
      </c>
      <c r="L1461" s="423">
        <f t="shared" si="29"/>
        <v>4.1666666666666741E-2</v>
      </c>
      <c r="M1461" s="456"/>
      <c r="N1461" t="str">
        <f>IFERROR(VLOOKUP(B1461,Сток!A:B,2,FALSE),"")</f>
        <v/>
      </c>
      <c r="Q1461" s="214"/>
      <c r="R1461" s="214"/>
      <c r="S1461" s="214"/>
    </row>
    <row r="1462" spans="1:19" ht="12" customHeight="1" x14ac:dyDescent="0.25">
      <c r="A1462" s="18" t="e">
        <f>#REF!</f>
        <v>#REF!</v>
      </c>
      <c r="B1462" s="20" t="e">
        <f>#REF!</f>
        <v>#REF!</v>
      </c>
      <c r="C1462" s="143" t="e">
        <f>#REF!</f>
        <v>#REF!</v>
      </c>
      <c r="D1462" s="22" t="e">
        <f>#REF!</f>
        <v>#REF!</v>
      </c>
      <c r="E1462" s="35">
        <v>150</v>
      </c>
      <c r="F1462" s="203" t="s">
        <v>84</v>
      </c>
      <c r="G1462" s="19" t="e">
        <f>#REF!</f>
        <v>#REF!</v>
      </c>
      <c r="H1462" s="19"/>
      <c r="I1462" s="19">
        <f>ПЭВН!E1561</f>
        <v>0</v>
      </c>
      <c r="J1462" s="198"/>
      <c r="K1462" s="35">
        <v>144</v>
      </c>
      <c r="L1462" s="423">
        <f t="shared" si="29"/>
        <v>4.1666666666666741E-2</v>
      </c>
      <c r="M1462" s="456"/>
      <c r="N1462" t="str">
        <f>IFERROR(VLOOKUP(B1462,Сток!A:B,2,FALSE),"")</f>
        <v/>
      </c>
      <c r="Q1462" s="214"/>
      <c r="R1462" s="214"/>
      <c r="S1462" s="214"/>
    </row>
    <row r="1463" spans="1:19" ht="12" customHeight="1" x14ac:dyDescent="0.25">
      <c r="A1463" s="18" t="e">
        <f>#REF!</f>
        <v>#REF!</v>
      </c>
      <c r="B1463" s="20" t="e">
        <f>#REF!</f>
        <v>#REF!</v>
      </c>
      <c r="C1463" s="143" t="e">
        <f>#REF!</f>
        <v>#REF!</v>
      </c>
      <c r="D1463" s="22" t="e">
        <f>#REF!</f>
        <v>#REF!</v>
      </c>
      <c r="E1463" s="35">
        <v>150</v>
      </c>
      <c r="F1463" s="203" t="s">
        <v>84</v>
      </c>
      <c r="G1463" s="19" t="e">
        <f>#REF!</f>
        <v>#REF!</v>
      </c>
      <c r="H1463" s="19"/>
      <c r="I1463" s="19">
        <f>ПЭВН!E1564</f>
        <v>0</v>
      </c>
      <c r="J1463" s="198"/>
      <c r="K1463" s="35">
        <v>144</v>
      </c>
      <c r="L1463" s="423">
        <f t="shared" si="29"/>
        <v>4.1666666666666741E-2</v>
      </c>
      <c r="M1463" s="456"/>
      <c r="N1463" t="str">
        <f>IFERROR(VLOOKUP(B1463,Сток!A:B,2,FALSE),"")</f>
        <v/>
      </c>
      <c r="Q1463" s="214"/>
      <c r="R1463" s="214"/>
      <c r="S1463" s="214"/>
    </row>
    <row r="1464" spans="1:19" ht="12" customHeight="1" x14ac:dyDescent="0.25">
      <c r="A1464" s="18" t="e">
        <f>#REF!</f>
        <v>#REF!</v>
      </c>
      <c r="B1464" s="20" t="e">
        <f>#REF!</f>
        <v>#REF!</v>
      </c>
      <c r="C1464" s="143" t="e">
        <f>#REF!</f>
        <v>#REF!</v>
      </c>
      <c r="D1464" s="22" t="e">
        <f>#REF!</f>
        <v>#REF!</v>
      </c>
      <c r="E1464" s="35">
        <v>150</v>
      </c>
      <c r="F1464" s="203" t="s">
        <v>84</v>
      </c>
      <c r="G1464" s="19" t="e">
        <f>#REF!</f>
        <v>#REF!</v>
      </c>
      <c r="H1464" s="19"/>
      <c r="I1464" s="19">
        <f>ПЭВН!E1565</f>
        <v>0</v>
      </c>
      <c r="J1464" s="198"/>
      <c r="K1464" s="35">
        <v>144</v>
      </c>
      <c r="L1464" s="423">
        <f t="shared" si="29"/>
        <v>4.1666666666666741E-2</v>
      </c>
      <c r="M1464" s="456"/>
      <c r="N1464" t="str">
        <f>IFERROR(VLOOKUP(B1464,Сток!A:B,2,FALSE),"")</f>
        <v/>
      </c>
      <c r="Q1464" s="214"/>
      <c r="R1464" s="214"/>
      <c r="S1464" s="214"/>
    </row>
    <row r="1465" spans="1:19" ht="12" customHeight="1" x14ac:dyDescent="0.25">
      <c r="A1465" s="18" t="e">
        <f>#REF!</f>
        <v>#REF!</v>
      </c>
      <c r="B1465" s="20" t="e">
        <f>#REF!</f>
        <v>#REF!</v>
      </c>
      <c r="C1465" s="143" t="e">
        <f>#REF!</f>
        <v>#REF!</v>
      </c>
      <c r="D1465" s="22" t="e">
        <f>#REF!</f>
        <v>#REF!</v>
      </c>
      <c r="E1465" s="35">
        <v>115</v>
      </c>
      <c r="F1465" s="203" t="s">
        <v>84</v>
      </c>
      <c r="G1465" s="19" t="e">
        <f>#REF!</f>
        <v>#REF!</v>
      </c>
      <c r="H1465" s="19"/>
      <c r="I1465" s="19">
        <f>ПЭВН!E1566</f>
        <v>0</v>
      </c>
      <c r="J1465" s="198"/>
      <c r="K1465" s="35">
        <v>115</v>
      </c>
      <c r="L1465" s="423">
        <f t="shared" si="29"/>
        <v>0</v>
      </c>
      <c r="M1465" s="456"/>
      <c r="N1465" t="str">
        <f>IFERROR(VLOOKUP(B1465,Сток!A:B,2,FALSE),"")</f>
        <v/>
      </c>
      <c r="Q1465" s="214"/>
      <c r="R1465" s="214"/>
      <c r="S1465" s="214"/>
    </row>
    <row r="1466" spans="1:19" ht="12" customHeight="1" x14ac:dyDescent="0.25">
      <c r="A1466" s="18" t="e">
        <f>#REF!</f>
        <v>#REF!</v>
      </c>
      <c r="B1466" s="20" t="e">
        <f>#REF!</f>
        <v>#REF!</v>
      </c>
      <c r="C1466" s="143" t="e">
        <f>#REF!</f>
        <v>#REF!</v>
      </c>
      <c r="D1466" s="22" t="e">
        <f>#REF!</f>
        <v>#REF!</v>
      </c>
      <c r="E1466" s="35">
        <v>150</v>
      </c>
      <c r="F1466" s="203" t="s">
        <v>84</v>
      </c>
      <c r="G1466" s="19" t="e">
        <f>#REF!</f>
        <v>#REF!</v>
      </c>
      <c r="H1466" s="19"/>
      <c r="I1466" s="19">
        <f>ПЭВН!E1567</f>
        <v>0</v>
      </c>
      <c r="J1466" s="198"/>
      <c r="K1466" s="35">
        <v>144</v>
      </c>
      <c r="L1466" s="423">
        <f t="shared" si="29"/>
        <v>4.1666666666666741E-2</v>
      </c>
      <c r="M1466" s="456"/>
      <c r="N1466" t="str">
        <f>IFERROR(VLOOKUP(B1466,Сток!A:B,2,FALSE),"")</f>
        <v/>
      </c>
      <c r="Q1466" s="214"/>
      <c r="R1466" s="214"/>
      <c r="S1466" s="214"/>
    </row>
    <row r="1467" spans="1:19" ht="12" customHeight="1" x14ac:dyDescent="0.25">
      <c r="A1467" s="18" t="e">
        <f>#REF!</f>
        <v>#REF!</v>
      </c>
      <c r="B1467" s="20" t="e">
        <f>#REF!</f>
        <v>#REF!</v>
      </c>
      <c r="C1467" s="143" t="e">
        <f>#REF!</f>
        <v>#REF!</v>
      </c>
      <c r="D1467" s="22" t="e">
        <f>#REF!</f>
        <v>#REF!</v>
      </c>
      <c r="E1467" s="35">
        <v>150</v>
      </c>
      <c r="F1467" s="203" t="s">
        <v>84</v>
      </c>
      <c r="G1467" s="19" t="e">
        <f>#REF!</f>
        <v>#REF!</v>
      </c>
      <c r="H1467" s="19"/>
      <c r="I1467" s="19">
        <f>ПЭВН!E1568</f>
        <v>0</v>
      </c>
      <c r="J1467" s="198"/>
      <c r="K1467" s="35">
        <v>144</v>
      </c>
      <c r="L1467" s="423">
        <f t="shared" si="29"/>
        <v>4.1666666666666741E-2</v>
      </c>
      <c r="M1467" s="456"/>
      <c r="N1467" t="str">
        <f>IFERROR(VLOOKUP(B1467,Сток!A:B,2,FALSE),"")</f>
        <v/>
      </c>
      <c r="Q1467" s="214"/>
      <c r="R1467" s="214"/>
      <c r="S1467" s="214"/>
    </row>
    <row r="1468" spans="1:19" ht="12" customHeight="1" x14ac:dyDescent="0.25">
      <c r="A1468" s="18" t="e">
        <f>#REF!</f>
        <v>#REF!</v>
      </c>
      <c r="B1468" s="20" t="e">
        <f>#REF!</f>
        <v>#REF!</v>
      </c>
      <c r="C1468" s="143" t="e">
        <f>#REF!</f>
        <v>#REF!</v>
      </c>
      <c r="D1468" s="22" t="e">
        <f>#REF!</f>
        <v>#REF!</v>
      </c>
      <c r="E1468" s="35">
        <v>150</v>
      </c>
      <c r="F1468" s="203" t="s">
        <v>84</v>
      </c>
      <c r="G1468" s="19" t="e">
        <f>#REF!</f>
        <v>#REF!</v>
      </c>
      <c r="H1468" s="19"/>
      <c r="I1468" s="19">
        <f>ПЭВН!E1569</f>
        <v>0</v>
      </c>
      <c r="J1468" s="198"/>
      <c r="K1468" s="35">
        <v>144</v>
      </c>
      <c r="L1468" s="423">
        <f t="shared" si="29"/>
        <v>4.1666666666666741E-2</v>
      </c>
      <c r="M1468" s="456"/>
      <c r="N1468" t="str">
        <f>IFERROR(VLOOKUP(B1468,Сток!A:B,2,FALSE),"")</f>
        <v/>
      </c>
      <c r="Q1468" s="214"/>
      <c r="R1468" s="214"/>
      <c r="S1468" s="214"/>
    </row>
    <row r="1469" spans="1:19" ht="12" customHeight="1" x14ac:dyDescent="0.25">
      <c r="A1469" s="18" t="e">
        <f>#REF!</f>
        <v>#REF!</v>
      </c>
      <c r="B1469" s="20" t="e">
        <f>#REF!</f>
        <v>#REF!</v>
      </c>
      <c r="C1469" s="143" t="e">
        <f>#REF!</f>
        <v>#REF!</v>
      </c>
      <c r="D1469" s="22" t="e">
        <f>#REF!</f>
        <v>#REF!</v>
      </c>
      <c r="E1469" s="35">
        <v>600</v>
      </c>
      <c r="F1469" s="203" t="s">
        <v>84</v>
      </c>
      <c r="G1469" s="19" t="e">
        <f>#REF!</f>
        <v>#REF!</v>
      </c>
      <c r="H1469" s="19"/>
      <c r="I1469" s="19">
        <f>ПЭВН!E1570</f>
        <v>0</v>
      </c>
      <c r="J1469" s="198"/>
      <c r="K1469" s="35">
        <v>192</v>
      </c>
      <c r="L1469" s="423">
        <f t="shared" si="29"/>
        <v>2.125</v>
      </c>
      <c r="M1469" s="456"/>
      <c r="N1469" t="str">
        <f>IFERROR(VLOOKUP(B1469,Сток!A:B,2,FALSE),"")</f>
        <v/>
      </c>
      <c r="Q1469" s="214"/>
      <c r="R1469" s="214"/>
      <c r="S1469" s="214"/>
    </row>
    <row r="1470" spans="1:19" ht="12" customHeight="1" x14ac:dyDescent="0.25">
      <c r="A1470" s="18" t="e">
        <f>#REF!</f>
        <v>#REF!</v>
      </c>
      <c r="B1470" s="20" t="e">
        <f>#REF!</f>
        <v>#REF!</v>
      </c>
      <c r="C1470" s="143" t="e">
        <f>#REF!</f>
        <v>#REF!</v>
      </c>
      <c r="D1470" s="22" t="e">
        <f>#REF!</f>
        <v>#REF!</v>
      </c>
      <c r="E1470" s="35">
        <v>480</v>
      </c>
      <c r="F1470" s="203" t="s">
        <v>84</v>
      </c>
      <c r="G1470" s="19" t="e">
        <f>#REF!</f>
        <v>#REF!</v>
      </c>
      <c r="H1470" s="19"/>
      <c r="I1470" s="19">
        <f>ПЭВН!E1571</f>
        <v>0</v>
      </c>
      <c r="J1470" s="198"/>
      <c r="K1470" s="35">
        <v>171</v>
      </c>
      <c r="L1470" s="423">
        <f t="shared" si="29"/>
        <v>1.807017543859649</v>
      </c>
      <c r="M1470" s="456"/>
      <c r="N1470" t="str">
        <f>IFERROR(VLOOKUP(B1470,Сток!A:B,2,FALSE),"")</f>
        <v/>
      </c>
      <c r="Q1470" s="214"/>
      <c r="R1470" s="214"/>
      <c r="S1470" s="214"/>
    </row>
    <row r="1471" spans="1:19" ht="12" customHeight="1" x14ac:dyDescent="0.25">
      <c r="A1471" s="18" t="e">
        <f>#REF!</f>
        <v>#REF!</v>
      </c>
      <c r="B1471" s="20" t="e">
        <f>#REF!</f>
        <v>#REF!</v>
      </c>
      <c r="C1471" s="143" t="e">
        <f>#REF!</f>
        <v>#REF!</v>
      </c>
      <c r="D1471" s="22" t="e">
        <f>#REF!</f>
        <v>#REF!</v>
      </c>
      <c r="E1471" s="35">
        <v>60</v>
      </c>
      <c r="F1471" s="203" t="s">
        <v>84</v>
      </c>
      <c r="G1471" s="19" t="e">
        <f>#REF!</f>
        <v>#REF!</v>
      </c>
      <c r="H1471" s="19"/>
      <c r="I1471" s="19">
        <f>ПЭВН!E1572</f>
        <v>0</v>
      </c>
      <c r="J1471" s="198"/>
      <c r="K1471" s="35">
        <v>38</v>
      </c>
      <c r="L1471" s="423">
        <f t="shared" si="29"/>
        <v>0.57894736842105265</v>
      </c>
      <c r="M1471" s="456"/>
      <c r="N1471" t="str">
        <f>IFERROR(VLOOKUP(B1471,Сток!A:B,2,FALSE),"")</f>
        <v/>
      </c>
      <c r="Q1471" s="214"/>
      <c r="R1471" s="214"/>
      <c r="S1471" s="214"/>
    </row>
    <row r="1472" spans="1:19" ht="12" customHeight="1" x14ac:dyDescent="0.25">
      <c r="A1472" s="18" t="e">
        <f>#REF!</f>
        <v>#REF!</v>
      </c>
      <c r="B1472" s="20" t="e">
        <f>#REF!</f>
        <v>#REF!</v>
      </c>
      <c r="C1472" s="143" t="e">
        <f>#REF!</f>
        <v>#REF!</v>
      </c>
      <c r="D1472" s="22" t="e">
        <f>#REF!</f>
        <v>#REF!</v>
      </c>
      <c r="E1472" s="35">
        <v>180</v>
      </c>
      <c r="F1472" s="203" t="s">
        <v>84</v>
      </c>
      <c r="G1472" s="19" t="e">
        <f>#REF!</f>
        <v>#REF!</v>
      </c>
      <c r="H1472" s="19"/>
      <c r="I1472" s="19">
        <f>ПЭВН!E1573</f>
        <v>0</v>
      </c>
      <c r="J1472" s="198"/>
      <c r="K1472" s="35">
        <v>173</v>
      </c>
      <c r="L1472" s="423">
        <f t="shared" si="29"/>
        <v>4.0462427745664664E-2</v>
      </c>
      <c r="M1472" s="456"/>
      <c r="N1472" t="str">
        <f>IFERROR(VLOOKUP(B1472,Сток!A:B,2,FALSE),"")</f>
        <v/>
      </c>
      <c r="Q1472" s="214"/>
      <c r="R1472" s="214"/>
      <c r="S1472" s="214"/>
    </row>
    <row r="1473" spans="1:19" ht="12" customHeight="1" x14ac:dyDescent="0.25">
      <c r="A1473" s="18" t="e">
        <f>#REF!</f>
        <v>#REF!</v>
      </c>
      <c r="B1473" s="20" t="e">
        <f>#REF!</f>
        <v>#REF!</v>
      </c>
      <c r="C1473" s="143" t="e">
        <f>#REF!</f>
        <v>#REF!</v>
      </c>
      <c r="D1473" s="22" t="e">
        <f>#REF!</f>
        <v>#REF!</v>
      </c>
      <c r="E1473" s="35">
        <v>360</v>
      </c>
      <c r="F1473" s="203" t="s">
        <v>84</v>
      </c>
      <c r="G1473" s="19" t="e">
        <f>#REF!</f>
        <v>#REF!</v>
      </c>
      <c r="H1473" s="19"/>
      <c r="I1473" s="19">
        <f>ПЭВН!E1574</f>
        <v>0</v>
      </c>
      <c r="J1473" s="198"/>
      <c r="K1473" s="35">
        <v>394</v>
      </c>
      <c r="L1473" s="423">
        <f t="shared" si="29"/>
        <v>-8.6294416243654859E-2</v>
      </c>
      <c r="M1473" s="456"/>
      <c r="N1473" t="str">
        <f>IFERROR(VLOOKUP(B1473,Сток!A:B,2,FALSE),"")</f>
        <v/>
      </c>
      <c r="Q1473" s="214"/>
      <c r="R1473" s="214"/>
      <c r="S1473" s="214"/>
    </row>
    <row r="1474" spans="1:19" ht="12" customHeight="1" x14ac:dyDescent="0.25">
      <c r="A1474" s="18" t="e">
        <f>#REF!</f>
        <v>#REF!</v>
      </c>
      <c r="B1474" s="20" t="e">
        <f>#REF!</f>
        <v>#REF!</v>
      </c>
      <c r="C1474" s="143" t="e">
        <f>#REF!</f>
        <v>#REF!</v>
      </c>
      <c r="D1474" s="22" t="e">
        <f>#REF!</f>
        <v>#REF!</v>
      </c>
      <c r="E1474" s="35">
        <v>360</v>
      </c>
      <c r="F1474" s="203" t="s">
        <v>84</v>
      </c>
      <c r="G1474" s="19" t="e">
        <f>#REF!</f>
        <v>#REF!</v>
      </c>
      <c r="H1474" s="19"/>
      <c r="I1474" s="19">
        <f>ПЭВН!E1575</f>
        <v>0</v>
      </c>
      <c r="J1474" s="198"/>
      <c r="K1474" s="35">
        <v>432</v>
      </c>
      <c r="L1474" s="423">
        <f t="shared" si="29"/>
        <v>-0.16666666666666663</v>
      </c>
      <c r="M1474" s="456"/>
      <c r="N1474" t="str">
        <f>IFERROR(VLOOKUP(B1474,Сток!A:B,2,FALSE),"")</f>
        <v/>
      </c>
      <c r="Q1474" s="214"/>
      <c r="R1474" s="214"/>
      <c r="S1474" s="214"/>
    </row>
    <row r="1475" spans="1:19" ht="12" customHeight="1" x14ac:dyDescent="0.25">
      <c r="A1475" s="18" t="e">
        <f>#REF!</f>
        <v>#REF!</v>
      </c>
      <c r="B1475" s="20" t="e">
        <f>#REF!</f>
        <v>#REF!</v>
      </c>
      <c r="C1475" s="143" t="e">
        <f>#REF!</f>
        <v>#REF!</v>
      </c>
      <c r="D1475" s="22" t="e">
        <f>#REF!</f>
        <v>#REF!</v>
      </c>
      <c r="E1475" s="35">
        <v>200</v>
      </c>
      <c r="F1475" s="203" t="s">
        <v>84</v>
      </c>
      <c r="G1475" s="19" t="e">
        <f>#REF!</f>
        <v>#REF!</v>
      </c>
      <c r="H1475" s="19"/>
      <c r="I1475" s="19">
        <f>ПЭВН!E1576</f>
        <v>0</v>
      </c>
      <c r="J1475" s="198"/>
      <c r="K1475" s="35">
        <v>198</v>
      </c>
      <c r="L1475" s="423">
        <f t="shared" si="29"/>
        <v>1.0101010101010166E-2</v>
      </c>
      <c r="M1475" s="456"/>
      <c r="N1475" t="str">
        <f>IFERROR(VLOOKUP(B1475,Сток!A:B,2,FALSE),"")</f>
        <v/>
      </c>
      <c r="Q1475" s="214"/>
      <c r="R1475" s="214"/>
      <c r="S1475" s="214"/>
    </row>
    <row r="1476" spans="1:19" ht="12" customHeight="1" x14ac:dyDescent="0.25">
      <c r="A1476" s="18" t="e">
        <f>#REF!</f>
        <v>#REF!</v>
      </c>
      <c r="B1476" s="20" t="e">
        <f>#REF!</f>
        <v>#REF!</v>
      </c>
      <c r="C1476" s="143" t="e">
        <f>#REF!</f>
        <v>#REF!</v>
      </c>
      <c r="D1476" s="22" t="e">
        <f>#REF!</f>
        <v>#REF!</v>
      </c>
      <c r="E1476" s="35">
        <v>190</v>
      </c>
      <c r="F1476" s="203" t="s">
        <v>84</v>
      </c>
      <c r="G1476" s="19" t="e">
        <f>#REF!</f>
        <v>#REF!</v>
      </c>
      <c r="H1476" s="19"/>
      <c r="I1476" s="19">
        <f>ПЭВН!E1577</f>
        <v>0</v>
      </c>
      <c r="J1476" s="198"/>
      <c r="K1476" s="35">
        <v>165</v>
      </c>
      <c r="L1476" s="423">
        <f t="shared" si="29"/>
        <v>0.1515151515151516</v>
      </c>
      <c r="M1476" s="456"/>
      <c r="N1476" t="str">
        <f>IFERROR(VLOOKUP(B1476,Сток!A:B,2,FALSE),"")</f>
        <v/>
      </c>
      <c r="Q1476" s="214"/>
      <c r="R1476" s="214"/>
      <c r="S1476" s="214"/>
    </row>
    <row r="1477" spans="1:19" ht="12" customHeight="1" x14ac:dyDescent="0.25">
      <c r="A1477" s="18" t="e">
        <f>#REF!</f>
        <v>#REF!</v>
      </c>
      <c r="B1477" s="20" t="e">
        <f>#REF!</f>
        <v>#REF!</v>
      </c>
      <c r="C1477" s="143" t="e">
        <f>#REF!</f>
        <v>#REF!</v>
      </c>
      <c r="D1477" s="22" t="e">
        <f>#REF!</f>
        <v>#REF!</v>
      </c>
      <c r="E1477" s="35">
        <v>190</v>
      </c>
      <c r="F1477" s="203" t="s">
        <v>84</v>
      </c>
      <c r="G1477" s="19" t="e">
        <f>#REF!</f>
        <v>#REF!</v>
      </c>
      <c r="H1477" s="19"/>
      <c r="I1477" s="19">
        <f>ПЭВН!E1578</f>
        <v>0</v>
      </c>
      <c r="J1477" s="198"/>
      <c r="K1477" s="35">
        <v>165</v>
      </c>
      <c r="L1477" s="423">
        <f t="shared" si="29"/>
        <v>0.1515151515151516</v>
      </c>
      <c r="M1477" s="456"/>
      <c r="N1477" t="str">
        <f>IFERROR(VLOOKUP(B1477,Сток!A:B,2,FALSE),"")</f>
        <v/>
      </c>
      <c r="Q1477" s="214"/>
      <c r="R1477" s="214"/>
      <c r="S1477" s="214"/>
    </row>
    <row r="1478" spans="1:19" ht="12" customHeight="1" x14ac:dyDescent="0.25">
      <c r="A1478" s="18" t="e">
        <f>#REF!</f>
        <v>#REF!</v>
      </c>
      <c r="B1478" s="20" t="e">
        <f>#REF!</f>
        <v>#REF!</v>
      </c>
      <c r="C1478" s="143" t="e">
        <f>#REF!</f>
        <v>#REF!</v>
      </c>
      <c r="D1478" s="22" t="e">
        <f>#REF!</f>
        <v>#REF!</v>
      </c>
      <c r="E1478" s="35">
        <v>190</v>
      </c>
      <c r="F1478" s="203" t="s">
        <v>84</v>
      </c>
      <c r="G1478" s="19" t="e">
        <f>#REF!</f>
        <v>#REF!</v>
      </c>
      <c r="H1478" s="19"/>
      <c r="I1478" s="19">
        <f>ПЭВН!E1579</f>
        <v>0</v>
      </c>
      <c r="J1478" s="198"/>
      <c r="K1478" s="35">
        <v>165</v>
      </c>
      <c r="L1478" s="423">
        <f t="shared" si="29"/>
        <v>0.1515151515151516</v>
      </c>
      <c r="M1478" s="456"/>
      <c r="N1478" t="str">
        <f>IFERROR(VLOOKUP(B1478,Сток!A:B,2,FALSE),"")</f>
        <v/>
      </c>
      <c r="Q1478" s="214"/>
      <c r="R1478" s="214"/>
      <c r="S1478" s="214"/>
    </row>
    <row r="1479" spans="1:19" ht="12" customHeight="1" x14ac:dyDescent="0.25">
      <c r="A1479" s="18" t="e">
        <f>#REF!</f>
        <v>#REF!</v>
      </c>
      <c r="B1479" s="20" t="e">
        <f>#REF!</f>
        <v>#REF!</v>
      </c>
      <c r="C1479" s="143" t="e">
        <f>#REF!</f>
        <v>#REF!</v>
      </c>
      <c r="D1479" s="22" t="e">
        <f>#REF!</f>
        <v>#REF!</v>
      </c>
      <c r="E1479" s="35">
        <v>190</v>
      </c>
      <c r="F1479" s="203" t="s">
        <v>84</v>
      </c>
      <c r="G1479" s="19" t="e">
        <f>#REF!</f>
        <v>#REF!</v>
      </c>
      <c r="H1479" s="19"/>
      <c r="I1479" s="19">
        <f>ПЭВН!E1580</f>
        <v>0</v>
      </c>
      <c r="J1479" s="198"/>
      <c r="K1479" s="35">
        <v>165</v>
      </c>
      <c r="L1479" s="423">
        <f t="shared" si="29"/>
        <v>0.1515151515151516</v>
      </c>
      <c r="M1479" s="456"/>
      <c r="N1479" t="str">
        <f>IFERROR(VLOOKUP(B1479,Сток!A:B,2,FALSE),"")</f>
        <v/>
      </c>
      <c r="Q1479" s="214"/>
      <c r="R1479" s="214"/>
      <c r="S1479" s="214"/>
    </row>
    <row r="1480" spans="1:19" ht="12" customHeight="1" x14ac:dyDescent="0.25">
      <c r="A1480" s="18" t="e">
        <f>#REF!</f>
        <v>#REF!</v>
      </c>
      <c r="B1480" s="20" t="e">
        <f>#REF!</f>
        <v>#REF!</v>
      </c>
      <c r="C1480" s="143" t="e">
        <f>#REF!</f>
        <v>#REF!</v>
      </c>
      <c r="D1480" s="22" t="e">
        <f>#REF!</f>
        <v>#REF!</v>
      </c>
      <c r="E1480" s="35">
        <v>150</v>
      </c>
      <c r="F1480" s="203" t="s">
        <v>84</v>
      </c>
      <c r="G1480" s="19" t="e">
        <f>#REF!</f>
        <v>#REF!</v>
      </c>
      <c r="H1480" s="19"/>
      <c r="I1480" s="19">
        <f>ПЭВН!E1581</f>
        <v>0</v>
      </c>
      <c r="J1480" s="198"/>
      <c r="K1480" s="35">
        <v>211</v>
      </c>
      <c r="L1480" s="423">
        <f t="shared" si="29"/>
        <v>-0.2890995260663507</v>
      </c>
      <c r="M1480" s="456"/>
      <c r="N1480" t="str">
        <f>IFERROR(VLOOKUP(B1480,Сток!A:B,2,FALSE),"")</f>
        <v/>
      </c>
      <c r="Q1480" s="214"/>
      <c r="R1480" s="214"/>
      <c r="S1480" s="214"/>
    </row>
    <row r="1481" spans="1:19" ht="12" customHeight="1" x14ac:dyDescent="0.25">
      <c r="A1481" s="18" t="e">
        <f>#REF!</f>
        <v>#REF!</v>
      </c>
      <c r="B1481" s="20" t="e">
        <f>#REF!</f>
        <v>#REF!</v>
      </c>
      <c r="C1481" s="143" t="e">
        <f>#REF!</f>
        <v>#REF!</v>
      </c>
      <c r="D1481" s="22" t="e">
        <f>#REF!</f>
        <v>#REF!</v>
      </c>
      <c r="E1481" s="35">
        <v>180</v>
      </c>
      <c r="F1481" s="203" t="s">
        <v>84</v>
      </c>
      <c r="G1481" s="19" t="e">
        <f>#REF!</f>
        <v>#REF!</v>
      </c>
      <c r="H1481" s="19"/>
      <c r="I1481" s="19">
        <f>ПЭВН!E1582</f>
        <v>0</v>
      </c>
      <c r="J1481" s="198"/>
      <c r="K1481" s="35">
        <v>110</v>
      </c>
      <c r="L1481" s="423">
        <f t="shared" si="29"/>
        <v>0.63636363636363646</v>
      </c>
      <c r="M1481" s="456"/>
      <c r="N1481" t="str">
        <f>IFERROR(VLOOKUP(B1481,Сток!A:B,2,FALSE),"")</f>
        <v/>
      </c>
      <c r="Q1481" s="214"/>
      <c r="R1481" s="214"/>
      <c r="S1481" s="214"/>
    </row>
    <row r="1482" spans="1:19" ht="12" customHeight="1" x14ac:dyDescent="0.25">
      <c r="A1482" s="18" t="e">
        <f>#REF!</f>
        <v>#REF!</v>
      </c>
      <c r="B1482" s="20" t="e">
        <f>#REF!</f>
        <v>#REF!</v>
      </c>
      <c r="C1482" s="143" t="e">
        <f>#REF!</f>
        <v>#REF!</v>
      </c>
      <c r="D1482" s="22" t="e">
        <f>#REF!</f>
        <v>#REF!</v>
      </c>
      <c r="E1482" s="35">
        <v>180</v>
      </c>
      <c r="F1482" s="203" t="s">
        <v>84</v>
      </c>
      <c r="G1482" s="19" t="e">
        <f>#REF!</f>
        <v>#REF!</v>
      </c>
      <c r="H1482" s="19"/>
      <c r="I1482" s="19">
        <f>ПЭВН!E1583</f>
        <v>0</v>
      </c>
      <c r="J1482" s="198"/>
      <c r="K1482" s="35">
        <v>132</v>
      </c>
      <c r="L1482" s="423">
        <f t="shared" si="29"/>
        <v>0.36363636363636354</v>
      </c>
      <c r="M1482" s="456"/>
      <c r="N1482" t="str">
        <f>IFERROR(VLOOKUP(B1482,Сток!A:B,2,FALSE),"")</f>
        <v/>
      </c>
      <c r="Q1482" s="214"/>
      <c r="R1482" s="214"/>
      <c r="S1482" s="214"/>
    </row>
    <row r="1483" spans="1:19" ht="12" customHeight="1" x14ac:dyDescent="0.25">
      <c r="A1483" s="18" t="e">
        <f>#REF!</f>
        <v>#REF!</v>
      </c>
      <c r="B1483" s="20" t="e">
        <f>#REF!</f>
        <v>#REF!</v>
      </c>
      <c r="C1483" s="143" t="e">
        <f>#REF!</f>
        <v>#REF!</v>
      </c>
      <c r="D1483" s="22" t="e">
        <f>#REF!</f>
        <v>#REF!</v>
      </c>
      <c r="E1483" s="35">
        <v>150</v>
      </c>
      <c r="F1483" s="203" t="s">
        <v>84</v>
      </c>
      <c r="G1483" s="19" t="e">
        <f>#REF!</f>
        <v>#REF!</v>
      </c>
      <c r="H1483" s="19"/>
      <c r="I1483" s="19">
        <f>ПЭВН!E1584</f>
        <v>0</v>
      </c>
      <c r="J1483" s="198"/>
      <c r="K1483" s="35">
        <v>202</v>
      </c>
      <c r="L1483" s="423">
        <f t="shared" si="29"/>
        <v>-0.25742574257425743</v>
      </c>
      <c r="M1483" s="456"/>
      <c r="N1483" t="str">
        <f>IFERROR(VLOOKUP(B1483,Сток!A:B,2,FALSE),"")</f>
        <v/>
      </c>
      <c r="Q1483" s="214"/>
      <c r="R1483" s="214"/>
      <c r="S1483" s="214"/>
    </row>
    <row r="1484" spans="1:19" ht="12" customHeight="1" x14ac:dyDescent="0.25">
      <c r="A1484" s="18" t="e">
        <f>#REF!</f>
        <v>#REF!</v>
      </c>
      <c r="B1484" s="20" t="e">
        <f>#REF!</f>
        <v>#REF!</v>
      </c>
      <c r="C1484" s="143" t="e">
        <f>#REF!</f>
        <v>#REF!</v>
      </c>
      <c r="D1484" s="22" t="e">
        <f>#REF!</f>
        <v>#REF!</v>
      </c>
      <c r="E1484" s="35">
        <v>270</v>
      </c>
      <c r="F1484" s="203" t="s">
        <v>84</v>
      </c>
      <c r="G1484" s="19" t="e">
        <f>#REF!</f>
        <v>#REF!</v>
      </c>
      <c r="H1484" s="19"/>
      <c r="I1484" s="19">
        <f>ПЭВН!E1585</f>
        <v>0</v>
      </c>
      <c r="J1484" s="198"/>
      <c r="K1484" s="35">
        <v>195</v>
      </c>
      <c r="L1484" s="423">
        <f t="shared" si="29"/>
        <v>0.38461538461538458</v>
      </c>
      <c r="M1484" s="456"/>
      <c r="N1484" t="str">
        <f>IFERROR(VLOOKUP(B1484,Сток!A:B,2,FALSE),"")</f>
        <v/>
      </c>
      <c r="Q1484" s="214"/>
      <c r="R1484" s="214"/>
      <c r="S1484" s="214"/>
    </row>
    <row r="1485" spans="1:19" ht="12" customHeight="1" x14ac:dyDescent="0.25">
      <c r="A1485" s="18" t="e">
        <f>#REF!</f>
        <v>#REF!</v>
      </c>
      <c r="B1485" s="20" t="e">
        <f>#REF!</f>
        <v>#REF!</v>
      </c>
      <c r="C1485" s="143" t="e">
        <f>#REF!</f>
        <v>#REF!</v>
      </c>
      <c r="D1485" s="22" t="e">
        <f>#REF!</f>
        <v>#REF!</v>
      </c>
      <c r="E1485" s="35">
        <v>160</v>
      </c>
      <c r="F1485" s="203" t="s">
        <v>84</v>
      </c>
      <c r="G1485" s="19" t="e">
        <f>#REF!</f>
        <v>#REF!</v>
      </c>
      <c r="H1485" s="19"/>
      <c r="I1485" s="19">
        <f>ПЭВН!E1586</f>
        <v>0</v>
      </c>
      <c r="J1485" s="198"/>
      <c r="K1485" s="35">
        <v>96</v>
      </c>
      <c r="L1485" s="423">
        <f t="shared" si="29"/>
        <v>0.66666666666666674</v>
      </c>
      <c r="M1485" s="456"/>
      <c r="N1485" t="str">
        <f>IFERROR(VLOOKUP(B1485,Сток!A:B,2,FALSE),"")</f>
        <v/>
      </c>
      <c r="Q1485" s="214"/>
      <c r="R1485" s="214"/>
      <c r="S1485" s="214"/>
    </row>
    <row r="1486" spans="1:19" ht="12" customHeight="1" x14ac:dyDescent="0.25">
      <c r="A1486" s="18" t="e">
        <f>#REF!</f>
        <v>#REF!</v>
      </c>
      <c r="B1486" s="20" t="e">
        <f>#REF!</f>
        <v>#REF!</v>
      </c>
      <c r="C1486" s="143" t="e">
        <f>#REF!</f>
        <v>#REF!</v>
      </c>
      <c r="D1486" s="22" t="e">
        <f>#REF!</f>
        <v>#REF!</v>
      </c>
      <c r="E1486" s="35">
        <v>150</v>
      </c>
      <c r="F1486" s="203" t="s">
        <v>84</v>
      </c>
      <c r="G1486" s="19" t="e">
        <f>#REF!</f>
        <v>#REF!</v>
      </c>
      <c r="H1486" s="19"/>
      <c r="I1486" s="19">
        <f>ПЭВН!E1598</f>
        <v>0</v>
      </c>
      <c r="J1486" s="198"/>
      <c r="K1486" s="35">
        <v>211</v>
      </c>
      <c r="L1486" s="423">
        <f t="shared" si="29"/>
        <v>-0.2890995260663507</v>
      </c>
      <c r="M1486" s="456"/>
      <c r="N1486" t="str">
        <f>IFERROR(VLOOKUP(B1486,Сток!A:B,2,FALSE),"")</f>
        <v/>
      </c>
      <c r="Q1486" s="214"/>
      <c r="R1486" s="214"/>
      <c r="S1486" s="214"/>
    </row>
    <row r="1487" spans="1:19" ht="12" customHeight="1" x14ac:dyDescent="0.25">
      <c r="A1487" s="18" t="e">
        <f>#REF!</f>
        <v>#REF!</v>
      </c>
      <c r="B1487" s="20" t="e">
        <f>#REF!</f>
        <v>#REF!</v>
      </c>
      <c r="C1487" s="143" t="e">
        <f>#REF!</f>
        <v>#REF!</v>
      </c>
      <c r="D1487" s="22" t="e">
        <f>#REF!</f>
        <v>#REF!</v>
      </c>
      <c r="E1487" s="35">
        <v>150</v>
      </c>
      <c r="F1487" s="203" t="s">
        <v>84</v>
      </c>
      <c r="G1487" s="19" t="e">
        <f>#REF!</f>
        <v>#REF!</v>
      </c>
      <c r="H1487" s="19"/>
      <c r="I1487" s="19">
        <f>ПЭВН!E1599</f>
        <v>0</v>
      </c>
      <c r="J1487" s="198"/>
      <c r="K1487" s="35">
        <v>240</v>
      </c>
      <c r="L1487" s="423">
        <f t="shared" si="29"/>
        <v>-0.375</v>
      </c>
      <c r="M1487" s="456"/>
      <c r="N1487" t="str">
        <f>IFERROR(VLOOKUP(B1487,Сток!A:B,2,FALSE),"")</f>
        <v/>
      </c>
      <c r="Q1487" s="214"/>
      <c r="R1487" s="214"/>
      <c r="S1487" s="214"/>
    </row>
    <row r="1488" spans="1:19" ht="12" customHeight="1" x14ac:dyDescent="0.25">
      <c r="A1488" s="18" t="e">
        <f>#REF!</f>
        <v>#REF!</v>
      </c>
      <c r="B1488" s="20" t="e">
        <f>#REF!</f>
        <v>#REF!</v>
      </c>
      <c r="C1488" s="143" t="e">
        <f>#REF!</f>
        <v>#REF!</v>
      </c>
      <c r="D1488" s="22" t="e">
        <f>#REF!</f>
        <v>#REF!</v>
      </c>
      <c r="E1488" s="35">
        <v>180</v>
      </c>
      <c r="F1488" s="203" t="s">
        <v>84</v>
      </c>
      <c r="G1488" s="19" t="e">
        <f>#REF!</f>
        <v>#REF!</v>
      </c>
      <c r="H1488" s="19"/>
      <c r="I1488" s="19">
        <f>ПЭВН!E1600</f>
        <v>0</v>
      </c>
      <c r="J1488" s="198"/>
      <c r="K1488" s="35">
        <v>138</v>
      </c>
      <c r="L1488" s="423">
        <f t="shared" si="29"/>
        <v>0.30434782608695654</v>
      </c>
      <c r="M1488" s="456"/>
      <c r="N1488" t="str">
        <f>IFERROR(VLOOKUP(B1488,Сток!A:B,2,FALSE),"")</f>
        <v/>
      </c>
      <c r="Q1488" s="214"/>
      <c r="R1488" s="214"/>
      <c r="S1488" s="214"/>
    </row>
    <row r="1489" spans="1:19" ht="12" customHeight="1" x14ac:dyDescent="0.25">
      <c r="A1489" s="18" t="e">
        <f>#REF!</f>
        <v>#REF!</v>
      </c>
      <c r="B1489" s="20" t="e">
        <f>#REF!</f>
        <v>#REF!</v>
      </c>
      <c r="C1489" s="143" t="e">
        <f>#REF!</f>
        <v>#REF!</v>
      </c>
      <c r="D1489" s="22" t="e">
        <f>#REF!</f>
        <v>#REF!</v>
      </c>
      <c r="E1489" s="35">
        <v>505</v>
      </c>
      <c r="F1489" s="203" t="s">
        <v>84</v>
      </c>
      <c r="G1489" s="19" t="e">
        <f>#REF!</f>
        <v>#REF!</v>
      </c>
      <c r="H1489" s="19"/>
      <c r="I1489" s="19">
        <f>ПЭВН!E1601</f>
        <v>0</v>
      </c>
      <c r="J1489" s="198"/>
      <c r="K1489" s="35">
        <v>505</v>
      </c>
      <c r="L1489" s="423">
        <f t="shared" si="29"/>
        <v>0</v>
      </c>
      <c r="M1489" s="456"/>
      <c r="N1489" t="str">
        <f>IFERROR(VLOOKUP(B1489,Сток!A:B,2,FALSE),"")</f>
        <v/>
      </c>
      <c r="Q1489" s="214"/>
      <c r="R1489" s="214"/>
      <c r="S1489" s="214"/>
    </row>
    <row r="1490" spans="1:19" ht="12" customHeight="1" x14ac:dyDescent="0.25">
      <c r="A1490" s="18" t="e">
        <f>#REF!</f>
        <v>#REF!</v>
      </c>
      <c r="B1490" s="20" t="e">
        <f>#REF!</f>
        <v>#REF!</v>
      </c>
      <c r="C1490" s="143" t="e">
        <f>#REF!</f>
        <v>#REF!</v>
      </c>
      <c r="D1490" s="22" t="e">
        <f>#REF!</f>
        <v>#REF!</v>
      </c>
      <c r="E1490" s="35">
        <v>160</v>
      </c>
      <c r="F1490" s="203" t="s">
        <v>84</v>
      </c>
      <c r="G1490" s="19" t="e">
        <f>#REF!</f>
        <v>#REF!</v>
      </c>
      <c r="H1490" s="19"/>
      <c r="I1490" s="19">
        <f>ПЭВН!E1602</f>
        <v>0</v>
      </c>
      <c r="J1490" s="198"/>
      <c r="K1490" s="35">
        <v>96</v>
      </c>
      <c r="L1490" s="423">
        <f t="shared" si="29"/>
        <v>0.66666666666666674</v>
      </c>
      <c r="M1490" s="456"/>
      <c r="N1490" t="str">
        <f>IFERROR(VLOOKUP(B1490,Сток!A:B,2,FALSE),"")</f>
        <v/>
      </c>
      <c r="Q1490" s="214"/>
      <c r="R1490" s="214"/>
      <c r="S1490" s="214"/>
    </row>
    <row r="1491" spans="1:19" ht="12" customHeight="1" x14ac:dyDescent="0.25">
      <c r="A1491" s="18" t="e">
        <f>#REF!</f>
        <v>#REF!</v>
      </c>
      <c r="B1491" s="20" t="e">
        <f>#REF!</f>
        <v>#REF!</v>
      </c>
      <c r="C1491" s="143" t="e">
        <f>#REF!</f>
        <v>#REF!</v>
      </c>
      <c r="D1491" s="22" t="e">
        <f>#REF!</f>
        <v>#REF!</v>
      </c>
      <c r="E1491" s="35">
        <v>160</v>
      </c>
      <c r="F1491" s="203" t="s">
        <v>84</v>
      </c>
      <c r="G1491" s="19" t="e">
        <f>#REF!</f>
        <v>#REF!</v>
      </c>
      <c r="H1491" s="19"/>
      <c r="I1491" s="19">
        <f>ПЭВН!E1603</f>
        <v>0</v>
      </c>
      <c r="J1491" s="198"/>
      <c r="K1491" s="35">
        <v>96</v>
      </c>
      <c r="L1491" s="423">
        <f t="shared" si="29"/>
        <v>0.66666666666666674</v>
      </c>
      <c r="M1491" s="456"/>
      <c r="N1491" t="str">
        <f>IFERROR(VLOOKUP(B1491,Сток!A:B,2,FALSE),"")</f>
        <v/>
      </c>
      <c r="Q1491" s="214"/>
      <c r="R1491" s="214"/>
      <c r="S1491" s="214"/>
    </row>
    <row r="1492" spans="1:19" ht="12" customHeight="1" x14ac:dyDescent="0.25">
      <c r="A1492" s="18" t="e">
        <f>#REF!</f>
        <v>#REF!</v>
      </c>
      <c r="B1492" s="20" t="e">
        <f>#REF!</f>
        <v>#REF!</v>
      </c>
      <c r="C1492" s="143" t="e">
        <f>#REF!</f>
        <v>#REF!</v>
      </c>
      <c r="D1492" s="22" t="e">
        <f>#REF!</f>
        <v>#REF!</v>
      </c>
      <c r="E1492" s="35">
        <v>180</v>
      </c>
      <c r="F1492" s="203" t="s">
        <v>84</v>
      </c>
      <c r="G1492" s="19" t="e">
        <f>#REF!</f>
        <v>#REF!</v>
      </c>
      <c r="H1492" s="19"/>
      <c r="I1492" s="19">
        <f>ПЭВН!E1604</f>
        <v>0</v>
      </c>
      <c r="J1492" s="198"/>
      <c r="K1492" s="35">
        <v>143</v>
      </c>
      <c r="L1492" s="423">
        <f t="shared" si="29"/>
        <v>0.25874125874125875</v>
      </c>
      <c r="M1492" s="456"/>
      <c r="N1492" t="str">
        <f>IFERROR(VLOOKUP(B1492,Сток!A:B,2,FALSE),"")</f>
        <v/>
      </c>
      <c r="Q1492" s="214"/>
      <c r="R1492" s="214"/>
      <c r="S1492" s="214"/>
    </row>
    <row r="1493" spans="1:19" ht="12" customHeight="1" x14ac:dyDescent="0.25">
      <c r="A1493" s="18" t="e">
        <f>#REF!</f>
        <v>#REF!</v>
      </c>
      <c r="B1493" s="20" t="e">
        <f>#REF!</f>
        <v>#REF!</v>
      </c>
      <c r="C1493" s="143" t="e">
        <f>#REF!</f>
        <v>#REF!</v>
      </c>
      <c r="D1493" s="22" t="e">
        <f>#REF!</f>
        <v>#REF!</v>
      </c>
      <c r="E1493" s="35">
        <v>180</v>
      </c>
      <c r="F1493" s="203" t="s">
        <v>84</v>
      </c>
      <c r="G1493" s="19" t="e">
        <f>#REF!</f>
        <v>#REF!</v>
      </c>
      <c r="H1493" s="19"/>
      <c r="I1493" s="19">
        <f>ПЭВН!E1605</f>
        <v>0</v>
      </c>
      <c r="J1493" s="198"/>
      <c r="K1493" s="35">
        <v>115</v>
      </c>
      <c r="L1493" s="423">
        <f t="shared" si="29"/>
        <v>0.56521739130434789</v>
      </c>
      <c r="M1493" s="456"/>
      <c r="N1493" t="str">
        <f>IFERROR(VLOOKUP(B1493,Сток!A:B,2,FALSE),"")</f>
        <v/>
      </c>
      <c r="Q1493" s="214"/>
      <c r="R1493" s="214"/>
      <c r="S1493" s="214"/>
    </row>
    <row r="1494" spans="1:19" ht="12" customHeight="1" x14ac:dyDescent="0.25">
      <c r="A1494" s="18" t="e">
        <f>#REF!</f>
        <v>#REF!</v>
      </c>
      <c r="B1494" s="20" t="e">
        <f>#REF!</f>
        <v>#REF!</v>
      </c>
      <c r="C1494" s="143" t="e">
        <f>#REF!</f>
        <v>#REF!</v>
      </c>
      <c r="D1494" s="22" t="e">
        <f>#REF!</f>
        <v>#REF!</v>
      </c>
      <c r="E1494" s="35">
        <v>180</v>
      </c>
      <c r="F1494" s="203" t="s">
        <v>84</v>
      </c>
      <c r="G1494" s="19" t="e">
        <f>#REF!</f>
        <v>#REF!</v>
      </c>
      <c r="H1494" s="19"/>
      <c r="I1494" s="19">
        <f>ПЭВН!E1606</f>
        <v>0</v>
      </c>
      <c r="J1494" s="198"/>
      <c r="K1494" s="35">
        <v>115</v>
      </c>
      <c r="L1494" s="423">
        <f t="shared" si="29"/>
        <v>0.56521739130434789</v>
      </c>
      <c r="M1494" s="456"/>
      <c r="N1494" t="str">
        <f>IFERROR(VLOOKUP(B1494,Сток!A:B,2,FALSE),"")</f>
        <v/>
      </c>
      <c r="Q1494" s="214"/>
      <c r="R1494" s="214"/>
      <c r="S1494" s="214"/>
    </row>
    <row r="1495" spans="1:19" ht="12" customHeight="1" x14ac:dyDescent="0.25">
      <c r="A1495" s="18" t="e">
        <f>#REF!</f>
        <v>#REF!</v>
      </c>
      <c r="B1495" s="20" t="e">
        <f>#REF!</f>
        <v>#REF!</v>
      </c>
      <c r="C1495" s="143" t="e">
        <f>#REF!</f>
        <v>#REF!</v>
      </c>
      <c r="D1495" s="22" t="e">
        <f>#REF!</f>
        <v>#REF!</v>
      </c>
      <c r="E1495" s="35">
        <v>180</v>
      </c>
      <c r="F1495" s="203" t="s">
        <v>84</v>
      </c>
      <c r="G1495" s="19" t="e">
        <f>#REF!</f>
        <v>#REF!</v>
      </c>
      <c r="H1495" s="19"/>
      <c r="I1495" s="19">
        <f>ПЭВН!E1607</f>
        <v>0</v>
      </c>
      <c r="J1495" s="198"/>
      <c r="K1495" s="35">
        <v>96</v>
      </c>
      <c r="L1495" s="423">
        <f t="shared" si="29"/>
        <v>0.875</v>
      </c>
      <c r="M1495" s="456"/>
      <c r="N1495" t="str">
        <f>IFERROR(VLOOKUP(B1495,Сток!A:B,2,FALSE),"")</f>
        <v/>
      </c>
      <c r="Q1495" s="214"/>
      <c r="R1495" s="214"/>
      <c r="S1495" s="214"/>
    </row>
    <row r="1496" spans="1:19" ht="12" customHeight="1" x14ac:dyDescent="0.25">
      <c r="A1496" s="18" t="e">
        <f>#REF!</f>
        <v>#REF!</v>
      </c>
      <c r="B1496" s="20" t="e">
        <f>#REF!</f>
        <v>#REF!</v>
      </c>
      <c r="C1496" s="143" t="e">
        <f>#REF!</f>
        <v>#REF!</v>
      </c>
      <c r="D1496" s="22" t="e">
        <f>#REF!</f>
        <v>#REF!</v>
      </c>
      <c r="E1496" s="35">
        <v>180</v>
      </c>
      <c r="F1496" s="203" t="s">
        <v>84</v>
      </c>
      <c r="G1496" s="19" t="e">
        <f>#REF!</f>
        <v>#REF!</v>
      </c>
      <c r="H1496" s="19"/>
      <c r="I1496" s="19">
        <f>ПЭВН!E1608</f>
        <v>0</v>
      </c>
      <c r="J1496" s="198"/>
      <c r="K1496" s="35">
        <v>192</v>
      </c>
      <c r="L1496" s="423">
        <f t="shared" si="29"/>
        <v>-6.25E-2</v>
      </c>
      <c r="M1496" s="456"/>
      <c r="N1496" t="str">
        <f>IFERROR(VLOOKUP(B1496,Сток!A:B,2,FALSE),"")</f>
        <v/>
      </c>
      <c r="Q1496" s="214"/>
      <c r="R1496" s="214"/>
      <c r="S1496" s="214"/>
    </row>
    <row r="1497" spans="1:19" ht="12" customHeight="1" x14ac:dyDescent="0.25">
      <c r="A1497" s="18" t="e">
        <f>#REF!</f>
        <v>#REF!</v>
      </c>
      <c r="B1497" s="20" t="e">
        <f>#REF!</f>
        <v>#REF!</v>
      </c>
      <c r="C1497" s="143" t="e">
        <f>#REF!</f>
        <v>#REF!</v>
      </c>
      <c r="D1497" s="22" t="e">
        <f>#REF!</f>
        <v>#REF!</v>
      </c>
      <c r="E1497" s="35">
        <v>280</v>
      </c>
      <c r="F1497" s="203" t="s">
        <v>84</v>
      </c>
      <c r="G1497" s="19" t="e">
        <f>#REF!</f>
        <v>#REF!</v>
      </c>
      <c r="H1497" s="19"/>
      <c r="I1497" s="19">
        <f>ПЭВН!E1609</f>
        <v>0</v>
      </c>
      <c r="J1497" s="198"/>
      <c r="K1497" s="35">
        <v>192</v>
      </c>
      <c r="L1497" s="423">
        <f t="shared" si="29"/>
        <v>0.45833333333333326</v>
      </c>
      <c r="M1497" s="456"/>
      <c r="N1497" t="str">
        <f>IFERROR(VLOOKUP(B1497,Сток!A:B,2,FALSE),"")</f>
        <v/>
      </c>
      <c r="Q1497" s="214"/>
      <c r="R1497" s="214"/>
      <c r="S1497" s="214"/>
    </row>
    <row r="1498" spans="1:19" ht="12" customHeight="1" x14ac:dyDescent="0.25">
      <c r="A1498" s="18" t="e">
        <f>#REF!</f>
        <v>#REF!</v>
      </c>
      <c r="B1498" s="20" t="e">
        <f>#REF!</f>
        <v>#REF!</v>
      </c>
      <c r="C1498" s="143" t="e">
        <f>#REF!</f>
        <v>#REF!</v>
      </c>
      <c r="D1498" s="22" t="e">
        <f>#REF!</f>
        <v>#REF!</v>
      </c>
      <c r="E1498" s="35">
        <v>280</v>
      </c>
      <c r="F1498" s="203" t="s">
        <v>84</v>
      </c>
      <c r="G1498" s="19" t="e">
        <f>#REF!</f>
        <v>#REF!</v>
      </c>
      <c r="H1498" s="19"/>
      <c r="I1498" s="19">
        <f>ПЭВН!E1610</f>
        <v>0</v>
      </c>
      <c r="J1498" s="198"/>
      <c r="K1498" s="35">
        <v>192</v>
      </c>
      <c r="L1498" s="423">
        <f t="shared" si="29"/>
        <v>0.45833333333333326</v>
      </c>
      <c r="M1498" s="456"/>
      <c r="N1498" t="str">
        <f>IFERROR(VLOOKUP(B1498,Сток!A:B,2,FALSE),"")</f>
        <v/>
      </c>
      <c r="Q1498" s="214"/>
      <c r="R1498" s="214"/>
      <c r="S1498" s="214"/>
    </row>
    <row r="1499" spans="1:19" ht="12" customHeight="1" x14ac:dyDescent="0.25">
      <c r="A1499" s="18" t="e">
        <f>#REF!</f>
        <v>#REF!</v>
      </c>
      <c r="B1499" s="20" t="e">
        <f>#REF!</f>
        <v>#REF!</v>
      </c>
      <c r="C1499" s="143" t="e">
        <f>#REF!</f>
        <v>#REF!</v>
      </c>
      <c r="D1499" s="22" t="e">
        <f>#REF!</f>
        <v>#REF!</v>
      </c>
      <c r="E1499" s="35">
        <v>280</v>
      </c>
      <c r="F1499" s="203" t="s">
        <v>84</v>
      </c>
      <c r="G1499" s="19" t="e">
        <f>#REF!</f>
        <v>#REF!</v>
      </c>
      <c r="H1499" s="19"/>
      <c r="I1499" s="19">
        <f>ПЭВН!E1611</f>
        <v>0</v>
      </c>
      <c r="J1499" s="198"/>
      <c r="K1499" s="35">
        <v>432</v>
      </c>
      <c r="L1499" s="423">
        <f t="shared" si="29"/>
        <v>-0.35185185185185186</v>
      </c>
      <c r="M1499" s="456"/>
      <c r="N1499" t="str">
        <f>IFERROR(VLOOKUP(B1499,Сток!A:B,2,FALSE),"")</f>
        <v/>
      </c>
      <c r="Q1499" s="214"/>
      <c r="R1499" s="214"/>
      <c r="S1499" s="214"/>
    </row>
    <row r="1500" spans="1:19" ht="12" customHeight="1" x14ac:dyDescent="0.25">
      <c r="A1500" s="18" t="e">
        <f>#REF!</f>
        <v>#REF!</v>
      </c>
      <c r="B1500" s="20" t="e">
        <f>#REF!</f>
        <v>#REF!</v>
      </c>
      <c r="C1500" s="143" t="e">
        <f>#REF!</f>
        <v>#REF!</v>
      </c>
      <c r="D1500" s="22" t="e">
        <f>#REF!</f>
        <v>#REF!</v>
      </c>
      <c r="E1500" s="35">
        <v>180</v>
      </c>
      <c r="F1500" s="203" t="s">
        <v>84</v>
      </c>
      <c r="G1500" s="19" t="e">
        <f>#REF!</f>
        <v>#REF!</v>
      </c>
      <c r="H1500" s="19"/>
      <c r="I1500" s="19">
        <f>ПЭВН!E1612</f>
        <v>0</v>
      </c>
      <c r="J1500" s="198"/>
      <c r="K1500" s="35">
        <v>154</v>
      </c>
      <c r="L1500" s="423">
        <f t="shared" si="29"/>
        <v>0.16883116883116878</v>
      </c>
      <c r="M1500" s="456"/>
      <c r="N1500" t="str">
        <f>IFERROR(VLOOKUP(B1500,Сток!A:B,2,FALSE),"")</f>
        <v/>
      </c>
      <c r="Q1500" s="214"/>
      <c r="R1500" s="214"/>
      <c r="S1500" s="214"/>
    </row>
    <row r="1501" spans="1:19" ht="12" customHeight="1" x14ac:dyDescent="0.25">
      <c r="A1501" s="18" t="e">
        <f>#REF!</f>
        <v>#REF!</v>
      </c>
      <c r="B1501" s="20" t="e">
        <f>#REF!</f>
        <v>#REF!</v>
      </c>
      <c r="C1501" s="143" t="e">
        <f>#REF!</f>
        <v>#REF!</v>
      </c>
      <c r="D1501" s="22" t="e">
        <f>#REF!</f>
        <v>#REF!</v>
      </c>
      <c r="E1501" s="35">
        <v>150</v>
      </c>
      <c r="F1501" s="203" t="s">
        <v>84</v>
      </c>
      <c r="G1501" s="19" t="e">
        <f>#REF!</f>
        <v>#REF!</v>
      </c>
      <c r="H1501" s="19"/>
      <c r="I1501" s="19">
        <f>ПЭВН!E1613</f>
        <v>0</v>
      </c>
      <c r="J1501" s="198"/>
      <c r="K1501" s="35">
        <v>432</v>
      </c>
      <c r="L1501" s="423">
        <f t="shared" si="29"/>
        <v>-0.65277777777777779</v>
      </c>
      <c r="M1501" s="456"/>
      <c r="N1501" t="str">
        <f>IFERROR(VLOOKUP(B1501,Сток!A:B,2,FALSE),"")</f>
        <v/>
      </c>
      <c r="Q1501" s="214"/>
      <c r="R1501" s="214"/>
      <c r="S1501" s="214"/>
    </row>
    <row r="1502" spans="1:19" ht="12" customHeight="1" x14ac:dyDescent="0.25">
      <c r="A1502" s="18" t="e">
        <f>#REF!</f>
        <v>#REF!</v>
      </c>
      <c r="B1502" s="20" t="e">
        <f>#REF!</f>
        <v>#REF!</v>
      </c>
      <c r="C1502" s="143" t="e">
        <f>#REF!</f>
        <v>#REF!</v>
      </c>
      <c r="D1502" s="22" t="e">
        <f>#REF!</f>
        <v>#REF!</v>
      </c>
      <c r="E1502" s="35">
        <v>180</v>
      </c>
      <c r="F1502" s="203" t="s">
        <v>84</v>
      </c>
      <c r="G1502" s="19" t="e">
        <f>#REF!</f>
        <v>#REF!</v>
      </c>
      <c r="H1502" s="19"/>
      <c r="I1502" s="19">
        <f>ПЭВН!E1614</f>
        <v>0</v>
      </c>
      <c r="J1502" s="198"/>
      <c r="K1502" s="35">
        <v>432</v>
      </c>
      <c r="L1502" s="423">
        <f t="shared" si="29"/>
        <v>-0.58333333333333326</v>
      </c>
      <c r="M1502" s="456"/>
      <c r="N1502" t="str">
        <f>IFERROR(VLOOKUP(B1502,Сток!A:B,2,FALSE),"")</f>
        <v/>
      </c>
      <c r="Q1502" s="214"/>
      <c r="R1502" s="214"/>
      <c r="S1502" s="214"/>
    </row>
    <row r="1503" spans="1:19" ht="12" customHeight="1" x14ac:dyDescent="0.25">
      <c r="A1503" s="18" t="e">
        <f>#REF!</f>
        <v>#REF!</v>
      </c>
      <c r="B1503" s="20" t="e">
        <f>#REF!</f>
        <v>#REF!</v>
      </c>
      <c r="C1503" s="143" t="e">
        <f>#REF!</f>
        <v>#REF!</v>
      </c>
      <c r="D1503" s="22" t="e">
        <f>#REF!</f>
        <v>#REF!</v>
      </c>
      <c r="E1503" s="35">
        <v>190</v>
      </c>
      <c r="F1503" s="203" t="s">
        <v>84</v>
      </c>
      <c r="G1503" s="19" t="e">
        <f>#REF!</f>
        <v>#REF!</v>
      </c>
      <c r="H1503" s="19"/>
      <c r="I1503" s="19">
        <f>ПЭВН!E1615</f>
        <v>0</v>
      </c>
      <c r="J1503" s="198"/>
      <c r="K1503" s="35">
        <v>38</v>
      </c>
      <c r="L1503" s="423">
        <f t="shared" si="29"/>
        <v>4</v>
      </c>
      <c r="M1503" s="456"/>
      <c r="N1503" t="str">
        <f>IFERROR(VLOOKUP(B1503,Сток!A:B,2,FALSE),"")</f>
        <v/>
      </c>
      <c r="Q1503" s="214"/>
      <c r="R1503" s="214"/>
      <c r="S1503" s="214"/>
    </row>
    <row r="1504" spans="1:19" ht="12" customHeight="1" x14ac:dyDescent="0.25">
      <c r="A1504" s="18" t="e">
        <f>#REF!</f>
        <v>#REF!</v>
      </c>
      <c r="B1504" s="20" t="e">
        <f>#REF!</f>
        <v>#REF!</v>
      </c>
      <c r="C1504" s="143" t="e">
        <f>#REF!</f>
        <v>#REF!</v>
      </c>
      <c r="D1504" s="22" t="e">
        <f>#REF!</f>
        <v>#REF!</v>
      </c>
      <c r="E1504" s="35">
        <v>180</v>
      </c>
      <c r="F1504" s="203" t="s">
        <v>84</v>
      </c>
      <c r="G1504" s="19" t="e">
        <f>#REF!</f>
        <v>#REF!</v>
      </c>
      <c r="H1504" s="19"/>
      <c r="I1504" s="19">
        <f>ПЭВН!E1616</f>
        <v>0</v>
      </c>
      <c r="J1504" s="198"/>
      <c r="K1504" s="35">
        <v>115</v>
      </c>
      <c r="L1504" s="423">
        <f t="shared" si="29"/>
        <v>0.56521739130434789</v>
      </c>
      <c r="M1504" s="456"/>
      <c r="N1504" t="str">
        <f>IFERROR(VLOOKUP(B1504,Сток!A:B,2,FALSE),"")</f>
        <v/>
      </c>
      <c r="Q1504" s="214"/>
      <c r="R1504" s="214"/>
      <c r="S1504" s="214"/>
    </row>
    <row r="1505" spans="1:19" ht="12" customHeight="1" x14ac:dyDescent="0.25">
      <c r="A1505" s="18" t="e">
        <f>#REF!</f>
        <v>#REF!</v>
      </c>
      <c r="B1505" s="20" t="e">
        <f>#REF!</f>
        <v>#REF!</v>
      </c>
      <c r="C1505" s="143" t="e">
        <f>#REF!</f>
        <v>#REF!</v>
      </c>
      <c r="D1505" s="22" t="e">
        <f>#REF!</f>
        <v>#REF!</v>
      </c>
      <c r="E1505" s="35">
        <v>130</v>
      </c>
      <c r="F1505" s="203" t="s">
        <v>84</v>
      </c>
      <c r="G1505" s="19" t="e">
        <f>#REF!</f>
        <v>#REF!</v>
      </c>
      <c r="H1505" s="19"/>
      <c r="I1505" s="19">
        <f>ПЭВН!E1617</f>
        <v>0</v>
      </c>
      <c r="J1505" s="198"/>
      <c r="K1505" s="35">
        <v>110</v>
      </c>
      <c r="L1505" s="423">
        <f t="shared" si="29"/>
        <v>0.18181818181818188</v>
      </c>
      <c r="M1505" s="456"/>
      <c r="N1505" t="str">
        <f>IFERROR(VLOOKUP(B1505,Сток!A:B,2,FALSE),"")</f>
        <v/>
      </c>
      <c r="Q1505" s="214"/>
      <c r="R1505" s="214"/>
      <c r="S1505" s="214"/>
    </row>
    <row r="1506" spans="1:19" ht="12" customHeight="1" x14ac:dyDescent="0.25">
      <c r="A1506" s="18" t="e">
        <f>#REF!</f>
        <v>#REF!</v>
      </c>
      <c r="B1506" s="20" t="e">
        <f>#REF!</f>
        <v>#REF!</v>
      </c>
      <c r="C1506" s="143" t="e">
        <f>#REF!</f>
        <v>#REF!</v>
      </c>
      <c r="D1506" s="22" t="e">
        <f>#REF!</f>
        <v>#REF!</v>
      </c>
      <c r="E1506" s="35">
        <v>210</v>
      </c>
      <c r="F1506" s="203" t="s">
        <v>84</v>
      </c>
      <c r="G1506" s="19" t="e">
        <f>#REF!</f>
        <v>#REF!</v>
      </c>
      <c r="H1506" s="19"/>
      <c r="I1506" s="19">
        <f>ПЭВН!E1618</f>
        <v>0</v>
      </c>
      <c r="J1506" s="198"/>
      <c r="K1506" s="35">
        <v>221</v>
      </c>
      <c r="L1506" s="423">
        <f t="shared" si="29"/>
        <v>-4.9773755656108642E-2</v>
      </c>
      <c r="M1506" s="456"/>
      <c r="N1506" t="str">
        <f>IFERROR(VLOOKUP(B1506,Сток!A:B,2,FALSE),"")</f>
        <v/>
      </c>
      <c r="Q1506" s="214"/>
      <c r="R1506" s="214"/>
      <c r="S1506" s="214"/>
    </row>
    <row r="1507" spans="1:19" ht="12" customHeight="1" x14ac:dyDescent="0.25">
      <c r="A1507" s="18" t="e">
        <f>#REF!</f>
        <v>#REF!</v>
      </c>
      <c r="B1507" s="20" t="e">
        <f>#REF!</f>
        <v>#REF!</v>
      </c>
      <c r="C1507" s="143" t="e">
        <f>#REF!</f>
        <v>#REF!</v>
      </c>
      <c r="D1507" s="22" t="e">
        <f>#REF!</f>
        <v>#REF!</v>
      </c>
      <c r="E1507" s="35">
        <v>384</v>
      </c>
      <c r="F1507" s="203" t="s">
        <v>84</v>
      </c>
      <c r="G1507" s="19" t="e">
        <f>#REF!</f>
        <v>#REF!</v>
      </c>
      <c r="H1507" s="19"/>
      <c r="I1507" s="19">
        <f>ПЭВН!E1619</f>
        <v>0</v>
      </c>
      <c r="J1507" s="198"/>
      <c r="K1507" s="35">
        <v>384</v>
      </c>
      <c r="L1507" s="423">
        <f t="shared" si="29"/>
        <v>0</v>
      </c>
      <c r="M1507" s="456"/>
      <c r="N1507" t="str">
        <f>IFERROR(VLOOKUP(B1507,Сток!A:B,2,FALSE),"")</f>
        <v/>
      </c>
      <c r="Q1507" s="214"/>
      <c r="R1507" s="214"/>
      <c r="S1507" s="214"/>
    </row>
    <row r="1508" spans="1:19" ht="12" customHeight="1" x14ac:dyDescent="0.25">
      <c r="A1508" s="18" t="e">
        <f>#REF!</f>
        <v>#REF!</v>
      </c>
      <c r="B1508" s="20" t="e">
        <f>#REF!</f>
        <v>#REF!</v>
      </c>
      <c r="C1508" s="143" t="e">
        <f>#REF!</f>
        <v>#REF!</v>
      </c>
      <c r="D1508" s="22" t="e">
        <f>#REF!</f>
        <v>#REF!</v>
      </c>
      <c r="E1508" s="35">
        <v>384</v>
      </c>
      <c r="F1508" s="203" t="s">
        <v>84</v>
      </c>
      <c r="G1508" s="19" t="e">
        <f>#REF!</f>
        <v>#REF!</v>
      </c>
      <c r="H1508" s="19"/>
      <c r="I1508" s="19">
        <f>ПЭВН!E1620</f>
        <v>0</v>
      </c>
      <c r="J1508" s="198"/>
      <c r="K1508" s="35">
        <v>384</v>
      </c>
      <c r="L1508" s="423">
        <f t="shared" si="29"/>
        <v>0</v>
      </c>
      <c r="M1508" s="456"/>
      <c r="N1508" t="str">
        <f>IFERROR(VLOOKUP(B1508,Сток!A:B,2,FALSE),"")</f>
        <v/>
      </c>
      <c r="Q1508" s="214"/>
      <c r="R1508" s="214"/>
      <c r="S1508" s="214"/>
    </row>
    <row r="1509" spans="1:19" ht="12" customHeight="1" x14ac:dyDescent="0.25">
      <c r="A1509" s="18" t="e">
        <f>#REF!</f>
        <v>#REF!</v>
      </c>
      <c r="B1509" s="20" t="e">
        <f>#REF!</f>
        <v>#REF!</v>
      </c>
      <c r="C1509" s="143" t="e">
        <f>#REF!</f>
        <v>#REF!</v>
      </c>
      <c r="D1509" s="22" t="e">
        <f>#REF!</f>
        <v>#REF!</v>
      </c>
      <c r="E1509" s="35">
        <v>730</v>
      </c>
      <c r="F1509" s="203" t="s">
        <v>84</v>
      </c>
      <c r="G1509" s="19" t="e">
        <f>#REF!</f>
        <v>#REF!</v>
      </c>
      <c r="H1509" s="19"/>
      <c r="I1509" s="19">
        <f>ПЭВН!E1621</f>
        <v>0</v>
      </c>
      <c r="J1509" s="198"/>
      <c r="K1509" s="35">
        <v>730</v>
      </c>
      <c r="L1509" s="423">
        <f t="shared" si="29"/>
        <v>0</v>
      </c>
      <c r="M1509" s="456"/>
      <c r="N1509" t="str">
        <f>IFERROR(VLOOKUP(B1509,Сток!A:B,2,FALSE),"")</f>
        <v/>
      </c>
      <c r="Q1509" s="214"/>
      <c r="R1509" s="214"/>
      <c r="S1509" s="214"/>
    </row>
    <row r="1510" spans="1:19" ht="12" customHeight="1" x14ac:dyDescent="0.25">
      <c r="A1510" s="18" t="e">
        <f>#REF!</f>
        <v>#REF!</v>
      </c>
      <c r="B1510" s="20" t="e">
        <f>#REF!</f>
        <v>#REF!</v>
      </c>
      <c r="C1510" s="143" t="e">
        <f>#REF!</f>
        <v>#REF!</v>
      </c>
      <c r="D1510" s="22" t="e">
        <f>#REF!</f>
        <v>#REF!</v>
      </c>
      <c r="E1510" s="35">
        <v>350</v>
      </c>
      <c r="F1510" s="203" t="s">
        <v>84</v>
      </c>
      <c r="G1510" s="19" t="e">
        <f>#REF!</f>
        <v>#REF!</v>
      </c>
      <c r="H1510" s="19"/>
      <c r="I1510" s="19">
        <f>ПЭВН!E1622</f>
        <v>0</v>
      </c>
      <c r="J1510" s="198"/>
      <c r="K1510" s="35">
        <v>275</v>
      </c>
      <c r="L1510" s="423">
        <f t="shared" si="29"/>
        <v>0.27272727272727271</v>
      </c>
      <c r="M1510" s="456"/>
      <c r="N1510" t="str">
        <f>IFERROR(VLOOKUP(B1510,Сток!A:B,2,FALSE),"")</f>
        <v/>
      </c>
      <c r="Q1510" s="214"/>
      <c r="R1510" s="214"/>
      <c r="S1510" s="214"/>
    </row>
    <row r="1511" spans="1:19" ht="12" customHeight="1" x14ac:dyDescent="0.25">
      <c r="A1511" s="18" t="e">
        <f>#REF!</f>
        <v>#REF!</v>
      </c>
      <c r="B1511" s="20" t="e">
        <f>#REF!</f>
        <v>#REF!</v>
      </c>
      <c r="C1511" s="143" t="e">
        <f>#REF!</f>
        <v>#REF!</v>
      </c>
      <c r="D1511" s="22" t="e">
        <f>#REF!</f>
        <v>#REF!</v>
      </c>
      <c r="E1511" s="35">
        <v>384</v>
      </c>
      <c r="F1511" s="203" t="s">
        <v>84</v>
      </c>
      <c r="G1511" s="19" t="e">
        <f>#REF!</f>
        <v>#REF!</v>
      </c>
      <c r="H1511" s="19"/>
      <c r="I1511" s="19">
        <f>ПЭВН!E1623</f>
        <v>0</v>
      </c>
      <c r="J1511" s="198"/>
      <c r="K1511" s="35">
        <v>384</v>
      </c>
      <c r="L1511" s="423">
        <f t="shared" si="29"/>
        <v>0</v>
      </c>
      <c r="M1511" s="456"/>
      <c r="N1511" t="str">
        <f>IFERROR(VLOOKUP(B1511,Сток!A:B,2,FALSE),"")</f>
        <v/>
      </c>
      <c r="Q1511" s="214"/>
      <c r="R1511" s="214"/>
      <c r="S1511" s="214"/>
    </row>
    <row r="1512" spans="1:19" ht="12" customHeight="1" x14ac:dyDescent="0.25">
      <c r="A1512" s="18" t="e">
        <f>#REF!</f>
        <v>#REF!</v>
      </c>
      <c r="B1512" s="20" t="e">
        <f>#REF!</f>
        <v>#REF!</v>
      </c>
      <c r="C1512" s="143" t="e">
        <f>#REF!</f>
        <v>#REF!</v>
      </c>
      <c r="D1512" s="22" t="e">
        <f>#REF!</f>
        <v>#REF!</v>
      </c>
      <c r="E1512" s="35">
        <v>384</v>
      </c>
      <c r="F1512" s="203" t="s">
        <v>84</v>
      </c>
      <c r="G1512" s="19" t="e">
        <f>#REF!</f>
        <v>#REF!</v>
      </c>
      <c r="H1512" s="19"/>
      <c r="I1512" s="19">
        <f>ПЭВН!E1624</f>
        <v>0</v>
      </c>
      <c r="J1512" s="198"/>
      <c r="K1512" s="35">
        <v>384</v>
      </c>
      <c r="L1512" s="423">
        <f t="shared" si="29"/>
        <v>0</v>
      </c>
      <c r="M1512" s="456"/>
      <c r="N1512" t="str">
        <f>IFERROR(VLOOKUP(B1512,Сток!A:B,2,FALSE),"")</f>
        <v/>
      </c>
      <c r="Q1512" s="214"/>
      <c r="R1512" s="214"/>
      <c r="S1512" s="214"/>
    </row>
    <row r="1513" spans="1:19" ht="12" customHeight="1" x14ac:dyDescent="0.25">
      <c r="A1513" s="18" t="e">
        <f>#REF!</f>
        <v>#REF!</v>
      </c>
      <c r="B1513" s="20" t="e">
        <f>#REF!</f>
        <v>#REF!</v>
      </c>
      <c r="C1513" s="143" t="e">
        <f>#REF!</f>
        <v>#REF!</v>
      </c>
      <c r="D1513" s="22" t="e">
        <f>#REF!</f>
        <v>#REF!</v>
      </c>
      <c r="E1513" s="35">
        <v>190</v>
      </c>
      <c r="F1513" s="203" t="s">
        <v>84</v>
      </c>
      <c r="G1513" s="19" t="e">
        <f>#REF!</f>
        <v>#REF!</v>
      </c>
      <c r="H1513" s="19"/>
      <c r="I1513" s="19">
        <f>ПЭВН!E1625</f>
        <v>0</v>
      </c>
      <c r="J1513" s="198"/>
      <c r="K1513" s="35">
        <v>173</v>
      </c>
      <c r="L1513" s="423">
        <f t="shared" si="29"/>
        <v>9.8265895953757232E-2</v>
      </c>
      <c r="M1513" s="456"/>
      <c r="N1513" t="str">
        <f>IFERROR(VLOOKUP(B1513,Сток!A:B,2,FALSE),"")</f>
        <v/>
      </c>
      <c r="Q1513" s="214"/>
      <c r="R1513" s="214"/>
      <c r="S1513" s="214"/>
    </row>
    <row r="1514" spans="1:19" ht="12" customHeight="1" x14ac:dyDescent="0.25">
      <c r="A1514" s="18" t="e">
        <f>#REF!</f>
        <v>#REF!</v>
      </c>
      <c r="B1514" s="20" t="e">
        <f>#REF!</f>
        <v>#REF!</v>
      </c>
      <c r="C1514" s="143" t="e">
        <f>#REF!</f>
        <v>#REF!</v>
      </c>
      <c r="D1514" s="22" t="e">
        <f>#REF!</f>
        <v>#REF!</v>
      </c>
      <c r="E1514" s="35">
        <v>384</v>
      </c>
      <c r="F1514" s="203" t="s">
        <v>84</v>
      </c>
      <c r="G1514" s="19" t="e">
        <f>#REF!</f>
        <v>#REF!</v>
      </c>
      <c r="H1514" s="19"/>
      <c r="I1514" s="19">
        <f>ПЭВН!E1626</f>
        <v>0</v>
      </c>
      <c r="J1514" s="198"/>
      <c r="K1514" s="35">
        <v>384</v>
      </c>
      <c r="L1514" s="423">
        <f t="shared" si="29"/>
        <v>0</v>
      </c>
      <c r="M1514" s="456"/>
      <c r="N1514" t="str">
        <f>IFERROR(VLOOKUP(B1514,Сток!A:B,2,FALSE),"")</f>
        <v/>
      </c>
      <c r="Q1514" s="214"/>
      <c r="R1514" s="214"/>
      <c r="S1514" s="214"/>
    </row>
    <row r="1515" spans="1:19" ht="12" customHeight="1" x14ac:dyDescent="0.25">
      <c r="A1515" s="18" t="e">
        <f>#REF!</f>
        <v>#REF!</v>
      </c>
      <c r="B1515" s="20" t="e">
        <f>#REF!</f>
        <v>#REF!</v>
      </c>
      <c r="C1515" s="143" t="e">
        <f>#REF!</f>
        <v>#REF!</v>
      </c>
      <c r="D1515" s="22" t="e">
        <f>#REF!</f>
        <v>#REF!</v>
      </c>
      <c r="E1515" s="35">
        <v>280</v>
      </c>
      <c r="F1515" s="203" t="s">
        <v>84</v>
      </c>
      <c r="G1515" s="19" t="e">
        <f>#REF!</f>
        <v>#REF!</v>
      </c>
      <c r="H1515" s="19"/>
      <c r="I1515" s="19">
        <f>ПЭВН!E1627</f>
        <v>0</v>
      </c>
      <c r="J1515" s="198"/>
      <c r="K1515" s="35">
        <v>403</v>
      </c>
      <c r="L1515" s="423">
        <f t="shared" si="29"/>
        <v>-0.30521091811414391</v>
      </c>
      <c r="M1515" s="456"/>
      <c r="N1515" t="str">
        <f>IFERROR(VLOOKUP(B1515,Сток!A:B,2,FALSE),"")</f>
        <v/>
      </c>
      <c r="Q1515" s="214"/>
      <c r="R1515" s="214"/>
      <c r="S1515" s="214"/>
    </row>
    <row r="1516" spans="1:19" ht="12" customHeight="1" x14ac:dyDescent="0.25">
      <c r="A1516" s="18" t="e">
        <f>#REF!</f>
        <v>#REF!</v>
      </c>
      <c r="B1516" s="20" t="e">
        <f>#REF!</f>
        <v>#REF!</v>
      </c>
      <c r="C1516" s="143" t="e">
        <f>#REF!</f>
        <v>#REF!</v>
      </c>
      <c r="D1516" s="22" t="e">
        <f>#REF!</f>
        <v>#REF!</v>
      </c>
      <c r="E1516" s="35">
        <v>280</v>
      </c>
      <c r="F1516" s="203" t="s">
        <v>84</v>
      </c>
      <c r="G1516" s="19" t="e">
        <f>#REF!</f>
        <v>#REF!</v>
      </c>
      <c r="H1516" s="19"/>
      <c r="I1516" s="19">
        <f>ПЭВН!E1628</f>
        <v>0</v>
      </c>
      <c r="J1516" s="198"/>
      <c r="K1516" s="35">
        <v>403</v>
      </c>
      <c r="L1516" s="423">
        <f t="shared" si="29"/>
        <v>-0.30521091811414391</v>
      </c>
      <c r="M1516" s="456"/>
      <c r="N1516" t="str">
        <f>IFERROR(VLOOKUP(B1516,Сток!A:B,2,FALSE),"")</f>
        <v/>
      </c>
      <c r="Q1516" s="214"/>
      <c r="R1516" s="214"/>
      <c r="S1516" s="214"/>
    </row>
    <row r="1517" spans="1:19" ht="12" customHeight="1" x14ac:dyDescent="0.25">
      <c r="A1517" s="18" t="e">
        <f>#REF!</f>
        <v>#REF!</v>
      </c>
      <c r="B1517" s="20" t="e">
        <f>#REF!</f>
        <v>#REF!</v>
      </c>
      <c r="C1517" s="143" t="e">
        <f>#REF!</f>
        <v>#REF!</v>
      </c>
      <c r="D1517" s="22" t="e">
        <f>#REF!</f>
        <v>#REF!</v>
      </c>
      <c r="E1517" s="35">
        <v>230</v>
      </c>
      <c r="F1517" s="203" t="s">
        <v>84</v>
      </c>
      <c r="G1517" s="19" t="e">
        <f>#REF!</f>
        <v>#REF!</v>
      </c>
      <c r="H1517" s="19"/>
      <c r="I1517" s="19">
        <f>ПЭВН!E1629</f>
        <v>0</v>
      </c>
      <c r="J1517" s="198"/>
      <c r="K1517" s="35">
        <v>128</v>
      </c>
      <c r="L1517" s="423">
        <f t="shared" si="29"/>
        <v>0.796875</v>
      </c>
      <c r="M1517" s="456"/>
      <c r="N1517" t="str">
        <f>IFERROR(VLOOKUP(B1517,Сток!A:B,2,FALSE),"")</f>
        <v/>
      </c>
      <c r="Q1517" s="214"/>
      <c r="R1517" s="214"/>
      <c r="S1517" s="214"/>
    </row>
    <row r="1518" spans="1:19" ht="12" customHeight="1" x14ac:dyDescent="0.25">
      <c r="A1518" s="18" t="e">
        <f>#REF!</f>
        <v>#REF!</v>
      </c>
      <c r="B1518" s="20" t="e">
        <f>#REF!</f>
        <v>#REF!</v>
      </c>
      <c r="C1518" s="143" t="e">
        <f>#REF!</f>
        <v>#REF!</v>
      </c>
      <c r="D1518" s="22" t="e">
        <f>#REF!</f>
        <v>#REF!</v>
      </c>
      <c r="E1518" s="35">
        <v>384</v>
      </c>
      <c r="F1518" s="203" t="s">
        <v>84</v>
      </c>
      <c r="G1518" s="19" t="e">
        <f>#REF!</f>
        <v>#REF!</v>
      </c>
      <c r="H1518" s="19"/>
      <c r="I1518" s="19">
        <f>ПЭВН!E1630</f>
        <v>0</v>
      </c>
      <c r="J1518" s="198"/>
      <c r="K1518" s="35">
        <v>384</v>
      </c>
      <c r="L1518" s="423">
        <f t="shared" ref="L1518:L1581" si="30">E1518/K1518-1</f>
        <v>0</v>
      </c>
      <c r="M1518" s="456"/>
      <c r="N1518" t="str">
        <f>IFERROR(VLOOKUP(B1518,Сток!A:B,2,FALSE),"")</f>
        <v/>
      </c>
      <c r="Q1518" s="214"/>
      <c r="R1518" s="214"/>
      <c r="S1518" s="214"/>
    </row>
    <row r="1519" spans="1:19" ht="12" customHeight="1" x14ac:dyDescent="0.25">
      <c r="A1519" s="18" t="e">
        <f>#REF!</f>
        <v>#REF!</v>
      </c>
      <c r="B1519" s="20" t="e">
        <f>#REF!</f>
        <v>#REF!</v>
      </c>
      <c r="C1519" s="143" t="e">
        <f>#REF!</f>
        <v>#REF!</v>
      </c>
      <c r="D1519" s="22" t="e">
        <f>#REF!</f>
        <v>#REF!</v>
      </c>
      <c r="E1519" s="35">
        <v>280</v>
      </c>
      <c r="F1519" s="203" t="s">
        <v>84</v>
      </c>
      <c r="G1519" s="19" t="e">
        <f>#REF!</f>
        <v>#REF!</v>
      </c>
      <c r="H1519" s="19"/>
      <c r="I1519" s="19">
        <f>ПЭВН!E1631</f>
        <v>0</v>
      </c>
      <c r="J1519" s="198"/>
      <c r="K1519" s="35">
        <v>336</v>
      </c>
      <c r="L1519" s="423">
        <f t="shared" si="30"/>
        <v>-0.16666666666666663</v>
      </c>
      <c r="M1519" s="456"/>
      <c r="N1519" t="str">
        <f>IFERROR(VLOOKUP(B1519,Сток!A:B,2,FALSE),"")</f>
        <v/>
      </c>
      <c r="Q1519" s="214"/>
      <c r="R1519" s="214"/>
      <c r="S1519" s="214"/>
    </row>
    <row r="1520" spans="1:19" ht="12" customHeight="1" x14ac:dyDescent="0.25">
      <c r="A1520" s="18" t="e">
        <f>#REF!</f>
        <v>#REF!</v>
      </c>
      <c r="B1520" s="20" t="e">
        <f>#REF!</f>
        <v>#REF!</v>
      </c>
      <c r="C1520" s="143" t="e">
        <f>#REF!</f>
        <v>#REF!</v>
      </c>
      <c r="D1520" s="22" t="e">
        <f>#REF!</f>
        <v>#REF!</v>
      </c>
      <c r="E1520" s="35">
        <v>384</v>
      </c>
      <c r="F1520" s="203" t="s">
        <v>84</v>
      </c>
      <c r="G1520" s="19" t="e">
        <f>#REF!</f>
        <v>#REF!</v>
      </c>
      <c r="H1520" s="19"/>
      <c r="I1520" s="19">
        <f>ПЭВН!E1632</f>
        <v>0</v>
      </c>
      <c r="J1520" s="198"/>
      <c r="K1520" s="35">
        <v>384</v>
      </c>
      <c r="L1520" s="423">
        <f t="shared" si="30"/>
        <v>0</v>
      </c>
      <c r="M1520" s="456"/>
      <c r="N1520" t="str">
        <f>IFERROR(VLOOKUP(B1520,Сток!A:B,2,FALSE),"")</f>
        <v/>
      </c>
      <c r="Q1520" s="214"/>
      <c r="R1520" s="214"/>
      <c r="S1520" s="214"/>
    </row>
    <row r="1521" spans="1:19" ht="12" customHeight="1" x14ac:dyDescent="0.25">
      <c r="A1521" s="18" t="e">
        <f>#REF!</f>
        <v>#REF!</v>
      </c>
      <c r="B1521" s="20" t="e">
        <f>#REF!</f>
        <v>#REF!</v>
      </c>
      <c r="C1521" s="143" t="e">
        <f>#REF!</f>
        <v>#REF!</v>
      </c>
      <c r="D1521" s="22" t="e">
        <f>#REF!</f>
        <v>#REF!</v>
      </c>
      <c r="E1521" s="35">
        <v>280</v>
      </c>
      <c r="F1521" s="203" t="s">
        <v>84</v>
      </c>
      <c r="G1521" s="19" t="e">
        <f>#REF!</f>
        <v>#REF!</v>
      </c>
      <c r="H1521" s="19"/>
      <c r="I1521" s="19">
        <f>ПЭВН!E1633</f>
        <v>0</v>
      </c>
      <c r="J1521" s="198"/>
      <c r="K1521" s="35">
        <v>336</v>
      </c>
      <c r="L1521" s="423">
        <f t="shared" si="30"/>
        <v>-0.16666666666666663</v>
      </c>
      <c r="M1521" s="456"/>
      <c r="N1521" t="str">
        <f>IFERROR(VLOOKUP(B1521,Сток!A:B,2,FALSE),"")</f>
        <v/>
      </c>
      <c r="Q1521" s="214"/>
      <c r="R1521" s="214"/>
      <c r="S1521" s="214"/>
    </row>
    <row r="1522" spans="1:19" ht="12" customHeight="1" x14ac:dyDescent="0.25">
      <c r="A1522" s="18" t="e">
        <f>#REF!</f>
        <v>#REF!</v>
      </c>
      <c r="B1522" s="20" t="e">
        <f>#REF!</f>
        <v>#REF!</v>
      </c>
      <c r="C1522" s="143" t="e">
        <f>#REF!</f>
        <v>#REF!</v>
      </c>
      <c r="D1522" s="22" t="e">
        <f>#REF!</f>
        <v>#REF!</v>
      </c>
      <c r="E1522" s="35">
        <v>280</v>
      </c>
      <c r="F1522" s="203" t="s">
        <v>84</v>
      </c>
      <c r="G1522" s="19" t="e">
        <f>#REF!</f>
        <v>#REF!</v>
      </c>
      <c r="H1522" s="19"/>
      <c r="I1522" s="19">
        <f>ПЭВН!E1634</f>
        <v>0</v>
      </c>
      <c r="J1522" s="198"/>
      <c r="K1522" s="35">
        <v>432</v>
      </c>
      <c r="L1522" s="423">
        <f t="shared" si="30"/>
        <v>-0.35185185185185186</v>
      </c>
      <c r="M1522" s="456"/>
      <c r="N1522" t="str">
        <f>IFERROR(VLOOKUP(B1522,Сток!A:B,2,FALSE),"")</f>
        <v/>
      </c>
      <c r="Q1522" s="214"/>
      <c r="R1522" s="214"/>
      <c r="S1522" s="214"/>
    </row>
    <row r="1523" spans="1:19" ht="12" customHeight="1" x14ac:dyDescent="0.25">
      <c r="A1523" s="18" t="e">
        <f>#REF!</f>
        <v>#REF!</v>
      </c>
      <c r="B1523" s="20" t="e">
        <f>#REF!</f>
        <v>#REF!</v>
      </c>
      <c r="C1523" s="143" t="e">
        <f>#REF!</f>
        <v>#REF!</v>
      </c>
      <c r="D1523" s="22" t="e">
        <f>#REF!</f>
        <v>#REF!</v>
      </c>
      <c r="E1523" s="35">
        <v>290</v>
      </c>
      <c r="F1523" s="203" t="s">
        <v>84</v>
      </c>
      <c r="G1523" s="19" t="e">
        <f>#REF!</f>
        <v>#REF!</v>
      </c>
      <c r="H1523" s="19"/>
      <c r="I1523" s="19">
        <f>ПЭВН!E1635</f>
        <v>0</v>
      </c>
      <c r="J1523" s="198"/>
      <c r="K1523" s="35">
        <v>384</v>
      </c>
      <c r="L1523" s="423">
        <f t="shared" si="30"/>
        <v>-0.24479166666666663</v>
      </c>
      <c r="M1523" s="456"/>
      <c r="N1523" t="str">
        <f>IFERROR(VLOOKUP(B1523,Сток!A:B,2,FALSE),"")</f>
        <v/>
      </c>
      <c r="Q1523" s="214"/>
      <c r="R1523" s="214"/>
      <c r="S1523" s="214"/>
    </row>
    <row r="1524" spans="1:19" ht="12" customHeight="1" x14ac:dyDescent="0.25">
      <c r="A1524" s="18" t="e">
        <f>#REF!</f>
        <v>#REF!</v>
      </c>
      <c r="B1524" s="20" t="e">
        <f>#REF!</f>
        <v>#REF!</v>
      </c>
      <c r="C1524" s="143" t="e">
        <f>#REF!</f>
        <v>#REF!</v>
      </c>
      <c r="D1524" s="22" t="e">
        <f>#REF!</f>
        <v>#REF!</v>
      </c>
      <c r="E1524" s="35">
        <v>290</v>
      </c>
      <c r="F1524" s="203" t="s">
        <v>84</v>
      </c>
      <c r="G1524" s="19" t="e">
        <f>#REF!</f>
        <v>#REF!</v>
      </c>
      <c r="H1524" s="19"/>
      <c r="I1524" s="19">
        <f>ПЭВН!E1636</f>
        <v>0</v>
      </c>
      <c r="J1524" s="198"/>
      <c r="K1524" s="35">
        <v>384</v>
      </c>
      <c r="L1524" s="423">
        <f t="shared" si="30"/>
        <v>-0.24479166666666663</v>
      </c>
      <c r="M1524" s="456"/>
      <c r="N1524" t="str">
        <f>IFERROR(VLOOKUP(B1524,Сток!A:B,2,FALSE),"")</f>
        <v/>
      </c>
      <c r="Q1524" s="214"/>
      <c r="R1524" s="214"/>
      <c r="S1524" s="214"/>
    </row>
    <row r="1525" spans="1:19" ht="12" customHeight="1" x14ac:dyDescent="0.25">
      <c r="A1525" s="18" t="e">
        <f>#REF!</f>
        <v>#REF!</v>
      </c>
      <c r="B1525" s="20" t="e">
        <f>#REF!</f>
        <v>#REF!</v>
      </c>
      <c r="C1525" s="143" t="e">
        <f>#REF!</f>
        <v>#REF!</v>
      </c>
      <c r="D1525" s="22" t="e">
        <f>#REF!</f>
        <v>#REF!</v>
      </c>
      <c r="E1525" s="35">
        <v>220</v>
      </c>
      <c r="F1525" s="203" t="s">
        <v>84</v>
      </c>
      <c r="G1525" s="19" t="e">
        <f>#REF!</f>
        <v>#REF!</v>
      </c>
      <c r="H1525" s="19"/>
      <c r="I1525" s="19">
        <f>ПЭВН!E1637</f>
        <v>0</v>
      </c>
      <c r="J1525" s="198"/>
      <c r="K1525" s="35">
        <v>173</v>
      </c>
      <c r="L1525" s="423">
        <f t="shared" si="30"/>
        <v>0.27167630057803471</v>
      </c>
      <c r="M1525" s="456"/>
      <c r="N1525" t="str">
        <f>IFERROR(VLOOKUP(B1525,Сток!A:B,2,FALSE),"")</f>
        <v/>
      </c>
      <c r="Q1525" s="214"/>
      <c r="R1525" s="214"/>
      <c r="S1525" s="214"/>
    </row>
    <row r="1526" spans="1:19" ht="12" customHeight="1" x14ac:dyDescent="0.25">
      <c r="A1526" s="18" t="e">
        <f>#REF!</f>
        <v>#REF!</v>
      </c>
      <c r="B1526" s="20" t="e">
        <f>#REF!</f>
        <v>#REF!</v>
      </c>
      <c r="C1526" s="143" t="e">
        <f>#REF!</f>
        <v>#REF!</v>
      </c>
      <c r="D1526" s="22" t="e">
        <f>#REF!</f>
        <v>#REF!</v>
      </c>
      <c r="E1526" s="35">
        <v>662</v>
      </c>
      <c r="F1526" s="203" t="s">
        <v>84</v>
      </c>
      <c r="G1526" s="19" t="e">
        <f>#REF!</f>
        <v>#REF!</v>
      </c>
      <c r="H1526" s="19"/>
      <c r="I1526" s="19">
        <f>ПЭВН!E1638</f>
        <v>0</v>
      </c>
      <c r="J1526" s="198"/>
      <c r="K1526" s="35">
        <v>662</v>
      </c>
      <c r="L1526" s="423">
        <f t="shared" si="30"/>
        <v>0</v>
      </c>
      <c r="M1526" s="456"/>
      <c r="N1526" t="str">
        <f>IFERROR(VLOOKUP(B1526,Сток!A:B,2,FALSE),"")</f>
        <v/>
      </c>
      <c r="Q1526" s="214"/>
      <c r="R1526" s="214"/>
      <c r="S1526" s="214"/>
    </row>
    <row r="1527" spans="1:19" ht="12" customHeight="1" x14ac:dyDescent="0.25">
      <c r="A1527" s="18" t="e">
        <f>#REF!</f>
        <v>#REF!</v>
      </c>
      <c r="B1527" s="20" t="e">
        <f>#REF!</f>
        <v>#REF!</v>
      </c>
      <c r="C1527" s="143" t="e">
        <f>#REF!</f>
        <v>#REF!</v>
      </c>
      <c r="D1527" s="22" t="e">
        <f>#REF!</f>
        <v>#REF!</v>
      </c>
      <c r="E1527" s="35">
        <v>350</v>
      </c>
      <c r="F1527" s="203" t="s">
        <v>84</v>
      </c>
      <c r="G1527" s="19" t="e">
        <f>#REF!</f>
        <v>#REF!</v>
      </c>
      <c r="H1527" s="19"/>
      <c r="I1527" s="19">
        <f>ПЭВН!E1639</f>
        <v>0</v>
      </c>
      <c r="J1527" s="198"/>
      <c r="K1527" s="35">
        <v>240</v>
      </c>
      <c r="L1527" s="423">
        <f t="shared" si="30"/>
        <v>0.45833333333333326</v>
      </c>
      <c r="M1527" s="456"/>
      <c r="N1527" t="str">
        <f>IFERROR(VLOOKUP(B1527,Сток!A:B,2,FALSE),"")</f>
        <v/>
      </c>
      <c r="Q1527" s="214"/>
      <c r="R1527" s="214"/>
      <c r="S1527" s="214"/>
    </row>
    <row r="1528" spans="1:19" ht="12" customHeight="1" x14ac:dyDescent="0.25">
      <c r="A1528" s="18" t="e">
        <f>#REF!</f>
        <v>#REF!</v>
      </c>
      <c r="B1528" s="20" t="e">
        <f>#REF!</f>
        <v>#REF!</v>
      </c>
      <c r="C1528" s="143" t="e">
        <f>#REF!</f>
        <v>#REF!</v>
      </c>
      <c r="D1528" s="22" t="e">
        <f>#REF!</f>
        <v>#REF!</v>
      </c>
      <c r="E1528" s="35">
        <v>400</v>
      </c>
      <c r="F1528" s="203" t="s">
        <v>84</v>
      </c>
      <c r="G1528" s="19" t="e">
        <f>#REF!</f>
        <v>#REF!</v>
      </c>
      <c r="H1528" s="19"/>
      <c r="I1528" s="19">
        <f>ПЭВН!E1640</f>
        <v>0</v>
      </c>
      <c r="J1528" s="198"/>
      <c r="K1528" s="35">
        <v>470</v>
      </c>
      <c r="L1528" s="423">
        <f t="shared" si="30"/>
        <v>-0.14893617021276595</v>
      </c>
      <c r="M1528" s="456"/>
      <c r="N1528" t="str">
        <f>IFERROR(VLOOKUP(B1528,Сток!A:B,2,FALSE),"")</f>
        <v/>
      </c>
      <c r="Q1528" s="214"/>
      <c r="R1528" s="214"/>
      <c r="S1528" s="214"/>
    </row>
    <row r="1529" spans="1:19" ht="12" customHeight="1" x14ac:dyDescent="0.25">
      <c r="A1529" s="18" t="e">
        <f>#REF!</f>
        <v>#REF!</v>
      </c>
      <c r="B1529" s="20" t="e">
        <f>#REF!</f>
        <v>#REF!</v>
      </c>
      <c r="C1529" s="143" t="e">
        <f>#REF!</f>
        <v>#REF!</v>
      </c>
      <c r="D1529" s="22" t="e">
        <f>#REF!</f>
        <v>#REF!</v>
      </c>
      <c r="E1529" s="35">
        <v>270</v>
      </c>
      <c r="F1529" s="203" t="s">
        <v>84</v>
      </c>
      <c r="G1529" s="19" t="e">
        <f>#REF!</f>
        <v>#REF!</v>
      </c>
      <c r="H1529" s="19"/>
      <c r="I1529" s="19">
        <f>ПЭВН!E1641</f>
        <v>0</v>
      </c>
      <c r="J1529" s="198"/>
      <c r="K1529" s="35">
        <v>154</v>
      </c>
      <c r="L1529" s="423">
        <f t="shared" si="30"/>
        <v>0.75324675324675328</v>
      </c>
      <c r="M1529" s="456"/>
      <c r="N1529" t="str">
        <f>IFERROR(VLOOKUP(B1529,Сток!A:B,2,FALSE),"")</f>
        <v/>
      </c>
      <c r="Q1529" s="214"/>
      <c r="R1529" s="214"/>
      <c r="S1529" s="214"/>
    </row>
    <row r="1530" spans="1:19" ht="12" customHeight="1" x14ac:dyDescent="0.25">
      <c r="A1530" s="18" t="e">
        <f>#REF!</f>
        <v>#REF!</v>
      </c>
      <c r="B1530" s="20" t="e">
        <f>#REF!</f>
        <v>#REF!</v>
      </c>
      <c r="C1530" s="143" t="e">
        <f>#REF!</f>
        <v>#REF!</v>
      </c>
      <c r="D1530" s="22" t="e">
        <f>#REF!</f>
        <v>#REF!</v>
      </c>
      <c r="E1530" s="35">
        <v>270</v>
      </c>
      <c r="F1530" s="203" t="s">
        <v>84</v>
      </c>
      <c r="G1530" s="19" t="e">
        <f>#REF!</f>
        <v>#REF!</v>
      </c>
      <c r="H1530" s="19"/>
      <c r="I1530" s="19">
        <f>ПЭВН!E1642</f>
        <v>0</v>
      </c>
      <c r="J1530" s="198"/>
      <c r="K1530" s="35">
        <v>154</v>
      </c>
      <c r="L1530" s="423">
        <f t="shared" si="30"/>
        <v>0.75324675324675328</v>
      </c>
      <c r="M1530" s="456"/>
      <c r="N1530" t="str">
        <f>IFERROR(VLOOKUP(B1530,Сток!A:B,2,FALSE),"")</f>
        <v/>
      </c>
      <c r="Q1530" s="214"/>
      <c r="R1530" s="214"/>
      <c r="S1530" s="214"/>
    </row>
    <row r="1531" spans="1:19" ht="12" customHeight="1" x14ac:dyDescent="0.25">
      <c r="A1531" s="18" t="e">
        <f>#REF!</f>
        <v>#REF!</v>
      </c>
      <c r="B1531" s="20" t="e">
        <f>#REF!</f>
        <v>#REF!</v>
      </c>
      <c r="C1531" s="143" t="e">
        <f>#REF!</f>
        <v>#REF!</v>
      </c>
      <c r="D1531" s="22" t="e">
        <f>#REF!</f>
        <v>#REF!</v>
      </c>
      <c r="E1531" s="35">
        <v>270</v>
      </c>
      <c r="F1531" s="203" t="s">
        <v>84</v>
      </c>
      <c r="G1531" s="19" t="e">
        <f>#REF!</f>
        <v>#REF!</v>
      </c>
      <c r="H1531" s="19"/>
      <c r="I1531" s="19">
        <f>ПЭВН!E1643</f>
        <v>0</v>
      </c>
      <c r="J1531" s="198"/>
      <c r="K1531" s="35">
        <v>154</v>
      </c>
      <c r="L1531" s="423">
        <f t="shared" si="30"/>
        <v>0.75324675324675328</v>
      </c>
      <c r="M1531" s="456"/>
      <c r="N1531" t="str">
        <f>IFERROR(VLOOKUP(B1531,Сток!A:B,2,FALSE),"")</f>
        <v/>
      </c>
      <c r="Q1531" s="214"/>
      <c r="R1531" s="214"/>
      <c r="S1531" s="214"/>
    </row>
    <row r="1532" spans="1:19" ht="12" customHeight="1" x14ac:dyDescent="0.25">
      <c r="A1532" s="18" t="e">
        <f>#REF!</f>
        <v>#REF!</v>
      </c>
      <c r="B1532" s="20" t="e">
        <f>#REF!</f>
        <v>#REF!</v>
      </c>
      <c r="C1532" s="143" t="e">
        <f>#REF!</f>
        <v>#REF!</v>
      </c>
      <c r="D1532" s="22" t="e">
        <f>#REF!</f>
        <v>#REF!</v>
      </c>
      <c r="E1532" s="35">
        <v>270</v>
      </c>
      <c r="F1532" s="203" t="s">
        <v>84</v>
      </c>
      <c r="G1532" s="19" t="e">
        <f>#REF!</f>
        <v>#REF!</v>
      </c>
      <c r="H1532" s="19"/>
      <c r="I1532" s="19">
        <f>ПЭВН!E1644</f>
        <v>0</v>
      </c>
      <c r="J1532" s="198"/>
      <c r="K1532" s="35">
        <v>154</v>
      </c>
      <c r="L1532" s="423">
        <f t="shared" si="30"/>
        <v>0.75324675324675328</v>
      </c>
      <c r="M1532" s="456"/>
      <c r="N1532" t="str">
        <f>IFERROR(VLOOKUP(B1532,Сток!A:B,2,FALSE),"")</f>
        <v/>
      </c>
      <c r="Q1532" s="214"/>
      <c r="R1532" s="214"/>
      <c r="S1532" s="214"/>
    </row>
    <row r="1533" spans="1:19" ht="12" customHeight="1" x14ac:dyDescent="0.25">
      <c r="A1533" s="18" t="e">
        <f>#REF!</f>
        <v>#REF!</v>
      </c>
      <c r="B1533" s="20" t="e">
        <f>#REF!</f>
        <v>#REF!</v>
      </c>
      <c r="C1533" s="143" t="e">
        <f>#REF!</f>
        <v>#REF!</v>
      </c>
      <c r="D1533" s="22" t="e">
        <f>#REF!</f>
        <v>#REF!</v>
      </c>
      <c r="E1533" s="35">
        <v>190</v>
      </c>
      <c r="F1533" s="203" t="s">
        <v>84</v>
      </c>
      <c r="G1533" s="19" t="e">
        <f>#REF!</f>
        <v>#REF!</v>
      </c>
      <c r="H1533" s="19"/>
      <c r="I1533" s="19">
        <f>ПЭВН!E1645</f>
        <v>0</v>
      </c>
      <c r="J1533" s="198"/>
      <c r="K1533" s="35">
        <v>576</v>
      </c>
      <c r="L1533" s="423">
        <f t="shared" si="30"/>
        <v>-0.67013888888888884</v>
      </c>
      <c r="M1533" s="456"/>
      <c r="N1533" t="str">
        <f>IFERROR(VLOOKUP(B1533,Сток!A:B,2,FALSE),"")</f>
        <v/>
      </c>
      <c r="Q1533" s="214"/>
      <c r="R1533" s="214"/>
      <c r="S1533" s="214"/>
    </row>
    <row r="1534" spans="1:19" ht="12" customHeight="1" x14ac:dyDescent="0.25">
      <c r="A1534" s="18" t="e">
        <f>#REF!</f>
        <v>#REF!</v>
      </c>
      <c r="B1534" s="20" t="e">
        <f>#REF!</f>
        <v>#REF!</v>
      </c>
      <c r="C1534" s="143" t="e">
        <f>#REF!</f>
        <v>#REF!</v>
      </c>
      <c r="D1534" s="22" t="e">
        <f>#REF!</f>
        <v>#REF!</v>
      </c>
      <c r="E1534" s="35">
        <v>190</v>
      </c>
      <c r="F1534" s="203" t="s">
        <v>84</v>
      </c>
      <c r="G1534" s="19" t="e">
        <f>#REF!</f>
        <v>#REF!</v>
      </c>
      <c r="H1534" s="19"/>
      <c r="I1534" s="19">
        <f>ПЭВН!E1646</f>
        <v>0</v>
      </c>
      <c r="J1534" s="198"/>
      <c r="K1534" s="35">
        <v>576</v>
      </c>
      <c r="L1534" s="423">
        <f t="shared" si="30"/>
        <v>-0.67013888888888884</v>
      </c>
      <c r="M1534" s="456"/>
      <c r="N1534" t="str">
        <f>IFERROR(VLOOKUP(B1534,Сток!A:B,2,FALSE),"")</f>
        <v/>
      </c>
      <c r="Q1534" s="214"/>
      <c r="R1534" s="214"/>
      <c r="S1534" s="214"/>
    </row>
    <row r="1535" spans="1:19" ht="12" customHeight="1" x14ac:dyDescent="0.25">
      <c r="A1535" s="18" t="e">
        <f>#REF!</f>
        <v>#REF!</v>
      </c>
      <c r="B1535" s="20" t="e">
        <f>#REF!</f>
        <v>#REF!</v>
      </c>
      <c r="C1535" s="143" t="e">
        <f>#REF!</f>
        <v>#REF!</v>
      </c>
      <c r="D1535" s="22" t="e">
        <f>#REF!</f>
        <v>#REF!</v>
      </c>
      <c r="E1535" s="35">
        <v>384</v>
      </c>
      <c r="F1535" s="203" t="s">
        <v>84</v>
      </c>
      <c r="G1535" s="19" t="e">
        <f>#REF!</f>
        <v>#REF!</v>
      </c>
      <c r="H1535" s="19"/>
      <c r="I1535" s="19">
        <f>ПЭВН!E1647</f>
        <v>0</v>
      </c>
      <c r="J1535" s="198"/>
      <c r="K1535" s="35">
        <v>384</v>
      </c>
      <c r="L1535" s="423">
        <f t="shared" si="30"/>
        <v>0</v>
      </c>
      <c r="M1535" s="456"/>
      <c r="N1535" t="str">
        <f>IFERROR(VLOOKUP(B1535,Сток!A:B,2,FALSE),"")</f>
        <v/>
      </c>
      <c r="Q1535" s="214"/>
      <c r="R1535" s="214"/>
      <c r="S1535" s="214"/>
    </row>
    <row r="1536" spans="1:19" ht="12" customHeight="1" x14ac:dyDescent="0.25">
      <c r="A1536" s="18" t="e">
        <f>#REF!</f>
        <v>#REF!</v>
      </c>
      <c r="B1536" s="20" t="e">
        <f>#REF!</f>
        <v>#REF!</v>
      </c>
      <c r="C1536" s="143" t="e">
        <f>#REF!</f>
        <v>#REF!</v>
      </c>
      <c r="D1536" s="22" t="e">
        <f>#REF!</f>
        <v>#REF!</v>
      </c>
      <c r="E1536" s="35">
        <v>180</v>
      </c>
      <c r="F1536" s="203" t="s">
        <v>84</v>
      </c>
      <c r="G1536" s="19" t="e">
        <f>#REF!</f>
        <v>#REF!</v>
      </c>
      <c r="H1536" s="19"/>
      <c r="I1536" s="19">
        <f>ПЭВН!E1648</f>
        <v>0</v>
      </c>
      <c r="J1536" s="198"/>
      <c r="K1536" s="35">
        <v>77</v>
      </c>
      <c r="L1536" s="423">
        <f t="shared" si="30"/>
        <v>1.3376623376623376</v>
      </c>
      <c r="M1536" s="456"/>
      <c r="N1536" t="str">
        <f>IFERROR(VLOOKUP(B1536,Сток!A:B,2,FALSE),"")</f>
        <v/>
      </c>
      <c r="Q1536" s="214"/>
      <c r="R1536" s="214"/>
      <c r="S1536" s="214"/>
    </row>
    <row r="1537" spans="1:19" ht="12" customHeight="1" x14ac:dyDescent="0.25">
      <c r="A1537" s="18" t="e">
        <f>#REF!</f>
        <v>#REF!</v>
      </c>
      <c r="B1537" s="20" t="e">
        <f>#REF!</f>
        <v>#REF!</v>
      </c>
      <c r="C1537" s="143" t="e">
        <f>#REF!</f>
        <v>#REF!</v>
      </c>
      <c r="D1537" s="22" t="e">
        <f>#REF!</f>
        <v>#REF!</v>
      </c>
      <c r="E1537" s="35">
        <v>1300</v>
      </c>
      <c r="F1537" s="203" t="s">
        <v>84</v>
      </c>
      <c r="G1537" s="19" t="e">
        <f>#REF!</f>
        <v>#REF!</v>
      </c>
      <c r="H1537" s="19"/>
      <c r="I1537" s="19">
        <f>ПЭВН!E1649</f>
        <v>0</v>
      </c>
      <c r="J1537" s="198"/>
      <c r="K1537" s="35">
        <v>395</v>
      </c>
      <c r="L1537" s="423">
        <f t="shared" si="30"/>
        <v>2.2911392405063293</v>
      </c>
      <c r="M1537" s="456"/>
      <c r="N1537" t="str">
        <f>IFERROR(VLOOKUP(B1537,Сток!A:B,2,FALSE),"")</f>
        <v/>
      </c>
      <c r="Q1537" s="214"/>
      <c r="R1537" s="214"/>
      <c r="S1537" s="214"/>
    </row>
    <row r="1538" spans="1:19" ht="12" customHeight="1" x14ac:dyDescent="0.25">
      <c r="A1538" s="18" t="e">
        <f>#REF!</f>
        <v>#REF!</v>
      </c>
      <c r="B1538" s="20" t="e">
        <f>#REF!</f>
        <v>#REF!</v>
      </c>
      <c r="C1538" s="143" t="e">
        <f>#REF!</f>
        <v>#REF!</v>
      </c>
      <c r="D1538" s="22" t="e">
        <f>#REF!</f>
        <v>#REF!</v>
      </c>
      <c r="E1538" s="35">
        <v>1500</v>
      </c>
      <c r="F1538" s="203" t="s">
        <v>84</v>
      </c>
      <c r="G1538" s="19" t="e">
        <f>#REF!</f>
        <v>#REF!</v>
      </c>
      <c r="H1538" s="19"/>
      <c r="I1538" s="19">
        <f>ПЭВН!E1650</f>
        <v>0</v>
      </c>
      <c r="J1538" s="198"/>
      <c r="K1538" s="35">
        <v>672</v>
      </c>
      <c r="L1538" s="423">
        <f t="shared" si="30"/>
        <v>1.2321428571428572</v>
      </c>
      <c r="M1538" s="456"/>
      <c r="N1538" t="str">
        <f>IFERROR(VLOOKUP(B1538,Сток!A:B,2,FALSE),"")</f>
        <v/>
      </c>
      <c r="Q1538" s="214"/>
      <c r="R1538" s="214"/>
      <c r="S1538" s="214"/>
    </row>
    <row r="1539" spans="1:19" ht="12" customHeight="1" x14ac:dyDescent="0.25">
      <c r="A1539" s="18" t="e">
        <f>#REF!</f>
        <v>#REF!</v>
      </c>
      <c r="B1539" s="20" t="e">
        <f>#REF!</f>
        <v>#REF!</v>
      </c>
      <c r="C1539" s="143" t="e">
        <f>#REF!</f>
        <v>#REF!</v>
      </c>
      <c r="D1539" s="22" t="e">
        <f>#REF!</f>
        <v>#REF!</v>
      </c>
      <c r="E1539" s="35">
        <v>120</v>
      </c>
      <c r="F1539" s="203" t="s">
        <v>84</v>
      </c>
      <c r="G1539" s="19" t="e">
        <f>#REF!</f>
        <v>#REF!</v>
      </c>
      <c r="H1539" s="19"/>
      <c r="I1539" s="19">
        <f>ПЭВН!E1651</f>
        <v>0</v>
      </c>
      <c r="J1539" s="198"/>
      <c r="K1539" s="35">
        <v>99</v>
      </c>
      <c r="L1539" s="423">
        <f t="shared" si="30"/>
        <v>0.21212121212121215</v>
      </c>
      <c r="M1539" s="456"/>
      <c r="N1539" t="str">
        <f>IFERROR(VLOOKUP(B1539,Сток!A:B,2,FALSE),"")</f>
        <v/>
      </c>
      <c r="Q1539" s="214"/>
      <c r="R1539" s="214"/>
      <c r="S1539" s="214"/>
    </row>
    <row r="1540" spans="1:19" ht="12" customHeight="1" x14ac:dyDescent="0.25">
      <c r="A1540" s="18" t="e">
        <f>#REF!</f>
        <v>#REF!</v>
      </c>
      <c r="B1540" s="20" t="e">
        <f>#REF!</f>
        <v>#REF!</v>
      </c>
      <c r="C1540" s="143" t="e">
        <f>#REF!</f>
        <v>#REF!</v>
      </c>
      <c r="D1540" s="22" t="e">
        <f>#REF!</f>
        <v>#REF!</v>
      </c>
      <c r="E1540" s="35">
        <v>120</v>
      </c>
      <c r="F1540" s="203" t="s">
        <v>84</v>
      </c>
      <c r="G1540" s="19" t="e">
        <f>#REF!</f>
        <v>#REF!</v>
      </c>
      <c r="H1540" s="19"/>
      <c r="I1540" s="19">
        <f>ПЭВН!E1652</f>
        <v>0</v>
      </c>
      <c r="J1540" s="198"/>
      <c r="K1540" s="35">
        <v>105</v>
      </c>
      <c r="L1540" s="423">
        <f t="shared" si="30"/>
        <v>0.14285714285714279</v>
      </c>
      <c r="M1540" s="456"/>
      <c r="N1540" t="str">
        <f>IFERROR(VLOOKUP(B1540,Сток!A:B,2,FALSE),"")</f>
        <v/>
      </c>
      <c r="Q1540" s="214"/>
      <c r="R1540" s="214"/>
      <c r="S1540" s="214"/>
    </row>
    <row r="1541" spans="1:19" ht="12" customHeight="1" x14ac:dyDescent="0.25">
      <c r="A1541" s="18" t="e">
        <f>#REF!</f>
        <v>#REF!</v>
      </c>
      <c r="B1541" s="20" t="e">
        <f>#REF!</f>
        <v>#REF!</v>
      </c>
      <c r="C1541" s="143" t="e">
        <f>#REF!</f>
        <v>#REF!</v>
      </c>
      <c r="D1541" s="22" t="e">
        <f>#REF!</f>
        <v>#REF!</v>
      </c>
      <c r="E1541" s="35">
        <v>120</v>
      </c>
      <c r="F1541" s="203" t="s">
        <v>84</v>
      </c>
      <c r="G1541" s="19" t="e">
        <f>#REF!</f>
        <v>#REF!</v>
      </c>
      <c r="H1541" s="19"/>
      <c r="I1541" s="19">
        <f>ПЭВН!E1653</f>
        <v>0</v>
      </c>
      <c r="J1541" s="198"/>
      <c r="K1541" s="35">
        <v>105</v>
      </c>
      <c r="L1541" s="423">
        <f t="shared" si="30"/>
        <v>0.14285714285714279</v>
      </c>
      <c r="M1541" s="456"/>
      <c r="N1541" t="str">
        <f>IFERROR(VLOOKUP(B1541,Сток!A:B,2,FALSE),"")</f>
        <v/>
      </c>
      <c r="Q1541" s="214"/>
      <c r="R1541" s="214"/>
      <c r="S1541" s="214"/>
    </row>
    <row r="1542" spans="1:19" ht="12" customHeight="1" x14ac:dyDescent="0.25">
      <c r="A1542" s="18" t="e">
        <f>#REF!</f>
        <v>#REF!</v>
      </c>
      <c r="B1542" s="20" t="e">
        <f>#REF!</f>
        <v>#REF!</v>
      </c>
      <c r="C1542" s="143" t="e">
        <f>#REF!</f>
        <v>#REF!</v>
      </c>
      <c r="D1542" s="22" t="e">
        <f>#REF!</f>
        <v>#REF!</v>
      </c>
      <c r="E1542" s="35">
        <v>384</v>
      </c>
      <c r="F1542" s="203" t="s">
        <v>84</v>
      </c>
      <c r="G1542" s="19" t="e">
        <f>#REF!</f>
        <v>#REF!</v>
      </c>
      <c r="H1542" s="19"/>
      <c r="I1542" s="19">
        <f>ПЭВН!E1654</f>
        <v>0</v>
      </c>
      <c r="J1542" s="198"/>
      <c r="K1542" s="35">
        <v>384</v>
      </c>
      <c r="L1542" s="423">
        <f t="shared" si="30"/>
        <v>0</v>
      </c>
      <c r="M1542" s="456"/>
      <c r="N1542" t="str">
        <f>IFERROR(VLOOKUP(B1542,Сток!A:B,2,FALSE),"")</f>
        <v/>
      </c>
      <c r="Q1542" s="214"/>
      <c r="R1542" s="214"/>
      <c r="S1542" s="214"/>
    </row>
    <row r="1543" spans="1:19" ht="12" customHeight="1" x14ac:dyDescent="0.25">
      <c r="A1543" s="18" t="e">
        <f>#REF!</f>
        <v>#REF!</v>
      </c>
      <c r="B1543" s="20" t="e">
        <f>#REF!</f>
        <v>#REF!</v>
      </c>
      <c r="C1543" s="143" t="e">
        <f>#REF!</f>
        <v>#REF!</v>
      </c>
      <c r="D1543" s="22" t="e">
        <f>#REF!</f>
        <v>#REF!</v>
      </c>
      <c r="E1543" s="35">
        <v>280</v>
      </c>
      <c r="F1543" s="203" t="s">
        <v>84</v>
      </c>
      <c r="G1543" s="19" t="e">
        <f>#REF!</f>
        <v>#REF!</v>
      </c>
      <c r="H1543" s="19"/>
      <c r="I1543" s="19">
        <f>ПЭВН!E1655</f>
        <v>0</v>
      </c>
      <c r="J1543" s="198"/>
      <c r="K1543" s="35">
        <v>576</v>
      </c>
      <c r="L1543" s="423">
        <f t="shared" si="30"/>
        <v>-0.51388888888888884</v>
      </c>
      <c r="M1543" s="456"/>
      <c r="N1543" t="str">
        <f>IFERROR(VLOOKUP(B1543,Сток!A:B,2,FALSE),"")</f>
        <v/>
      </c>
      <c r="Q1543" s="214"/>
      <c r="R1543" s="214"/>
      <c r="S1543" s="214"/>
    </row>
    <row r="1544" spans="1:19" ht="12" customHeight="1" x14ac:dyDescent="0.25">
      <c r="A1544" s="18" t="e">
        <f>#REF!</f>
        <v>#REF!</v>
      </c>
      <c r="B1544" s="20" t="e">
        <f>#REF!</f>
        <v>#REF!</v>
      </c>
      <c r="C1544" s="143" t="e">
        <f>#REF!</f>
        <v>#REF!</v>
      </c>
      <c r="D1544" s="22" t="e">
        <f>#REF!</f>
        <v>#REF!</v>
      </c>
      <c r="E1544" s="35">
        <v>280</v>
      </c>
      <c r="F1544" s="203" t="s">
        <v>84</v>
      </c>
      <c r="G1544" s="19" t="e">
        <f>#REF!</f>
        <v>#REF!</v>
      </c>
      <c r="H1544" s="19"/>
      <c r="I1544" s="19">
        <f>ПЭВН!E1656</f>
        <v>0</v>
      </c>
      <c r="J1544" s="198"/>
      <c r="K1544" s="35">
        <v>576</v>
      </c>
      <c r="L1544" s="423">
        <f t="shared" si="30"/>
        <v>-0.51388888888888884</v>
      </c>
      <c r="M1544" s="456"/>
      <c r="N1544" t="str">
        <f>IFERROR(VLOOKUP(B1544,Сток!A:B,2,FALSE),"")</f>
        <v/>
      </c>
      <c r="Q1544" s="214"/>
      <c r="R1544" s="214"/>
      <c r="S1544" s="214"/>
    </row>
    <row r="1545" spans="1:19" ht="12" customHeight="1" x14ac:dyDescent="0.25">
      <c r="A1545" s="18" t="e">
        <f>#REF!</f>
        <v>#REF!</v>
      </c>
      <c r="B1545" s="20" t="e">
        <f>#REF!</f>
        <v>#REF!</v>
      </c>
      <c r="C1545" s="143" t="e">
        <f>#REF!</f>
        <v>#REF!</v>
      </c>
      <c r="D1545" s="22" t="e">
        <f>#REF!</f>
        <v>#REF!</v>
      </c>
      <c r="E1545" s="35">
        <v>110</v>
      </c>
      <c r="F1545" s="203" t="s">
        <v>84</v>
      </c>
      <c r="G1545" s="19" t="e">
        <f>#REF!</f>
        <v>#REF!</v>
      </c>
      <c r="H1545" s="19"/>
      <c r="I1545" s="19">
        <f>ПЭВН!E1657</f>
        <v>0</v>
      </c>
      <c r="J1545" s="198"/>
      <c r="K1545" s="35">
        <v>83</v>
      </c>
      <c r="L1545" s="423">
        <f t="shared" si="30"/>
        <v>0.32530120481927716</v>
      </c>
      <c r="M1545" s="456"/>
      <c r="N1545" t="str">
        <f>IFERROR(VLOOKUP(B1545,Сток!A:B,2,FALSE),"")</f>
        <v/>
      </c>
      <c r="Q1545" s="214"/>
      <c r="R1545" s="214"/>
      <c r="S1545" s="214"/>
    </row>
    <row r="1546" spans="1:19" ht="12" customHeight="1" x14ac:dyDescent="0.25">
      <c r="A1546" s="18" t="e">
        <f>#REF!</f>
        <v>#REF!</v>
      </c>
      <c r="B1546" s="20" t="e">
        <f>#REF!</f>
        <v>#REF!</v>
      </c>
      <c r="C1546" s="143" t="e">
        <f>#REF!</f>
        <v>#REF!</v>
      </c>
      <c r="D1546" s="22" t="e">
        <f>#REF!</f>
        <v>#REF!</v>
      </c>
      <c r="E1546" s="35">
        <v>280</v>
      </c>
      <c r="F1546" s="203" t="s">
        <v>84</v>
      </c>
      <c r="G1546" s="19" t="e">
        <f>#REF!</f>
        <v>#REF!</v>
      </c>
      <c r="H1546" s="19"/>
      <c r="I1546" s="19">
        <f>ПЭВН!E1658</f>
        <v>0</v>
      </c>
      <c r="J1546" s="198"/>
      <c r="K1546" s="35">
        <v>576</v>
      </c>
      <c r="L1546" s="423">
        <f t="shared" si="30"/>
        <v>-0.51388888888888884</v>
      </c>
      <c r="M1546" s="456"/>
      <c r="N1546" t="str">
        <f>IFERROR(VLOOKUP(B1546,Сток!A:B,2,FALSE),"")</f>
        <v/>
      </c>
      <c r="Q1546" s="214"/>
      <c r="R1546" s="214"/>
      <c r="S1546" s="214"/>
    </row>
    <row r="1547" spans="1:19" ht="12" customHeight="1" x14ac:dyDescent="0.25">
      <c r="A1547" s="18" t="e">
        <f>#REF!</f>
        <v>#REF!</v>
      </c>
      <c r="B1547" s="20" t="e">
        <f>#REF!</f>
        <v>#REF!</v>
      </c>
      <c r="C1547" s="143" t="e">
        <f>#REF!</f>
        <v>#REF!</v>
      </c>
      <c r="D1547" s="22" t="e">
        <f>#REF!</f>
        <v>#REF!</v>
      </c>
      <c r="E1547" s="35">
        <v>280</v>
      </c>
      <c r="F1547" s="203" t="s">
        <v>84</v>
      </c>
      <c r="G1547" s="19" t="e">
        <f>#REF!</f>
        <v>#REF!</v>
      </c>
      <c r="H1547" s="19"/>
      <c r="I1547" s="19">
        <f>ПЭВН!E1659</f>
        <v>0</v>
      </c>
      <c r="J1547" s="198"/>
      <c r="K1547" s="35">
        <v>576</v>
      </c>
      <c r="L1547" s="423">
        <f t="shared" si="30"/>
        <v>-0.51388888888888884</v>
      </c>
      <c r="M1547" s="456"/>
      <c r="N1547" t="str">
        <f>IFERROR(VLOOKUP(B1547,Сток!A:B,2,FALSE),"")</f>
        <v/>
      </c>
      <c r="Q1547" s="214"/>
      <c r="R1547" s="214"/>
      <c r="S1547" s="214"/>
    </row>
    <row r="1548" spans="1:19" ht="12" customHeight="1" x14ac:dyDescent="0.25">
      <c r="A1548" s="18" t="e">
        <f>#REF!</f>
        <v>#REF!</v>
      </c>
      <c r="B1548" s="20" t="e">
        <f>#REF!</f>
        <v>#REF!</v>
      </c>
      <c r="C1548" s="143" t="e">
        <f>#REF!</f>
        <v>#REF!</v>
      </c>
      <c r="D1548" s="22" t="e">
        <f>#REF!</f>
        <v>#REF!</v>
      </c>
      <c r="E1548" s="35">
        <v>384</v>
      </c>
      <c r="F1548" s="203" t="s">
        <v>84</v>
      </c>
      <c r="G1548" s="19" t="e">
        <f>#REF!</f>
        <v>#REF!</v>
      </c>
      <c r="H1548" s="19"/>
      <c r="I1548" s="19">
        <f>ПЭВН!E1660</f>
        <v>0</v>
      </c>
      <c r="J1548" s="198"/>
      <c r="K1548" s="35">
        <v>384</v>
      </c>
      <c r="L1548" s="423">
        <f t="shared" si="30"/>
        <v>0</v>
      </c>
      <c r="M1548" s="456"/>
      <c r="N1548" t="str">
        <f>IFERROR(VLOOKUP(B1548,Сток!A:B,2,FALSE),"")</f>
        <v/>
      </c>
      <c r="Q1548" s="214"/>
      <c r="R1548" s="214"/>
      <c r="S1548" s="214"/>
    </row>
    <row r="1549" spans="1:19" ht="12" customHeight="1" x14ac:dyDescent="0.25">
      <c r="A1549" s="18" t="e">
        <f>#REF!</f>
        <v>#REF!</v>
      </c>
      <c r="B1549" s="20" t="e">
        <f>#REF!</f>
        <v>#REF!</v>
      </c>
      <c r="C1549" s="143" t="e">
        <f>#REF!</f>
        <v>#REF!</v>
      </c>
      <c r="D1549" s="22" t="e">
        <f>#REF!</f>
        <v>#REF!</v>
      </c>
      <c r="E1549" s="35">
        <v>280</v>
      </c>
      <c r="F1549" s="203" t="s">
        <v>84</v>
      </c>
      <c r="G1549" s="19" t="e">
        <f>#REF!</f>
        <v>#REF!</v>
      </c>
      <c r="H1549" s="19"/>
      <c r="I1549" s="19">
        <f>ПЭВН!E1661</f>
        <v>0</v>
      </c>
      <c r="J1549" s="198"/>
      <c r="K1549" s="35">
        <v>576</v>
      </c>
      <c r="L1549" s="423">
        <f t="shared" si="30"/>
        <v>-0.51388888888888884</v>
      </c>
      <c r="M1549" s="456"/>
      <c r="N1549" t="str">
        <f>IFERROR(VLOOKUP(B1549,Сток!A:B,2,FALSE),"")</f>
        <v/>
      </c>
      <c r="Q1549" s="214"/>
      <c r="R1549" s="214"/>
      <c r="S1549" s="214"/>
    </row>
    <row r="1550" spans="1:19" ht="12" customHeight="1" x14ac:dyDescent="0.25">
      <c r="A1550" s="18" t="e">
        <f>#REF!</f>
        <v>#REF!</v>
      </c>
      <c r="B1550" s="20" t="e">
        <f>#REF!</f>
        <v>#REF!</v>
      </c>
      <c r="C1550" s="143" t="e">
        <f>#REF!</f>
        <v>#REF!</v>
      </c>
      <c r="D1550" s="22" t="e">
        <f>#REF!</f>
        <v>#REF!</v>
      </c>
      <c r="E1550" s="35">
        <v>110</v>
      </c>
      <c r="F1550" s="203" t="s">
        <v>84</v>
      </c>
      <c r="G1550" s="19" t="e">
        <f>#REF!</f>
        <v>#REF!</v>
      </c>
      <c r="H1550" s="19"/>
      <c r="I1550" s="19">
        <f>ПЭВН!E1662</f>
        <v>0</v>
      </c>
      <c r="J1550" s="198"/>
      <c r="K1550" s="35">
        <v>88</v>
      </c>
      <c r="L1550" s="423">
        <f t="shared" si="30"/>
        <v>0.25</v>
      </c>
      <c r="M1550" s="456"/>
      <c r="N1550" t="str">
        <f>IFERROR(VLOOKUP(B1550,Сток!A:B,2,FALSE),"")</f>
        <v/>
      </c>
      <c r="Q1550" s="214"/>
      <c r="R1550" s="214"/>
      <c r="S1550" s="214"/>
    </row>
    <row r="1551" spans="1:19" ht="12" customHeight="1" x14ac:dyDescent="0.25">
      <c r="A1551" s="18" t="e">
        <f>#REF!</f>
        <v>#REF!</v>
      </c>
      <c r="B1551" s="20" t="e">
        <f>#REF!</f>
        <v>#REF!</v>
      </c>
      <c r="C1551" s="143" t="e">
        <f>#REF!</f>
        <v>#REF!</v>
      </c>
      <c r="D1551" s="22" t="e">
        <f>#REF!</f>
        <v>#REF!</v>
      </c>
      <c r="E1551" s="35">
        <v>290</v>
      </c>
      <c r="F1551" s="203" t="s">
        <v>84</v>
      </c>
      <c r="G1551" s="19" t="e">
        <f>#REF!</f>
        <v>#REF!</v>
      </c>
      <c r="H1551" s="19"/>
      <c r="I1551" s="19">
        <f>ПЭВН!E1663</f>
        <v>0</v>
      </c>
      <c r="J1551" s="198"/>
      <c r="K1551" s="35">
        <v>576</v>
      </c>
      <c r="L1551" s="423">
        <f t="shared" si="30"/>
        <v>-0.49652777777777779</v>
      </c>
      <c r="M1551" s="456"/>
      <c r="N1551" t="str">
        <f>IFERROR(VLOOKUP(B1551,Сток!A:B,2,FALSE),"")</f>
        <v/>
      </c>
      <c r="Q1551" s="214"/>
      <c r="R1551" s="214"/>
      <c r="S1551" s="214"/>
    </row>
    <row r="1552" spans="1:19" ht="12" customHeight="1" x14ac:dyDescent="0.25">
      <c r="A1552" s="18" t="e">
        <f>#REF!</f>
        <v>#REF!</v>
      </c>
      <c r="B1552" s="20" t="e">
        <f>#REF!</f>
        <v>#REF!</v>
      </c>
      <c r="C1552" s="143" t="e">
        <f>#REF!</f>
        <v>#REF!</v>
      </c>
      <c r="D1552" s="22" t="e">
        <f>#REF!</f>
        <v>#REF!</v>
      </c>
      <c r="E1552" s="35">
        <v>110</v>
      </c>
      <c r="F1552" s="203" t="s">
        <v>84</v>
      </c>
      <c r="G1552" s="19" t="e">
        <f>#REF!</f>
        <v>#REF!</v>
      </c>
      <c r="H1552" s="19"/>
      <c r="I1552" s="19">
        <f>ПЭВН!E1664</f>
        <v>0</v>
      </c>
      <c r="J1552" s="198"/>
      <c r="K1552" s="35">
        <v>88</v>
      </c>
      <c r="L1552" s="423">
        <f t="shared" si="30"/>
        <v>0.25</v>
      </c>
      <c r="M1552" s="456"/>
      <c r="N1552" t="str">
        <f>IFERROR(VLOOKUP(B1552,Сток!A:B,2,FALSE),"")</f>
        <v/>
      </c>
      <c r="Q1552" s="214"/>
      <c r="R1552" s="214"/>
      <c r="S1552" s="214"/>
    </row>
    <row r="1553" spans="1:19" ht="12" customHeight="1" x14ac:dyDescent="0.25">
      <c r="A1553" s="18" t="e">
        <f>#REF!</f>
        <v>#REF!</v>
      </c>
      <c r="B1553" s="20" t="e">
        <f>#REF!</f>
        <v>#REF!</v>
      </c>
      <c r="C1553" s="143" t="e">
        <f>#REF!</f>
        <v>#REF!</v>
      </c>
      <c r="D1553" s="22" t="e">
        <f>#REF!</f>
        <v>#REF!</v>
      </c>
      <c r="E1553" s="35">
        <v>950</v>
      </c>
      <c r="F1553" s="203" t="s">
        <v>84</v>
      </c>
      <c r="G1553" s="19" t="e">
        <f>#REF!</f>
        <v>#REF!</v>
      </c>
      <c r="H1553" s="19"/>
      <c r="I1553" s="19">
        <f>ПЭВН!E1665</f>
        <v>0</v>
      </c>
      <c r="J1553" s="198"/>
      <c r="K1553" s="35">
        <v>720</v>
      </c>
      <c r="L1553" s="423">
        <f t="shared" si="30"/>
        <v>0.31944444444444442</v>
      </c>
      <c r="M1553" s="456"/>
      <c r="N1553" t="str">
        <f>IFERROR(VLOOKUP(B1553,Сток!A:B,2,FALSE),"")</f>
        <v/>
      </c>
      <c r="Q1553" s="214"/>
      <c r="R1553" s="214"/>
      <c r="S1553" s="214"/>
    </row>
    <row r="1554" spans="1:19" ht="12" customHeight="1" x14ac:dyDescent="0.25">
      <c r="A1554" s="18" t="e">
        <f>#REF!</f>
        <v>#REF!</v>
      </c>
      <c r="B1554" s="20" t="e">
        <f>#REF!</f>
        <v>#REF!</v>
      </c>
      <c r="C1554" s="143" t="e">
        <f>#REF!</f>
        <v>#REF!</v>
      </c>
      <c r="D1554" s="22" t="e">
        <f>#REF!</f>
        <v>#REF!</v>
      </c>
      <c r="E1554" s="35">
        <v>140</v>
      </c>
      <c r="F1554" s="203" t="s">
        <v>84</v>
      </c>
      <c r="G1554" s="19" t="e">
        <f>#REF!</f>
        <v>#REF!</v>
      </c>
      <c r="H1554" s="19"/>
      <c r="I1554" s="19">
        <f>ПЭВН!E1666</f>
        <v>0</v>
      </c>
      <c r="J1554" s="198"/>
      <c r="K1554" s="35">
        <v>88</v>
      </c>
      <c r="L1554" s="423">
        <f t="shared" si="30"/>
        <v>0.59090909090909083</v>
      </c>
      <c r="M1554" s="456"/>
      <c r="N1554" t="str">
        <f>IFERROR(VLOOKUP(B1554,Сток!A:B,2,FALSE),"")</f>
        <v/>
      </c>
      <c r="Q1554" s="214"/>
      <c r="R1554" s="214"/>
      <c r="S1554" s="214"/>
    </row>
    <row r="1555" spans="1:19" ht="12" customHeight="1" x14ac:dyDescent="0.25">
      <c r="A1555" s="18" t="e">
        <f>#REF!</f>
        <v>#REF!</v>
      </c>
      <c r="B1555" s="20" t="e">
        <f>#REF!</f>
        <v>#REF!</v>
      </c>
      <c r="C1555" s="143" t="e">
        <f>#REF!</f>
        <v>#REF!</v>
      </c>
      <c r="D1555" s="22" t="e">
        <f>#REF!</f>
        <v>#REF!</v>
      </c>
      <c r="E1555" s="35">
        <v>140</v>
      </c>
      <c r="F1555" s="203" t="s">
        <v>84</v>
      </c>
      <c r="G1555" s="19" t="e">
        <f>#REF!</f>
        <v>#REF!</v>
      </c>
      <c r="H1555" s="19"/>
      <c r="I1555" s="19">
        <f>ПЭВН!E1667</f>
        <v>0</v>
      </c>
      <c r="J1555" s="198"/>
      <c r="K1555" s="35">
        <v>88</v>
      </c>
      <c r="L1555" s="423">
        <f t="shared" si="30"/>
        <v>0.59090909090909083</v>
      </c>
      <c r="M1555" s="456"/>
      <c r="N1555" t="str">
        <f>IFERROR(VLOOKUP(B1555,Сток!A:B,2,FALSE),"")</f>
        <v/>
      </c>
      <c r="Q1555" s="214"/>
      <c r="R1555" s="214"/>
      <c r="S1555" s="214"/>
    </row>
    <row r="1556" spans="1:19" ht="12" customHeight="1" x14ac:dyDescent="0.25">
      <c r="A1556" s="18" t="e">
        <f>#REF!</f>
        <v>#REF!</v>
      </c>
      <c r="B1556" s="20" t="e">
        <f>#REF!</f>
        <v>#REF!</v>
      </c>
      <c r="C1556" s="143" t="e">
        <f>#REF!</f>
        <v>#REF!</v>
      </c>
      <c r="D1556" s="22" t="e">
        <f>#REF!</f>
        <v>#REF!</v>
      </c>
      <c r="E1556" s="35">
        <v>140</v>
      </c>
      <c r="F1556" s="203" t="s">
        <v>84</v>
      </c>
      <c r="G1556" s="19" t="e">
        <f>#REF!</f>
        <v>#REF!</v>
      </c>
      <c r="H1556" s="19"/>
      <c r="I1556" s="19">
        <f>ПЭВН!E1665</f>
        <v>0</v>
      </c>
      <c r="J1556" s="198"/>
      <c r="K1556" s="35">
        <v>88</v>
      </c>
      <c r="L1556" s="423">
        <f t="shared" si="30"/>
        <v>0.59090909090909083</v>
      </c>
      <c r="M1556" s="456"/>
      <c r="Q1556" s="214"/>
      <c r="R1556" s="214"/>
      <c r="S1556" s="214"/>
    </row>
    <row r="1557" spans="1:19" ht="12" customHeight="1" x14ac:dyDescent="0.25">
      <c r="A1557" s="18" t="e">
        <f>#REF!</f>
        <v>#REF!</v>
      </c>
      <c r="B1557" s="20" t="e">
        <f>#REF!</f>
        <v>#REF!</v>
      </c>
      <c r="C1557" s="143" t="e">
        <f>#REF!</f>
        <v>#REF!</v>
      </c>
      <c r="D1557" s="22" t="e">
        <f>#REF!</f>
        <v>#REF!</v>
      </c>
      <c r="E1557" s="35">
        <v>160</v>
      </c>
      <c r="F1557" s="203" t="s">
        <v>84</v>
      </c>
      <c r="G1557" s="19" t="e">
        <f>#REF!</f>
        <v>#REF!</v>
      </c>
      <c r="H1557" s="19"/>
      <c r="I1557" s="19">
        <f>ПЭВН!E1666</f>
        <v>0</v>
      </c>
      <c r="J1557" s="198"/>
      <c r="K1557" s="35">
        <v>110</v>
      </c>
      <c r="L1557" s="423">
        <f t="shared" si="30"/>
        <v>0.45454545454545459</v>
      </c>
      <c r="M1557" s="456"/>
      <c r="Q1557" s="214"/>
      <c r="R1557" s="214"/>
      <c r="S1557" s="214"/>
    </row>
    <row r="1558" spans="1:19" ht="12" customHeight="1" x14ac:dyDescent="0.25">
      <c r="A1558" s="18" t="e">
        <f>#REF!</f>
        <v>#REF!</v>
      </c>
      <c r="B1558" s="20" t="e">
        <f>#REF!</f>
        <v>#REF!</v>
      </c>
      <c r="C1558" s="143" t="e">
        <f>#REF!</f>
        <v>#REF!</v>
      </c>
      <c r="D1558" s="22" t="e">
        <f>#REF!</f>
        <v>#REF!</v>
      </c>
      <c r="E1558" s="35">
        <v>160</v>
      </c>
      <c r="F1558" s="203" t="s">
        <v>84</v>
      </c>
      <c r="G1558" s="19" t="e">
        <f>#REF!</f>
        <v>#REF!</v>
      </c>
      <c r="H1558" s="19"/>
      <c r="I1558" s="19">
        <f>ПЭВН!E1667</f>
        <v>0</v>
      </c>
      <c r="J1558" s="198"/>
      <c r="K1558" s="35">
        <v>105</v>
      </c>
      <c r="L1558" s="423">
        <f t="shared" si="30"/>
        <v>0.52380952380952372</v>
      </c>
      <c r="M1558" s="456"/>
      <c r="Q1558" s="214"/>
      <c r="R1558" s="214"/>
      <c r="S1558" s="214"/>
    </row>
    <row r="1559" spans="1:19" ht="12" customHeight="1" x14ac:dyDescent="0.25">
      <c r="A1559" s="18" t="e">
        <f>#REF!</f>
        <v>#REF!</v>
      </c>
      <c r="B1559" s="20" t="e">
        <f>#REF!</f>
        <v>#REF!</v>
      </c>
      <c r="C1559" s="143" t="e">
        <f>#REF!</f>
        <v>#REF!</v>
      </c>
      <c r="D1559" s="22" t="e">
        <f>#REF!</f>
        <v>#REF!</v>
      </c>
      <c r="E1559" s="35">
        <v>160</v>
      </c>
      <c r="F1559" s="203" t="s">
        <v>84</v>
      </c>
      <c r="G1559" s="19" t="e">
        <f>#REF!</f>
        <v>#REF!</v>
      </c>
      <c r="H1559" s="19"/>
      <c r="I1559" s="19">
        <f>ПЭВН!E1668</f>
        <v>0</v>
      </c>
      <c r="J1559" s="198"/>
      <c r="K1559" s="35">
        <v>105</v>
      </c>
      <c r="L1559" s="423">
        <f t="shared" si="30"/>
        <v>0.52380952380952372</v>
      </c>
      <c r="M1559" s="456"/>
      <c r="N1559" t="str">
        <f>IFERROR(VLOOKUP(B1559,Сток!A:B,2,FALSE),"")</f>
        <v/>
      </c>
      <c r="Q1559" s="214"/>
      <c r="R1559" s="214"/>
      <c r="S1559" s="214"/>
    </row>
    <row r="1560" spans="1:19" ht="12" customHeight="1" x14ac:dyDescent="0.25">
      <c r="A1560" s="18" t="e">
        <f>#REF!</f>
        <v>#REF!</v>
      </c>
      <c r="B1560" s="20" t="e">
        <f>#REF!</f>
        <v>#REF!</v>
      </c>
      <c r="C1560" s="143" t="e">
        <f>#REF!</f>
        <v>#REF!</v>
      </c>
      <c r="D1560" s="22" t="e">
        <f>#REF!</f>
        <v>#REF!</v>
      </c>
      <c r="E1560" s="35">
        <v>3800</v>
      </c>
      <c r="F1560" s="203" t="s">
        <v>84</v>
      </c>
      <c r="G1560" s="19" t="e">
        <f>#REF!</f>
        <v>#REF!</v>
      </c>
      <c r="H1560" s="19"/>
      <c r="I1560" s="19">
        <f>ПЭВН!E1669</f>
        <v>0</v>
      </c>
      <c r="J1560" s="198"/>
      <c r="K1560" s="35">
        <v>1632</v>
      </c>
      <c r="L1560" s="423">
        <f t="shared" si="30"/>
        <v>1.3284313725490198</v>
      </c>
      <c r="M1560" s="456"/>
      <c r="N1560" t="str">
        <f>IFERROR(VLOOKUP(B1560,Сток!A:B,2,FALSE),"")</f>
        <v/>
      </c>
      <c r="Q1560" s="214"/>
      <c r="R1560" s="214"/>
      <c r="S1560" s="214"/>
    </row>
    <row r="1561" spans="1:19" ht="12" customHeight="1" x14ac:dyDescent="0.25">
      <c r="A1561" s="18" t="e">
        <f>#REF!</f>
        <v>#REF!</v>
      </c>
      <c r="B1561" s="20" t="e">
        <f>#REF!</f>
        <v>#REF!</v>
      </c>
      <c r="C1561" s="143" t="e">
        <f>#REF!</f>
        <v>#REF!</v>
      </c>
      <c r="D1561" s="22" t="e">
        <f>#REF!</f>
        <v>#REF!</v>
      </c>
      <c r="E1561" s="35">
        <v>1300</v>
      </c>
      <c r="F1561" s="203" t="s">
        <v>84</v>
      </c>
      <c r="G1561" s="19" t="e">
        <f>#REF!</f>
        <v>#REF!</v>
      </c>
      <c r="H1561" s="19"/>
      <c r="I1561" s="19">
        <f>ПЭВН!E1670</f>
        <v>0</v>
      </c>
      <c r="J1561" s="198"/>
      <c r="K1561" s="35">
        <v>720</v>
      </c>
      <c r="L1561" s="423">
        <f t="shared" si="30"/>
        <v>0.80555555555555558</v>
      </c>
      <c r="M1561" s="456"/>
      <c r="N1561" t="str">
        <f>IFERROR(VLOOKUP(B1561,Сток!A:B,2,FALSE),"")</f>
        <v/>
      </c>
      <c r="Q1561" s="214"/>
      <c r="R1561" s="214"/>
      <c r="S1561" s="214"/>
    </row>
    <row r="1562" spans="1:19" ht="12" customHeight="1" x14ac:dyDescent="0.25">
      <c r="A1562" s="18" t="e">
        <f>#REF!</f>
        <v>#REF!</v>
      </c>
      <c r="B1562" s="20" t="e">
        <f>#REF!</f>
        <v>#REF!</v>
      </c>
      <c r="C1562" s="143" t="e">
        <f>#REF!</f>
        <v>#REF!</v>
      </c>
      <c r="D1562" s="22" t="e">
        <f>#REF!</f>
        <v>#REF!</v>
      </c>
      <c r="E1562" s="35">
        <v>160</v>
      </c>
      <c r="F1562" s="203" t="s">
        <v>84</v>
      </c>
      <c r="G1562" s="19" t="e">
        <f>#REF!</f>
        <v>#REF!</v>
      </c>
      <c r="H1562" s="19"/>
      <c r="I1562" s="19">
        <f>ПЭВН!E1671</f>
        <v>0</v>
      </c>
      <c r="J1562" s="198"/>
      <c r="K1562" s="35">
        <v>105</v>
      </c>
      <c r="L1562" s="423">
        <f t="shared" si="30"/>
        <v>0.52380952380952372</v>
      </c>
      <c r="M1562" s="456"/>
      <c r="N1562" t="str">
        <f>IFERROR(VLOOKUP(B1562,Сток!A:B,2,FALSE),"")</f>
        <v/>
      </c>
      <c r="Q1562" s="214"/>
      <c r="R1562" s="214"/>
      <c r="S1562" s="214"/>
    </row>
    <row r="1563" spans="1:19" ht="12" customHeight="1" x14ac:dyDescent="0.25">
      <c r="A1563" s="18" t="e">
        <f>#REF!</f>
        <v>#REF!</v>
      </c>
      <c r="B1563" s="20" t="e">
        <f>#REF!</f>
        <v>#REF!</v>
      </c>
      <c r="C1563" s="143" t="e">
        <f>#REF!</f>
        <v>#REF!</v>
      </c>
      <c r="D1563" s="22" t="e">
        <f>#REF!</f>
        <v>#REF!</v>
      </c>
      <c r="E1563" s="35">
        <v>140</v>
      </c>
      <c r="F1563" s="203" t="s">
        <v>84</v>
      </c>
      <c r="G1563" s="19" t="e">
        <f>#REF!</f>
        <v>#REF!</v>
      </c>
      <c r="H1563" s="19"/>
      <c r="I1563" s="19">
        <f>ПЭВН!E1672</f>
        <v>0</v>
      </c>
      <c r="J1563" s="198"/>
      <c r="K1563" s="35">
        <v>105</v>
      </c>
      <c r="L1563" s="423">
        <f t="shared" si="30"/>
        <v>0.33333333333333326</v>
      </c>
      <c r="M1563" s="456"/>
      <c r="N1563" t="str">
        <f>IFERROR(VLOOKUP(B1563,Сток!A:B,2,FALSE),"")</f>
        <v/>
      </c>
      <c r="Q1563" s="214"/>
      <c r="R1563" s="214"/>
      <c r="S1563" s="214"/>
    </row>
    <row r="1564" spans="1:19" ht="12" customHeight="1" x14ac:dyDescent="0.25">
      <c r="A1564" s="18" t="e">
        <f>#REF!</f>
        <v>#REF!</v>
      </c>
      <c r="B1564" s="20" t="e">
        <f>#REF!</f>
        <v>#REF!</v>
      </c>
      <c r="C1564" s="143" t="e">
        <f>#REF!</f>
        <v>#REF!</v>
      </c>
      <c r="D1564" s="22" t="e">
        <f>#REF!</f>
        <v>#REF!</v>
      </c>
      <c r="E1564" s="35">
        <v>700</v>
      </c>
      <c r="F1564" s="203" t="s">
        <v>84</v>
      </c>
      <c r="G1564" s="19" t="e">
        <f>#REF!</f>
        <v>#REF!</v>
      </c>
      <c r="H1564" s="19"/>
      <c r="I1564" s="19">
        <f>ПЭВН!E1673</f>
        <v>0</v>
      </c>
      <c r="J1564" s="198"/>
      <c r="K1564" s="35">
        <v>134</v>
      </c>
      <c r="L1564" s="423">
        <f t="shared" si="30"/>
        <v>4.2238805970149258</v>
      </c>
      <c r="M1564" s="456"/>
      <c r="N1564" t="str">
        <f>IFERROR(VLOOKUP(B1564,Сток!A:B,2,FALSE),"")</f>
        <v/>
      </c>
      <c r="Q1564" s="214"/>
      <c r="R1564" s="214"/>
      <c r="S1564" s="214"/>
    </row>
    <row r="1565" spans="1:19" ht="12" customHeight="1" x14ac:dyDescent="0.25">
      <c r="A1565" s="18" t="e">
        <f>#REF!</f>
        <v>#REF!</v>
      </c>
      <c r="B1565" s="20" t="e">
        <f>#REF!</f>
        <v>#REF!</v>
      </c>
      <c r="C1565" s="143" t="e">
        <f>#REF!</f>
        <v>#REF!</v>
      </c>
      <c r="D1565" s="22" t="e">
        <f>#REF!</f>
        <v>#REF!</v>
      </c>
      <c r="E1565" s="35">
        <v>700</v>
      </c>
      <c r="F1565" s="203" t="s">
        <v>84</v>
      </c>
      <c r="G1565" s="19" t="e">
        <f>#REF!</f>
        <v>#REF!</v>
      </c>
      <c r="H1565" s="19"/>
      <c r="I1565" s="19">
        <f>ПЭВН!E1674</f>
        <v>0</v>
      </c>
      <c r="J1565" s="198"/>
      <c r="K1565" s="35">
        <v>134</v>
      </c>
      <c r="L1565" s="423">
        <f t="shared" si="30"/>
        <v>4.2238805970149258</v>
      </c>
      <c r="M1565" s="456"/>
      <c r="N1565" t="str">
        <f>IFERROR(VLOOKUP(B1565,Сток!A:B,2,FALSE),"")</f>
        <v/>
      </c>
      <c r="Q1565" s="214"/>
      <c r="R1565" s="214"/>
      <c r="S1565" s="214"/>
    </row>
    <row r="1566" spans="1:19" ht="12" customHeight="1" x14ac:dyDescent="0.25">
      <c r="A1566" s="18" t="e">
        <f>#REF!</f>
        <v>#REF!</v>
      </c>
      <c r="B1566" s="20" t="e">
        <f>#REF!</f>
        <v>#REF!</v>
      </c>
      <c r="C1566" s="143" t="e">
        <f>#REF!</f>
        <v>#REF!</v>
      </c>
      <c r="D1566" s="22" t="e">
        <f>#REF!</f>
        <v>#REF!</v>
      </c>
      <c r="E1566" s="35">
        <v>700</v>
      </c>
      <c r="F1566" s="203" t="s">
        <v>84</v>
      </c>
      <c r="G1566" s="19" t="e">
        <f>#REF!</f>
        <v>#REF!</v>
      </c>
      <c r="H1566" s="19"/>
      <c r="I1566" s="19">
        <f>ПЭВН!E1675</f>
        <v>0</v>
      </c>
      <c r="J1566" s="198"/>
      <c r="K1566" s="35">
        <v>576</v>
      </c>
      <c r="L1566" s="423">
        <f t="shared" si="30"/>
        <v>0.21527777777777768</v>
      </c>
      <c r="M1566" s="456"/>
      <c r="N1566" t="str">
        <f>IFERROR(VLOOKUP(B1566,Сток!A:B,2,FALSE),"")</f>
        <v/>
      </c>
      <c r="Q1566" s="214"/>
      <c r="R1566" s="214"/>
      <c r="S1566" s="214"/>
    </row>
    <row r="1567" spans="1:19" ht="12" customHeight="1" x14ac:dyDescent="0.25">
      <c r="A1567" s="18" t="e">
        <f>#REF!</f>
        <v>#REF!</v>
      </c>
      <c r="B1567" s="20" t="e">
        <f>#REF!</f>
        <v>#REF!</v>
      </c>
      <c r="C1567" s="143" t="e">
        <f>#REF!</f>
        <v>#REF!</v>
      </c>
      <c r="D1567" s="22" t="e">
        <f>#REF!</f>
        <v>#REF!</v>
      </c>
      <c r="E1567" s="35">
        <v>700</v>
      </c>
      <c r="F1567" s="203" t="s">
        <v>84</v>
      </c>
      <c r="G1567" s="19" t="e">
        <f>#REF!</f>
        <v>#REF!</v>
      </c>
      <c r="H1567" s="19"/>
      <c r="I1567" s="19">
        <f>ПЭВН!E1676</f>
        <v>0</v>
      </c>
      <c r="J1567" s="198"/>
      <c r="K1567" s="35">
        <v>624</v>
      </c>
      <c r="L1567" s="423">
        <f t="shared" si="30"/>
        <v>0.12179487179487181</v>
      </c>
      <c r="M1567" s="456"/>
      <c r="N1567" t="str">
        <f>IFERROR(VLOOKUP(B1567,Сток!A:B,2,FALSE),"")</f>
        <v/>
      </c>
      <c r="Q1567" s="214"/>
      <c r="R1567" s="214"/>
      <c r="S1567" s="214"/>
    </row>
    <row r="1568" spans="1:19" ht="12" customHeight="1" x14ac:dyDescent="0.25">
      <c r="A1568" s="18" t="e">
        <f>#REF!</f>
        <v>#REF!</v>
      </c>
      <c r="B1568" s="20" t="e">
        <f>#REF!</f>
        <v>#REF!</v>
      </c>
      <c r="C1568" s="143" t="e">
        <f>#REF!</f>
        <v>#REF!</v>
      </c>
      <c r="D1568" s="22" t="e">
        <f>#REF!</f>
        <v>#REF!</v>
      </c>
      <c r="E1568" s="35">
        <v>700</v>
      </c>
      <c r="F1568" s="203" t="s">
        <v>84</v>
      </c>
      <c r="G1568" s="19" t="e">
        <f>#REF!</f>
        <v>#REF!</v>
      </c>
      <c r="H1568" s="19"/>
      <c r="I1568" s="19">
        <f>ПЭВН!E1677</f>
        <v>0</v>
      </c>
      <c r="J1568" s="198"/>
      <c r="K1568" s="35">
        <v>586</v>
      </c>
      <c r="L1568" s="423">
        <f t="shared" si="30"/>
        <v>0.19453924914675769</v>
      </c>
      <c r="M1568" s="456"/>
      <c r="N1568" t="str">
        <f>IFERROR(VLOOKUP(B1568,Сток!A:B,2,FALSE),"")</f>
        <v/>
      </c>
      <c r="Q1568" s="214"/>
      <c r="R1568" s="214"/>
      <c r="S1568" s="214"/>
    </row>
    <row r="1569" spans="1:19" ht="12" customHeight="1" x14ac:dyDescent="0.25">
      <c r="A1569" s="18" t="e">
        <f>#REF!</f>
        <v>#REF!</v>
      </c>
      <c r="B1569" s="20" t="e">
        <f>#REF!</f>
        <v>#REF!</v>
      </c>
      <c r="C1569" s="143" t="e">
        <f>#REF!</f>
        <v>#REF!</v>
      </c>
      <c r="D1569" s="22" t="e">
        <f>#REF!</f>
        <v>#REF!</v>
      </c>
      <c r="E1569" s="35">
        <v>700</v>
      </c>
      <c r="F1569" s="203" t="s">
        <v>84</v>
      </c>
      <c r="G1569" s="19" t="e">
        <f>#REF!</f>
        <v>#REF!</v>
      </c>
      <c r="H1569" s="19"/>
      <c r="I1569" s="19">
        <f>ПЭВН!E1678</f>
        <v>0</v>
      </c>
      <c r="J1569" s="198"/>
      <c r="K1569" s="35">
        <v>566</v>
      </c>
      <c r="L1569" s="423">
        <f t="shared" si="30"/>
        <v>0.23674911660777376</v>
      </c>
      <c r="M1569" s="456"/>
      <c r="N1569" t="str">
        <f>IFERROR(VLOOKUP(B1569,Сток!A:B,2,FALSE),"")</f>
        <v/>
      </c>
      <c r="Q1569" s="214"/>
      <c r="R1569" s="214"/>
      <c r="S1569" s="214"/>
    </row>
    <row r="1570" spans="1:19" ht="12" customHeight="1" x14ac:dyDescent="0.25">
      <c r="A1570" s="18" t="e">
        <f>#REF!</f>
        <v>#REF!</v>
      </c>
      <c r="B1570" s="20" t="e">
        <f>#REF!</f>
        <v>#REF!</v>
      </c>
      <c r="C1570" s="143" t="e">
        <f>#REF!</f>
        <v>#REF!</v>
      </c>
      <c r="D1570" s="22" t="e">
        <f>#REF!</f>
        <v>#REF!</v>
      </c>
      <c r="E1570" s="35">
        <v>700</v>
      </c>
      <c r="F1570" s="203" t="s">
        <v>84</v>
      </c>
      <c r="G1570" s="19" t="e">
        <f>#REF!</f>
        <v>#REF!</v>
      </c>
      <c r="H1570" s="19"/>
      <c r="I1570" s="19">
        <f>ПЭВН!E1679</f>
        <v>0</v>
      </c>
      <c r="J1570" s="198"/>
      <c r="K1570" s="35">
        <v>566</v>
      </c>
      <c r="L1570" s="423">
        <f t="shared" si="30"/>
        <v>0.23674911660777376</v>
      </c>
      <c r="M1570" s="456"/>
      <c r="N1570" t="str">
        <f>IFERROR(VLOOKUP(B1570,Сток!A:B,2,FALSE),"")</f>
        <v/>
      </c>
      <c r="Q1570" s="214"/>
      <c r="R1570" s="214"/>
      <c r="S1570" s="214"/>
    </row>
    <row r="1571" spans="1:19" ht="12" customHeight="1" x14ac:dyDescent="0.25">
      <c r="A1571" s="18" t="e">
        <f>#REF!</f>
        <v>#REF!</v>
      </c>
      <c r="B1571" s="20" t="e">
        <f>#REF!</f>
        <v>#REF!</v>
      </c>
      <c r="C1571" s="143" t="e">
        <f>#REF!</f>
        <v>#REF!</v>
      </c>
      <c r="D1571" s="22" t="e">
        <f>#REF!</f>
        <v>#REF!</v>
      </c>
      <c r="E1571" s="35">
        <v>700</v>
      </c>
      <c r="F1571" s="203" t="s">
        <v>84</v>
      </c>
      <c r="G1571" s="19" t="e">
        <f>#REF!</f>
        <v>#REF!</v>
      </c>
      <c r="H1571" s="19"/>
      <c r="I1571" s="19">
        <f>ПЭВН!E1680</f>
        <v>0</v>
      </c>
      <c r="J1571" s="198"/>
      <c r="K1571" s="35">
        <v>586</v>
      </c>
      <c r="L1571" s="423">
        <f t="shared" si="30"/>
        <v>0.19453924914675769</v>
      </c>
      <c r="M1571" s="456"/>
      <c r="N1571" t="str">
        <f>IFERROR(VLOOKUP(B1571,Сток!A:B,2,FALSE),"")</f>
        <v/>
      </c>
      <c r="Q1571" s="214"/>
      <c r="R1571" s="214"/>
      <c r="S1571" s="214"/>
    </row>
    <row r="1572" spans="1:19" ht="12" customHeight="1" x14ac:dyDescent="0.25">
      <c r="A1572" s="18" t="e">
        <f>#REF!</f>
        <v>#REF!</v>
      </c>
      <c r="B1572" s="20" t="e">
        <f>#REF!</f>
        <v>#REF!</v>
      </c>
      <c r="C1572" s="143" t="e">
        <f>#REF!</f>
        <v>#REF!</v>
      </c>
      <c r="D1572" s="22" t="e">
        <f>#REF!</f>
        <v>#REF!</v>
      </c>
      <c r="E1572" s="35">
        <v>700</v>
      </c>
      <c r="F1572" s="203" t="s">
        <v>84</v>
      </c>
      <c r="G1572" s="19" t="e">
        <f>#REF!</f>
        <v>#REF!</v>
      </c>
      <c r="H1572" s="19"/>
      <c r="I1572" s="19">
        <f>ПЭВН!E1681</f>
        <v>0</v>
      </c>
      <c r="J1572" s="198"/>
      <c r="K1572" s="35">
        <v>595</v>
      </c>
      <c r="L1572" s="423">
        <f t="shared" si="30"/>
        <v>0.17647058823529416</v>
      </c>
      <c r="M1572" s="456"/>
      <c r="N1572" t="str">
        <f>IFERROR(VLOOKUP(B1572,Сток!A:B,2,FALSE),"")</f>
        <v/>
      </c>
      <c r="Q1572" s="214"/>
      <c r="R1572" s="214"/>
      <c r="S1572" s="214"/>
    </row>
    <row r="1573" spans="1:19" ht="12" customHeight="1" x14ac:dyDescent="0.25">
      <c r="A1573" s="18" t="e">
        <f>#REF!</f>
        <v>#REF!</v>
      </c>
      <c r="B1573" s="20" t="e">
        <f>#REF!</f>
        <v>#REF!</v>
      </c>
      <c r="C1573" s="143" t="e">
        <f>#REF!</f>
        <v>#REF!</v>
      </c>
      <c r="D1573" s="22" t="e">
        <f>#REF!</f>
        <v>#REF!</v>
      </c>
      <c r="E1573" s="35">
        <v>700</v>
      </c>
      <c r="F1573" s="203" t="s">
        <v>84</v>
      </c>
      <c r="G1573" s="19" t="e">
        <f>#REF!</f>
        <v>#REF!</v>
      </c>
      <c r="H1573" s="19"/>
      <c r="I1573" s="19">
        <f>ПЭВН!E1682</f>
        <v>0</v>
      </c>
      <c r="J1573" s="198"/>
      <c r="K1573" s="35">
        <v>672</v>
      </c>
      <c r="L1573" s="423">
        <f t="shared" si="30"/>
        <v>4.1666666666666741E-2</v>
      </c>
      <c r="M1573" s="456"/>
      <c r="N1573" t="str">
        <f>IFERROR(VLOOKUP(B1573,Сток!A:B,2,FALSE),"")</f>
        <v/>
      </c>
      <c r="Q1573" s="214"/>
      <c r="R1573" s="214"/>
      <c r="S1573" s="214"/>
    </row>
    <row r="1574" spans="1:19" ht="12" customHeight="1" x14ac:dyDescent="0.25">
      <c r="A1574" s="18" t="e">
        <f>#REF!</f>
        <v>#REF!</v>
      </c>
      <c r="B1574" s="20" t="e">
        <f>#REF!</f>
        <v>#REF!</v>
      </c>
      <c r="C1574" s="143" t="e">
        <f>#REF!</f>
        <v>#REF!</v>
      </c>
      <c r="D1574" s="22" t="e">
        <f>#REF!</f>
        <v>#REF!</v>
      </c>
      <c r="E1574" s="35">
        <v>700</v>
      </c>
      <c r="F1574" s="203" t="s">
        <v>84</v>
      </c>
      <c r="G1574" s="19" t="e">
        <f>#REF!</f>
        <v>#REF!</v>
      </c>
      <c r="H1574" s="19"/>
      <c r="I1574" s="19">
        <f>ПЭВН!E1683</f>
        <v>0</v>
      </c>
      <c r="J1574" s="198"/>
      <c r="K1574" s="35">
        <v>682</v>
      </c>
      <c r="L1574" s="423">
        <f t="shared" si="30"/>
        <v>2.6392961876832821E-2</v>
      </c>
      <c r="M1574" s="456"/>
      <c r="N1574" t="str">
        <f>IFERROR(VLOOKUP(B1574,Сток!A:B,2,FALSE),"")</f>
        <v/>
      </c>
      <c r="Q1574" s="214"/>
      <c r="R1574" s="214"/>
      <c r="S1574" s="214"/>
    </row>
    <row r="1575" spans="1:19" ht="12" customHeight="1" x14ac:dyDescent="0.25">
      <c r="A1575" s="18" t="e">
        <f>#REF!</f>
        <v>#REF!</v>
      </c>
      <c r="B1575" s="20" t="e">
        <f>#REF!</f>
        <v>#REF!</v>
      </c>
      <c r="C1575" s="143" t="e">
        <f>#REF!</f>
        <v>#REF!</v>
      </c>
      <c r="D1575" s="22" t="e">
        <f>#REF!</f>
        <v>#REF!</v>
      </c>
      <c r="E1575" s="35">
        <v>700</v>
      </c>
      <c r="F1575" s="203" t="s">
        <v>84</v>
      </c>
      <c r="G1575" s="19" t="e">
        <f>#REF!</f>
        <v>#REF!</v>
      </c>
      <c r="H1575" s="19"/>
      <c r="I1575" s="19">
        <f>ПЭВН!E1684</f>
        <v>0</v>
      </c>
      <c r="J1575" s="198"/>
      <c r="K1575" s="35">
        <v>672</v>
      </c>
      <c r="L1575" s="423">
        <f t="shared" si="30"/>
        <v>4.1666666666666741E-2</v>
      </c>
      <c r="M1575" s="456"/>
      <c r="N1575" t="str">
        <f>IFERROR(VLOOKUP(B1575,Сток!A:B,2,FALSE),"")</f>
        <v/>
      </c>
      <c r="Q1575" s="214"/>
      <c r="R1575" s="214"/>
      <c r="S1575" s="214"/>
    </row>
    <row r="1576" spans="1:19" ht="12" customHeight="1" x14ac:dyDescent="0.25">
      <c r="A1576" s="18" t="e">
        <f>#REF!</f>
        <v>#REF!</v>
      </c>
      <c r="B1576" s="20" t="e">
        <f>#REF!</f>
        <v>#REF!</v>
      </c>
      <c r="C1576" s="143" t="e">
        <f>#REF!</f>
        <v>#REF!</v>
      </c>
      <c r="D1576" s="22" t="e">
        <f>#REF!</f>
        <v>#REF!</v>
      </c>
      <c r="E1576" s="35">
        <v>700</v>
      </c>
      <c r="F1576" s="203" t="s">
        <v>84</v>
      </c>
      <c r="G1576" s="19" t="e">
        <f>#REF!</f>
        <v>#REF!</v>
      </c>
      <c r="H1576" s="19"/>
      <c r="I1576" s="19">
        <f>ПЭВН!E1685</f>
        <v>0</v>
      </c>
      <c r="J1576" s="198"/>
      <c r="K1576" s="35">
        <v>586</v>
      </c>
      <c r="L1576" s="423">
        <f t="shared" si="30"/>
        <v>0.19453924914675769</v>
      </c>
      <c r="M1576" s="456"/>
      <c r="N1576" t="str">
        <f>IFERROR(VLOOKUP(B1576,Сток!A:B,2,FALSE),"")</f>
        <v/>
      </c>
      <c r="Q1576" s="214"/>
      <c r="R1576" s="214"/>
      <c r="S1576" s="214"/>
    </row>
    <row r="1577" spans="1:19" ht="12" customHeight="1" x14ac:dyDescent="0.25">
      <c r="A1577" s="18" t="e">
        <f>#REF!</f>
        <v>#REF!</v>
      </c>
      <c r="B1577" s="20" t="e">
        <f>#REF!</f>
        <v>#REF!</v>
      </c>
      <c r="C1577" s="143" t="e">
        <f>#REF!</f>
        <v>#REF!</v>
      </c>
      <c r="D1577" s="22" t="e">
        <f>#REF!</f>
        <v>#REF!</v>
      </c>
      <c r="E1577" s="35">
        <v>700</v>
      </c>
      <c r="F1577" s="203" t="s">
        <v>84</v>
      </c>
      <c r="G1577" s="19" t="e">
        <f>#REF!</f>
        <v>#REF!</v>
      </c>
      <c r="H1577" s="19"/>
      <c r="I1577" s="19">
        <f>ПЭВН!E1686</f>
        <v>0</v>
      </c>
      <c r="J1577" s="198"/>
      <c r="K1577" s="35">
        <v>586</v>
      </c>
      <c r="L1577" s="423">
        <f t="shared" si="30"/>
        <v>0.19453924914675769</v>
      </c>
      <c r="M1577" s="456"/>
      <c r="N1577" t="str">
        <f>IFERROR(VLOOKUP(B1577,Сток!A:B,2,FALSE),"")</f>
        <v/>
      </c>
      <c r="Q1577" s="214"/>
      <c r="R1577" s="214"/>
      <c r="S1577" s="214"/>
    </row>
    <row r="1578" spans="1:19" ht="12" customHeight="1" x14ac:dyDescent="0.25">
      <c r="A1578" s="18" t="e">
        <f>#REF!</f>
        <v>#REF!</v>
      </c>
      <c r="B1578" s="20" t="e">
        <f>#REF!</f>
        <v>#REF!</v>
      </c>
      <c r="C1578" s="143" t="e">
        <f>#REF!</f>
        <v>#REF!</v>
      </c>
      <c r="D1578" s="22" t="e">
        <f>#REF!</f>
        <v>#REF!</v>
      </c>
      <c r="E1578" s="35">
        <v>700</v>
      </c>
      <c r="F1578" s="203" t="s">
        <v>84</v>
      </c>
      <c r="G1578" s="19" t="e">
        <f>#REF!</f>
        <v>#REF!</v>
      </c>
      <c r="H1578" s="19"/>
      <c r="I1578" s="19">
        <f>ПЭВН!E1687</f>
        <v>0</v>
      </c>
      <c r="J1578" s="198"/>
      <c r="K1578" s="35">
        <v>672</v>
      </c>
      <c r="L1578" s="423">
        <f t="shared" si="30"/>
        <v>4.1666666666666741E-2</v>
      </c>
      <c r="M1578" s="456"/>
      <c r="N1578" t="str">
        <f>IFERROR(VLOOKUP(B1578,Сток!A:B,2,FALSE),"")</f>
        <v/>
      </c>
      <c r="Q1578" s="214"/>
      <c r="R1578" s="214"/>
      <c r="S1578" s="214"/>
    </row>
    <row r="1579" spans="1:19" ht="12" customHeight="1" x14ac:dyDescent="0.25">
      <c r="A1579" s="18" t="e">
        <f>#REF!</f>
        <v>#REF!</v>
      </c>
      <c r="B1579" s="20" t="e">
        <f>#REF!</f>
        <v>#REF!</v>
      </c>
      <c r="C1579" s="143" t="e">
        <f>#REF!</f>
        <v>#REF!</v>
      </c>
      <c r="D1579" s="22" t="e">
        <f>#REF!</f>
        <v>#REF!</v>
      </c>
      <c r="E1579" s="35">
        <v>750</v>
      </c>
      <c r="F1579" s="203" t="s">
        <v>84</v>
      </c>
      <c r="G1579" s="19" t="e">
        <f>#REF!</f>
        <v>#REF!</v>
      </c>
      <c r="H1579" s="19"/>
      <c r="I1579" s="19">
        <f>ПЭВН!E1688</f>
        <v>0</v>
      </c>
      <c r="J1579" s="198"/>
      <c r="K1579" s="35">
        <v>701</v>
      </c>
      <c r="L1579" s="423">
        <f t="shared" si="30"/>
        <v>6.9900142653352315E-2</v>
      </c>
      <c r="M1579" s="456"/>
      <c r="N1579" t="str">
        <f>IFERROR(VLOOKUP(B1579,Сток!A:B,2,FALSE),"")</f>
        <v/>
      </c>
      <c r="Q1579" s="214"/>
      <c r="R1579" s="214"/>
      <c r="S1579" s="214"/>
    </row>
    <row r="1580" spans="1:19" ht="12" customHeight="1" x14ac:dyDescent="0.25">
      <c r="A1580" s="18" t="e">
        <f>#REF!</f>
        <v>#REF!</v>
      </c>
      <c r="B1580" s="20" t="e">
        <f>#REF!</f>
        <v>#REF!</v>
      </c>
      <c r="C1580" s="143" t="e">
        <f>#REF!</f>
        <v>#REF!</v>
      </c>
      <c r="D1580" s="22" t="e">
        <f>#REF!</f>
        <v>#REF!</v>
      </c>
      <c r="E1580" s="35">
        <v>700</v>
      </c>
      <c r="F1580" s="203" t="s">
        <v>84</v>
      </c>
      <c r="G1580" s="19" t="e">
        <f>#REF!</f>
        <v>#REF!</v>
      </c>
      <c r="H1580" s="19"/>
      <c r="I1580" s="19">
        <f>ПЭВН!E1689</f>
        <v>0</v>
      </c>
      <c r="J1580" s="198"/>
      <c r="K1580" s="35">
        <v>624</v>
      </c>
      <c r="L1580" s="423">
        <f t="shared" si="30"/>
        <v>0.12179487179487181</v>
      </c>
      <c r="M1580" s="456"/>
      <c r="N1580" t="str">
        <f>IFERROR(VLOOKUP(B1580,Сток!A:B,2,FALSE),"")</f>
        <v/>
      </c>
      <c r="Q1580" s="214"/>
      <c r="R1580" s="214"/>
      <c r="S1580" s="214"/>
    </row>
    <row r="1581" spans="1:19" ht="12" customHeight="1" x14ac:dyDescent="0.25">
      <c r="A1581" s="18" t="e">
        <f>#REF!</f>
        <v>#REF!</v>
      </c>
      <c r="B1581" s="20" t="e">
        <f>#REF!</f>
        <v>#REF!</v>
      </c>
      <c r="C1581" s="143" t="e">
        <f>#REF!</f>
        <v>#REF!</v>
      </c>
      <c r="D1581" s="22" t="e">
        <f>#REF!</f>
        <v>#REF!</v>
      </c>
      <c r="E1581" s="35">
        <v>700</v>
      </c>
      <c r="F1581" s="203" t="s">
        <v>84</v>
      </c>
      <c r="G1581" s="19" t="e">
        <f>#REF!</f>
        <v>#REF!</v>
      </c>
      <c r="H1581" s="19"/>
      <c r="I1581" s="19">
        <f>ПЭВН!E1690</f>
        <v>0</v>
      </c>
      <c r="J1581" s="198"/>
      <c r="K1581" s="35">
        <v>643</v>
      </c>
      <c r="L1581" s="423">
        <f t="shared" si="30"/>
        <v>8.8646967340590965E-2</v>
      </c>
      <c r="M1581" s="456"/>
      <c r="N1581" t="str">
        <f>IFERROR(VLOOKUP(B1581,Сток!A:B,2,FALSE),"")</f>
        <v/>
      </c>
      <c r="Q1581" s="214"/>
      <c r="R1581" s="214"/>
      <c r="S1581" s="214"/>
    </row>
    <row r="1582" spans="1:19" ht="12" customHeight="1" x14ac:dyDescent="0.25">
      <c r="A1582" s="18" t="e">
        <f>#REF!</f>
        <v>#REF!</v>
      </c>
      <c r="B1582" s="20" t="e">
        <f>#REF!</f>
        <v>#REF!</v>
      </c>
      <c r="C1582" s="143" t="e">
        <f>#REF!</f>
        <v>#REF!</v>
      </c>
      <c r="D1582" s="22" t="e">
        <f>#REF!</f>
        <v>#REF!</v>
      </c>
      <c r="E1582" s="35">
        <v>950</v>
      </c>
      <c r="F1582" s="203" t="s">
        <v>84</v>
      </c>
      <c r="G1582" s="19" t="e">
        <f>#REF!</f>
        <v>#REF!</v>
      </c>
      <c r="H1582" s="19"/>
      <c r="I1582" s="19">
        <f>ПЭВН!E1691</f>
        <v>0</v>
      </c>
      <c r="J1582" s="198"/>
      <c r="K1582" s="35">
        <v>864</v>
      </c>
      <c r="L1582" s="423">
        <f t="shared" ref="L1582:L1645" si="31">E1582/K1582-1</f>
        <v>9.9537037037036979E-2</v>
      </c>
      <c r="M1582" s="456"/>
      <c r="N1582" t="str">
        <f>IFERROR(VLOOKUP(B1582,Сток!A:B,2,FALSE),"")</f>
        <v/>
      </c>
      <c r="Q1582" s="214"/>
      <c r="R1582" s="214"/>
      <c r="S1582" s="214"/>
    </row>
    <row r="1583" spans="1:19" ht="12" customHeight="1" x14ac:dyDescent="0.25">
      <c r="A1583" s="18" t="e">
        <f>#REF!</f>
        <v>#REF!</v>
      </c>
      <c r="B1583" s="20" t="e">
        <f>#REF!</f>
        <v>#REF!</v>
      </c>
      <c r="C1583" s="143" t="e">
        <f>#REF!</f>
        <v>#REF!</v>
      </c>
      <c r="D1583" s="22" t="e">
        <f>#REF!</f>
        <v>#REF!</v>
      </c>
      <c r="E1583" s="35">
        <v>160</v>
      </c>
      <c r="F1583" s="203" t="s">
        <v>84</v>
      </c>
      <c r="G1583" s="19" t="e">
        <f>#REF!</f>
        <v>#REF!</v>
      </c>
      <c r="H1583" s="19"/>
      <c r="I1583" s="19">
        <f>ПЭВН!E1692</f>
        <v>0</v>
      </c>
      <c r="J1583" s="198"/>
      <c r="K1583" s="35">
        <v>110</v>
      </c>
      <c r="L1583" s="423">
        <f t="shared" si="31"/>
        <v>0.45454545454545459</v>
      </c>
      <c r="M1583" s="456"/>
      <c r="N1583" t="str">
        <f>IFERROR(VLOOKUP(B1583,Сток!A:B,2,FALSE),"")</f>
        <v/>
      </c>
      <c r="Q1583" s="214"/>
      <c r="R1583" s="214"/>
      <c r="S1583" s="214"/>
    </row>
    <row r="1584" spans="1:19" ht="12" customHeight="1" x14ac:dyDescent="0.25">
      <c r="A1584" s="18" t="e">
        <f>#REF!</f>
        <v>#REF!</v>
      </c>
      <c r="B1584" s="20" t="e">
        <f>#REF!</f>
        <v>#REF!</v>
      </c>
      <c r="C1584" s="143" t="e">
        <f>#REF!</f>
        <v>#REF!</v>
      </c>
      <c r="D1584" s="22" t="e">
        <f>#REF!</f>
        <v>#REF!</v>
      </c>
      <c r="E1584" s="35">
        <v>384</v>
      </c>
      <c r="F1584" s="203" t="s">
        <v>84</v>
      </c>
      <c r="G1584" s="19" t="e">
        <f>#REF!</f>
        <v>#REF!</v>
      </c>
      <c r="H1584" s="19"/>
      <c r="I1584" s="19">
        <f>ПЭВН!E1693</f>
        <v>0</v>
      </c>
      <c r="J1584" s="198"/>
      <c r="K1584" s="35">
        <v>384</v>
      </c>
      <c r="L1584" s="423">
        <f t="shared" si="31"/>
        <v>0</v>
      </c>
      <c r="M1584" s="456"/>
      <c r="N1584" t="str">
        <f>IFERROR(VLOOKUP(B1584,Сток!A:B,2,FALSE),"")</f>
        <v/>
      </c>
      <c r="Q1584" s="214"/>
      <c r="R1584" s="214"/>
      <c r="S1584" s="214"/>
    </row>
    <row r="1585" spans="1:19" ht="12" customHeight="1" x14ac:dyDescent="0.25">
      <c r="A1585" s="18" t="e">
        <f>#REF!</f>
        <v>#REF!</v>
      </c>
      <c r="B1585" s="20" t="e">
        <f>#REF!</f>
        <v>#REF!</v>
      </c>
      <c r="C1585" s="143" t="e">
        <f>#REF!</f>
        <v>#REF!</v>
      </c>
      <c r="D1585" s="22" t="e">
        <f>#REF!</f>
        <v>#REF!</v>
      </c>
      <c r="E1585" s="35">
        <v>384</v>
      </c>
      <c r="F1585" s="203" t="s">
        <v>84</v>
      </c>
      <c r="G1585" s="19" t="e">
        <f>#REF!</f>
        <v>#REF!</v>
      </c>
      <c r="H1585" s="19"/>
      <c r="I1585" s="19">
        <f>ПЭВН!E1694</f>
        <v>0</v>
      </c>
      <c r="J1585" s="198"/>
      <c r="K1585" s="35">
        <v>384</v>
      </c>
      <c r="L1585" s="423">
        <f t="shared" si="31"/>
        <v>0</v>
      </c>
      <c r="M1585" s="456"/>
      <c r="N1585" t="str">
        <f>IFERROR(VLOOKUP(B1585,Сток!A:B,2,FALSE),"")</f>
        <v/>
      </c>
      <c r="Q1585" s="214"/>
      <c r="R1585" s="214"/>
      <c r="S1585" s="214"/>
    </row>
    <row r="1586" spans="1:19" ht="12" customHeight="1" x14ac:dyDescent="0.25">
      <c r="A1586" s="18" t="e">
        <f>#REF!</f>
        <v>#REF!</v>
      </c>
      <c r="B1586" s="20" t="e">
        <f>#REF!</f>
        <v>#REF!</v>
      </c>
      <c r="C1586" s="143" t="e">
        <f>#REF!</f>
        <v>#REF!</v>
      </c>
      <c r="D1586" s="22" t="e">
        <f>#REF!</f>
        <v>#REF!</v>
      </c>
      <c r="E1586" s="35">
        <v>750</v>
      </c>
      <c r="F1586" s="203" t="s">
        <v>84</v>
      </c>
      <c r="G1586" s="19" t="e">
        <f>#REF!</f>
        <v>#REF!</v>
      </c>
      <c r="H1586" s="19"/>
      <c r="I1586" s="19">
        <f>ПЭВН!E1695</f>
        <v>0</v>
      </c>
      <c r="J1586" s="198"/>
      <c r="K1586" s="35">
        <v>686</v>
      </c>
      <c r="L1586" s="423">
        <f t="shared" si="31"/>
        <v>9.3294460641399457E-2</v>
      </c>
      <c r="M1586" s="456"/>
      <c r="N1586" t="str">
        <f>IFERROR(VLOOKUP(B1586,Сток!A:B,2,FALSE),"")</f>
        <v/>
      </c>
      <c r="Q1586" s="214"/>
      <c r="R1586" s="214"/>
      <c r="S1586" s="214"/>
    </row>
    <row r="1587" spans="1:19" ht="12" customHeight="1" x14ac:dyDescent="0.25">
      <c r="A1587" s="18" t="e">
        <f>#REF!</f>
        <v>#REF!</v>
      </c>
      <c r="B1587" s="20" t="e">
        <f>#REF!</f>
        <v>#REF!</v>
      </c>
      <c r="C1587" s="143" t="e">
        <f>#REF!</f>
        <v>#REF!</v>
      </c>
      <c r="D1587" s="22" t="e">
        <f>#REF!</f>
        <v>#REF!</v>
      </c>
      <c r="E1587" s="35">
        <v>384</v>
      </c>
      <c r="F1587" s="203" t="s">
        <v>84</v>
      </c>
      <c r="G1587" s="19" t="e">
        <f>#REF!</f>
        <v>#REF!</v>
      </c>
      <c r="H1587" s="19"/>
      <c r="I1587" s="19">
        <f>ПЭВН!E1696</f>
        <v>0</v>
      </c>
      <c r="J1587" s="198"/>
      <c r="K1587" s="35">
        <v>384</v>
      </c>
      <c r="L1587" s="423">
        <f t="shared" si="31"/>
        <v>0</v>
      </c>
      <c r="M1587" s="456"/>
      <c r="N1587" t="str">
        <f>IFERROR(VLOOKUP(B1587,Сток!A:B,2,FALSE),"")</f>
        <v/>
      </c>
      <c r="Q1587" s="214"/>
      <c r="R1587" s="214"/>
      <c r="S1587" s="214"/>
    </row>
    <row r="1588" spans="1:19" ht="12" customHeight="1" x14ac:dyDescent="0.25">
      <c r="A1588" s="18" t="e">
        <f>#REF!</f>
        <v>#REF!</v>
      </c>
      <c r="B1588" s="20" t="e">
        <f>#REF!</f>
        <v>#REF!</v>
      </c>
      <c r="C1588" s="143" t="e">
        <f>#REF!</f>
        <v>#REF!</v>
      </c>
      <c r="D1588" s="22" t="e">
        <f>#REF!</f>
        <v>#REF!</v>
      </c>
      <c r="E1588" s="35">
        <v>850</v>
      </c>
      <c r="F1588" s="203" t="s">
        <v>84</v>
      </c>
      <c r="G1588" s="19" t="e">
        <f>#REF!</f>
        <v>#REF!</v>
      </c>
      <c r="H1588" s="19"/>
      <c r="I1588" s="19">
        <f>ПЭВН!E1697</f>
        <v>0</v>
      </c>
      <c r="J1588" s="198"/>
      <c r="K1588" s="35">
        <v>691</v>
      </c>
      <c r="L1588" s="423">
        <f t="shared" si="31"/>
        <v>0.23010130246020255</v>
      </c>
      <c r="M1588" s="456"/>
      <c r="N1588" t="str">
        <f>IFERROR(VLOOKUP(B1588,Сток!A:B,2,FALSE),"")</f>
        <v/>
      </c>
      <c r="Q1588" s="214"/>
      <c r="R1588" s="214"/>
      <c r="S1588" s="214"/>
    </row>
    <row r="1589" spans="1:19" ht="12" customHeight="1" x14ac:dyDescent="0.25">
      <c r="A1589" s="18" t="e">
        <f>#REF!</f>
        <v>#REF!</v>
      </c>
      <c r="B1589" s="20" t="e">
        <f>#REF!</f>
        <v>#REF!</v>
      </c>
      <c r="C1589" s="143" t="e">
        <f>#REF!</f>
        <v>#REF!</v>
      </c>
      <c r="D1589" s="22" t="e">
        <f>#REF!</f>
        <v>#REF!</v>
      </c>
      <c r="E1589" s="35">
        <v>850</v>
      </c>
      <c r="F1589" s="203" t="s">
        <v>84</v>
      </c>
      <c r="G1589" s="19" t="e">
        <f>#REF!</f>
        <v>#REF!</v>
      </c>
      <c r="H1589" s="19"/>
      <c r="I1589" s="19">
        <f>ПЭВН!E1698</f>
        <v>0</v>
      </c>
      <c r="J1589" s="198"/>
      <c r="K1589" s="35">
        <v>672</v>
      </c>
      <c r="L1589" s="423">
        <f t="shared" si="31"/>
        <v>0.26488095238095233</v>
      </c>
      <c r="M1589" s="456"/>
      <c r="N1589" t="str">
        <f>IFERROR(VLOOKUP(B1589,Сток!A:B,2,FALSE),"")</f>
        <v/>
      </c>
      <c r="Q1589" s="214"/>
      <c r="R1589" s="214"/>
      <c r="S1589" s="214"/>
    </row>
    <row r="1590" spans="1:19" ht="12" customHeight="1" x14ac:dyDescent="0.25">
      <c r="A1590" s="18" t="e">
        <f>#REF!</f>
        <v>#REF!</v>
      </c>
      <c r="B1590" s="20" t="e">
        <f>#REF!</f>
        <v>#REF!</v>
      </c>
      <c r="C1590" s="143" t="e">
        <f>#REF!</f>
        <v>#REF!</v>
      </c>
      <c r="D1590" s="22" t="e">
        <f>#REF!</f>
        <v>#REF!</v>
      </c>
      <c r="E1590" s="35">
        <v>850</v>
      </c>
      <c r="F1590" s="203" t="s">
        <v>84</v>
      </c>
      <c r="G1590" s="19" t="e">
        <f>#REF!</f>
        <v>#REF!</v>
      </c>
      <c r="H1590" s="19"/>
      <c r="I1590" s="19">
        <f>ПЭВН!E1699</f>
        <v>0</v>
      </c>
      <c r="J1590" s="198"/>
      <c r="K1590" s="35">
        <v>701</v>
      </c>
      <c r="L1590" s="423">
        <f t="shared" si="31"/>
        <v>0.21255349500713261</v>
      </c>
      <c r="M1590" s="456"/>
      <c r="N1590" t="str">
        <f>IFERROR(VLOOKUP(B1590,Сток!A:B,2,FALSE),"")</f>
        <v/>
      </c>
      <c r="Q1590" s="214"/>
      <c r="R1590" s="214"/>
      <c r="S1590" s="214"/>
    </row>
    <row r="1591" spans="1:19" ht="12" customHeight="1" x14ac:dyDescent="0.25">
      <c r="A1591" s="18" t="e">
        <f>#REF!</f>
        <v>#REF!</v>
      </c>
      <c r="B1591" s="20" t="e">
        <f>#REF!</f>
        <v>#REF!</v>
      </c>
      <c r="C1591" s="143" t="e">
        <f>#REF!</f>
        <v>#REF!</v>
      </c>
      <c r="D1591" s="22" t="e">
        <f>#REF!</f>
        <v>#REF!</v>
      </c>
      <c r="E1591" s="35">
        <v>850</v>
      </c>
      <c r="F1591" s="203" t="s">
        <v>84</v>
      </c>
      <c r="G1591" s="19" t="e">
        <f>#REF!</f>
        <v>#REF!</v>
      </c>
      <c r="H1591" s="19"/>
      <c r="I1591" s="19">
        <f>ПЭВН!E1700</f>
        <v>0</v>
      </c>
      <c r="J1591" s="198"/>
      <c r="K1591" s="35">
        <v>672</v>
      </c>
      <c r="L1591" s="423">
        <f t="shared" si="31"/>
        <v>0.26488095238095233</v>
      </c>
      <c r="M1591" s="456"/>
      <c r="N1591" t="str">
        <f>IFERROR(VLOOKUP(B1591,Сток!A:B,2,FALSE),"")</f>
        <v/>
      </c>
      <c r="Q1591" s="214"/>
      <c r="R1591" s="214"/>
      <c r="S1591" s="214"/>
    </row>
    <row r="1592" spans="1:19" ht="12" customHeight="1" x14ac:dyDescent="0.25">
      <c r="A1592" s="18" t="e">
        <f>#REF!</f>
        <v>#REF!</v>
      </c>
      <c r="B1592" s="20" t="e">
        <f>#REF!</f>
        <v>#REF!</v>
      </c>
      <c r="C1592" s="143" t="e">
        <f>#REF!</f>
        <v>#REF!</v>
      </c>
      <c r="D1592" s="22" t="e">
        <f>#REF!</f>
        <v>#REF!</v>
      </c>
      <c r="E1592" s="35">
        <v>850</v>
      </c>
      <c r="F1592" s="203" t="s">
        <v>84</v>
      </c>
      <c r="G1592" s="19" t="e">
        <f>#REF!</f>
        <v>#REF!</v>
      </c>
      <c r="H1592" s="19"/>
      <c r="I1592" s="19">
        <f>ПЭВН!E1701</f>
        <v>0</v>
      </c>
      <c r="J1592" s="198"/>
      <c r="K1592" s="35">
        <v>672</v>
      </c>
      <c r="L1592" s="423">
        <f t="shared" si="31"/>
        <v>0.26488095238095233</v>
      </c>
      <c r="M1592" s="456"/>
      <c r="N1592" t="str">
        <f>IFERROR(VLOOKUP(B1592,Сток!A:B,2,FALSE),"")</f>
        <v/>
      </c>
      <c r="Q1592" s="214"/>
      <c r="R1592" s="214"/>
      <c r="S1592" s="214"/>
    </row>
    <row r="1593" spans="1:19" ht="12" customHeight="1" x14ac:dyDescent="0.25">
      <c r="A1593" s="18" t="e">
        <f>#REF!</f>
        <v>#REF!</v>
      </c>
      <c r="B1593" s="20" t="e">
        <f>#REF!</f>
        <v>#REF!</v>
      </c>
      <c r="C1593" s="143" t="e">
        <f>#REF!</f>
        <v>#REF!</v>
      </c>
      <c r="D1593" s="22" t="e">
        <f>#REF!</f>
        <v>#REF!</v>
      </c>
      <c r="E1593" s="35">
        <v>850</v>
      </c>
      <c r="F1593" s="203" t="s">
        <v>84</v>
      </c>
      <c r="G1593" s="19" t="e">
        <f>#REF!</f>
        <v>#REF!</v>
      </c>
      <c r="H1593" s="19"/>
      <c r="I1593" s="19">
        <f>ПЭВН!E1702</f>
        <v>0</v>
      </c>
      <c r="J1593" s="198"/>
      <c r="K1593" s="35">
        <v>672</v>
      </c>
      <c r="L1593" s="423">
        <f t="shared" si="31"/>
        <v>0.26488095238095233</v>
      </c>
      <c r="M1593" s="456"/>
      <c r="N1593" t="str">
        <f>IFERROR(VLOOKUP(B1593,Сток!A:B,2,FALSE),"")</f>
        <v/>
      </c>
      <c r="Q1593" s="214"/>
      <c r="R1593" s="214"/>
      <c r="S1593" s="214"/>
    </row>
    <row r="1594" spans="1:19" ht="12" customHeight="1" x14ac:dyDescent="0.25">
      <c r="A1594" s="18" t="e">
        <f>#REF!</f>
        <v>#REF!</v>
      </c>
      <c r="B1594" s="20" t="e">
        <f>#REF!</f>
        <v>#REF!</v>
      </c>
      <c r="C1594" s="143" t="e">
        <f>#REF!</f>
        <v>#REF!</v>
      </c>
      <c r="D1594" s="22" t="e">
        <f>#REF!</f>
        <v>#REF!</v>
      </c>
      <c r="E1594" s="35">
        <v>850</v>
      </c>
      <c r="F1594" s="203" t="s">
        <v>84</v>
      </c>
      <c r="G1594" s="19" t="e">
        <f>#REF!</f>
        <v>#REF!</v>
      </c>
      <c r="H1594" s="19"/>
      <c r="I1594" s="19">
        <f>ПЭВН!E1703</f>
        <v>0</v>
      </c>
      <c r="J1594" s="198"/>
      <c r="K1594" s="35">
        <v>720</v>
      </c>
      <c r="L1594" s="423">
        <f t="shared" si="31"/>
        <v>0.18055555555555558</v>
      </c>
      <c r="M1594" s="456"/>
      <c r="N1594" t="str">
        <f>IFERROR(VLOOKUP(B1594,Сток!A:B,2,FALSE),"")</f>
        <v/>
      </c>
      <c r="Q1594" s="214"/>
      <c r="R1594" s="214"/>
      <c r="S1594" s="214"/>
    </row>
    <row r="1595" spans="1:19" ht="12" customHeight="1" x14ac:dyDescent="0.25">
      <c r="A1595" s="18" t="e">
        <f>#REF!</f>
        <v>#REF!</v>
      </c>
      <c r="B1595" s="20" t="e">
        <f>#REF!</f>
        <v>#REF!</v>
      </c>
      <c r="C1595" s="143" t="e">
        <f>#REF!</f>
        <v>#REF!</v>
      </c>
      <c r="D1595" s="22" t="e">
        <f>#REF!</f>
        <v>#REF!</v>
      </c>
      <c r="E1595" s="35">
        <v>850</v>
      </c>
      <c r="F1595" s="203" t="s">
        <v>84</v>
      </c>
      <c r="G1595" s="19" t="e">
        <f>#REF!</f>
        <v>#REF!</v>
      </c>
      <c r="H1595" s="19"/>
      <c r="I1595" s="19">
        <f>ПЭВН!E1704</f>
        <v>0</v>
      </c>
      <c r="J1595" s="198"/>
      <c r="K1595" s="35">
        <v>720</v>
      </c>
      <c r="L1595" s="423">
        <f t="shared" si="31"/>
        <v>0.18055555555555558</v>
      </c>
      <c r="M1595" s="456"/>
      <c r="Q1595" s="214"/>
      <c r="R1595" s="214"/>
      <c r="S1595" s="214"/>
    </row>
    <row r="1596" spans="1:19" ht="12" customHeight="1" x14ac:dyDescent="0.25">
      <c r="A1596" s="18" t="e">
        <f>#REF!</f>
        <v>#REF!</v>
      </c>
      <c r="B1596" s="20" t="e">
        <f>#REF!</f>
        <v>#REF!</v>
      </c>
      <c r="C1596" s="143" t="e">
        <f>#REF!</f>
        <v>#REF!</v>
      </c>
      <c r="D1596" s="22" t="e">
        <f>#REF!</f>
        <v>#REF!</v>
      </c>
      <c r="E1596" s="35">
        <v>850</v>
      </c>
      <c r="F1596" s="203" t="s">
        <v>84</v>
      </c>
      <c r="G1596" s="19" t="e">
        <f>#REF!</f>
        <v>#REF!</v>
      </c>
      <c r="H1596" s="19"/>
      <c r="I1596" s="19">
        <f>ПЭВН!E1705</f>
        <v>0</v>
      </c>
      <c r="J1596" s="198"/>
      <c r="K1596" s="35">
        <v>677</v>
      </c>
      <c r="L1596" s="423">
        <f t="shared" si="31"/>
        <v>0.25553914327917293</v>
      </c>
      <c r="M1596" s="456"/>
      <c r="Q1596" s="214"/>
      <c r="R1596" s="214"/>
      <c r="S1596" s="214"/>
    </row>
    <row r="1597" spans="1:19" ht="12" customHeight="1" x14ac:dyDescent="0.25">
      <c r="A1597" s="18" t="e">
        <f>#REF!</f>
        <v>#REF!</v>
      </c>
      <c r="B1597" s="20" t="e">
        <f>#REF!</f>
        <v>#REF!</v>
      </c>
      <c r="C1597" s="143" t="e">
        <f>#REF!</f>
        <v>#REF!</v>
      </c>
      <c r="D1597" s="22" t="e">
        <f>#REF!</f>
        <v>#REF!</v>
      </c>
      <c r="E1597" s="35">
        <v>850</v>
      </c>
      <c r="F1597" s="203" t="s">
        <v>84</v>
      </c>
      <c r="G1597" s="19" t="e">
        <f>#REF!</f>
        <v>#REF!</v>
      </c>
      <c r="H1597" s="19"/>
      <c r="I1597" s="19">
        <f>ПЭВН!E1706</f>
        <v>0</v>
      </c>
      <c r="J1597" s="198"/>
      <c r="K1597" s="35">
        <v>682</v>
      </c>
      <c r="L1597" s="423">
        <f t="shared" si="31"/>
        <v>0.24633431085043989</v>
      </c>
      <c r="M1597" s="456"/>
      <c r="Q1597" s="214"/>
      <c r="R1597" s="214"/>
      <c r="S1597" s="214"/>
    </row>
    <row r="1598" spans="1:19" ht="12" customHeight="1" x14ac:dyDescent="0.25">
      <c r="A1598" s="18" t="e">
        <f>#REF!</f>
        <v>#REF!</v>
      </c>
      <c r="B1598" s="20" t="e">
        <f>#REF!</f>
        <v>#REF!</v>
      </c>
      <c r="C1598" s="143" t="e">
        <f>#REF!</f>
        <v>#REF!</v>
      </c>
      <c r="D1598" s="22" t="e">
        <f>#REF!</f>
        <v>#REF!</v>
      </c>
      <c r="E1598" s="35">
        <v>850</v>
      </c>
      <c r="F1598" s="203" t="s">
        <v>84</v>
      </c>
      <c r="G1598" s="19" t="e">
        <f>#REF!</f>
        <v>#REF!</v>
      </c>
      <c r="H1598" s="19"/>
      <c r="I1598" s="19">
        <f>ПЭВН!E1707</f>
        <v>0</v>
      </c>
      <c r="J1598" s="198"/>
      <c r="K1598" s="35">
        <v>682</v>
      </c>
      <c r="L1598" s="423">
        <f t="shared" si="31"/>
        <v>0.24633431085043989</v>
      </c>
      <c r="M1598" s="456"/>
      <c r="Q1598" s="214"/>
      <c r="R1598" s="214"/>
      <c r="S1598" s="214"/>
    </row>
    <row r="1599" spans="1:19" ht="12" customHeight="1" x14ac:dyDescent="0.25">
      <c r="A1599" s="18" t="e">
        <f>#REF!</f>
        <v>#REF!</v>
      </c>
      <c r="B1599" s="20" t="e">
        <f>#REF!</f>
        <v>#REF!</v>
      </c>
      <c r="C1599" s="143" t="e">
        <f>#REF!</f>
        <v>#REF!</v>
      </c>
      <c r="D1599" s="22" t="e">
        <f>#REF!</f>
        <v>#REF!</v>
      </c>
      <c r="E1599" s="35">
        <v>384</v>
      </c>
      <c r="F1599" s="203" t="s">
        <v>84</v>
      </c>
      <c r="G1599" s="19" t="e">
        <f>#REF!</f>
        <v>#REF!</v>
      </c>
      <c r="H1599" s="19"/>
      <c r="I1599" s="19">
        <f>ПЭВН!E1708</f>
        <v>0</v>
      </c>
      <c r="J1599" s="198"/>
      <c r="K1599" s="35">
        <v>384</v>
      </c>
      <c r="L1599" s="423">
        <f t="shared" si="31"/>
        <v>0</v>
      </c>
      <c r="M1599" s="456"/>
      <c r="Q1599" s="214"/>
      <c r="R1599" s="214"/>
      <c r="S1599" s="214"/>
    </row>
    <row r="1600" spans="1:19" ht="12" customHeight="1" x14ac:dyDescent="0.25">
      <c r="A1600" s="18" t="e">
        <f>#REF!</f>
        <v>#REF!</v>
      </c>
      <c r="B1600" s="20" t="e">
        <f>#REF!</f>
        <v>#REF!</v>
      </c>
      <c r="C1600" s="143" t="e">
        <f>#REF!</f>
        <v>#REF!</v>
      </c>
      <c r="D1600" s="22" t="e">
        <f>#REF!</f>
        <v>#REF!</v>
      </c>
      <c r="E1600" s="35">
        <v>850</v>
      </c>
      <c r="F1600" s="203" t="s">
        <v>84</v>
      </c>
      <c r="G1600" s="19" t="e">
        <f>#REF!</f>
        <v>#REF!</v>
      </c>
      <c r="H1600" s="19"/>
      <c r="I1600" s="19">
        <f>ПЭВН!E1709</f>
        <v>0</v>
      </c>
      <c r="J1600" s="198"/>
      <c r="K1600" s="35">
        <v>682</v>
      </c>
      <c r="L1600" s="423">
        <f t="shared" si="31"/>
        <v>0.24633431085043989</v>
      </c>
      <c r="M1600" s="456"/>
      <c r="Q1600" s="214"/>
      <c r="R1600" s="214"/>
      <c r="S1600" s="214"/>
    </row>
    <row r="1601" spans="1:19" ht="12" customHeight="1" x14ac:dyDescent="0.25">
      <c r="A1601" s="18" t="e">
        <f>#REF!</f>
        <v>#REF!</v>
      </c>
      <c r="B1601" s="20" t="e">
        <f>#REF!</f>
        <v>#REF!</v>
      </c>
      <c r="C1601" s="143" t="e">
        <f>#REF!</f>
        <v>#REF!</v>
      </c>
      <c r="D1601" s="22" t="e">
        <f>#REF!</f>
        <v>#REF!</v>
      </c>
      <c r="E1601" s="35">
        <v>850</v>
      </c>
      <c r="F1601" s="203" t="s">
        <v>84</v>
      </c>
      <c r="G1601" s="19" t="e">
        <f>#REF!</f>
        <v>#REF!</v>
      </c>
      <c r="H1601" s="19"/>
      <c r="I1601" s="19">
        <f>ПЭВН!E1710</f>
        <v>0</v>
      </c>
      <c r="J1601" s="198"/>
      <c r="K1601" s="35">
        <v>682</v>
      </c>
      <c r="L1601" s="423">
        <f t="shared" si="31"/>
        <v>0.24633431085043989</v>
      </c>
      <c r="M1601" s="456"/>
      <c r="Q1601" s="214"/>
      <c r="R1601" s="214"/>
      <c r="S1601" s="214"/>
    </row>
    <row r="1602" spans="1:19" ht="12" customHeight="1" x14ac:dyDescent="0.25">
      <c r="A1602" s="18" t="e">
        <f>#REF!</f>
        <v>#REF!</v>
      </c>
      <c r="B1602" s="20" t="e">
        <f>#REF!</f>
        <v>#REF!</v>
      </c>
      <c r="C1602" s="143" t="e">
        <f>#REF!</f>
        <v>#REF!</v>
      </c>
      <c r="D1602" s="22" t="e">
        <f>#REF!</f>
        <v>#REF!</v>
      </c>
      <c r="E1602" s="35">
        <v>384</v>
      </c>
      <c r="F1602" s="203" t="s">
        <v>84</v>
      </c>
      <c r="G1602" s="19" t="e">
        <f>#REF!</f>
        <v>#REF!</v>
      </c>
      <c r="H1602" s="19"/>
      <c r="I1602" s="19">
        <f>ПЭВН!E1711</f>
        <v>0</v>
      </c>
      <c r="J1602" s="198"/>
      <c r="K1602" s="35">
        <v>384</v>
      </c>
      <c r="L1602" s="423">
        <f t="shared" si="31"/>
        <v>0</v>
      </c>
      <c r="M1602" s="456"/>
      <c r="Q1602" s="214"/>
      <c r="R1602" s="214"/>
      <c r="S1602" s="214"/>
    </row>
    <row r="1603" spans="1:19" ht="12" customHeight="1" x14ac:dyDescent="0.25">
      <c r="A1603" s="18" t="e">
        <f>#REF!</f>
        <v>#REF!</v>
      </c>
      <c r="B1603" s="20" t="e">
        <f>#REF!</f>
        <v>#REF!</v>
      </c>
      <c r="C1603" s="143" t="e">
        <f>#REF!</f>
        <v>#REF!</v>
      </c>
      <c r="D1603" s="22" t="e">
        <f>#REF!</f>
        <v>#REF!</v>
      </c>
      <c r="E1603" s="35">
        <v>850</v>
      </c>
      <c r="F1603" s="203" t="s">
        <v>84</v>
      </c>
      <c r="G1603" s="19" t="e">
        <f>#REF!</f>
        <v>#REF!</v>
      </c>
      <c r="H1603" s="19"/>
      <c r="I1603" s="19">
        <f>ПЭВН!E1712</f>
        <v>0</v>
      </c>
      <c r="J1603" s="198"/>
      <c r="K1603" s="35">
        <v>682</v>
      </c>
      <c r="L1603" s="423">
        <f t="shared" si="31"/>
        <v>0.24633431085043989</v>
      </c>
      <c r="M1603" s="456"/>
      <c r="Q1603" s="214"/>
      <c r="R1603" s="214"/>
      <c r="S1603" s="214"/>
    </row>
    <row r="1604" spans="1:19" ht="12" customHeight="1" x14ac:dyDescent="0.25">
      <c r="A1604" s="18" t="e">
        <f>#REF!</f>
        <v>#REF!</v>
      </c>
      <c r="B1604" s="20" t="e">
        <f>#REF!</f>
        <v>#REF!</v>
      </c>
      <c r="C1604" s="143" t="e">
        <f>#REF!</f>
        <v>#REF!</v>
      </c>
      <c r="D1604" s="22" t="e">
        <f>#REF!</f>
        <v>#REF!</v>
      </c>
      <c r="E1604" s="35">
        <v>850</v>
      </c>
      <c r="F1604" s="203" t="s">
        <v>84</v>
      </c>
      <c r="G1604" s="19" t="e">
        <f>#REF!</f>
        <v>#REF!</v>
      </c>
      <c r="H1604" s="19"/>
      <c r="I1604" s="19">
        <f>ПЭВН!E1713</f>
        <v>0</v>
      </c>
      <c r="J1604" s="198"/>
      <c r="K1604" s="35">
        <v>682</v>
      </c>
      <c r="L1604" s="423">
        <f t="shared" si="31"/>
        <v>0.24633431085043989</v>
      </c>
      <c r="M1604" s="456"/>
      <c r="Q1604" s="214"/>
      <c r="R1604" s="214"/>
      <c r="S1604" s="214"/>
    </row>
    <row r="1605" spans="1:19" ht="12" customHeight="1" x14ac:dyDescent="0.25">
      <c r="A1605" s="18" t="e">
        <f>#REF!</f>
        <v>#REF!</v>
      </c>
      <c r="B1605" s="20" t="e">
        <f>#REF!</f>
        <v>#REF!</v>
      </c>
      <c r="C1605" s="143" t="e">
        <f>#REF!</f>
        <v>#REF!</v>
      </c>
      <c r="D1605" s="22" t="e">
        <f>#REF!</f>
        <v>#REF!</v>
      </c>
      <c r="E1605" s="35">
        <v>850</v>
      </c>
      <c r="F1605" s="203" t="s">
        <v>84</v>
      </c>
      <c r="G1605" s="19" t="e">
        <f>#REF!</f>
        <v>#REF!</v>
      </c>
      <c r="H1605" s="19"/>
      <c r="I1605" s="19">
        <f>ПЭВН!E1714</f>
        <v>0</v>
      </c>
      <c r="J1605" s="198"/>
      <c r="K1605" s="35">
        <v>682</v>
      </c>
      <c r="L1605" s="423">
        <f t="shared" si="31"/>
        <v>0.24633431085043989</v>
      </c>
      <c r="M1605" s="456"/>
      <c r="Q1605" s="214"/>
      <c r="R1605" s="214"/>
      <c r="S1605" s="214"/>
    </row>
    <row r="1606" spans="1:19" ht="12" customHeight="1" x14ac:dyDescent="0.25">
      <c r="A1606" s="18" t="e">
        <f>#REF!</f>
        <v>#REF!</v>
      </c>
      <c r="B1606" s="20" t="e">
        <f>#REF!</f>
        <v>#REF!</v>
      </c>
      <c r="C1606" s="143" t="e">
        <f>#REF!</f>
        <v>#REF!</v>
      </c>
      <c r="D1606" s="22" t="e">
        <f>#REF!</f>
        <v>#REF!</v>
      </c>
      <c r="E1606" s="35">
        <v>850</v>
      </c>
      <c r="F1606" s="203" t="s">
        <v>84</v>
      </c>
      <c r="G1606" s="19" t="e">
        <f>#REF!</f>
        <v>#REF!</v>
      </c>
      <c r="H1606" s="19"/>
      <c r="I1606" s="19">
        <f>ПЭВН!E1715</f>
        <v>0</v>
      </c>
      <c r="J1606" s="198"/>
      <c r="K1606" s="35">
        <v>682</v>
      </c>
      <c r="L1606" s="423">
        <f t="shared" si="31"/>
        <v>0.24633431085043989</v>
      </c>
      <c r="M1606" s="456"/>
      <c r="Q1606" s="214"/>
      <c r="R1606" s="214"/>
      <c r="S1606" s="214"/>
    </row>
    <row r="1607" spans="1:19" ht="12" customHeight="1" x14ac:dyDescent="0.25">
      <c r="A1607" s="18" t="e">
        <f>#REF!</f>
        <v>#REF!</v>
      </c>
      <c r="B1607" s="20" t="e">
        <f>#REF!</f>
        <v>#REF!</v>
      </c>
      <c r="C1607" s="143" t="e">
        <f>#REF!</f>
        <v>#REF!</v>
      </c>
      <c r="D1607" s="22" t="e">
        <f>#REF!</f>
        <v>#REF!</v>
      </c>
      <c r="E1607" s="35">
        <v>850</v>
      </c>
      <c r="F1607" s="203" t="s">
        <v>84</v>
      </c>
      <c r="G1607" s="19" t="e">
        <f>#REF!</f>
        <v>#REF!</v>
      </c>
      <c r="H1607" s="19"/>
      <c r="I1607" s="19">
        <f>ПЭВН!E1716</f>
        <v>0</v>
      </c>
      <c r="J1607" s="198"/>
      <c r="K1607" s="35">
        <v>682</v>
      </c>
      <c r="L1607" s="423">
        <f t="shared" si="31"/>
        <v>0.24633431085043989</v>
      </c>
      <c r="M1607" s="456"/>
      <c r="Q1607" s="214"/>
      <c r="R1607" s="214"/>
      <c r="S1607" s="214"/>
    </row>
    <row r="1608" spans="1:19" ht="12" customHeight="1" x14ac:dyDescent="0.25">
      <c r="A1608" s="18" t="e">
        <f>#REF!</f>
        <v>#REF!</v>
      </c>
      <c r="B1608" s="20" t="e">
        <f>#REF!</f>
        <v>#REF!</v>
      </c>
      <c r="C1608" s="143" t="e">
        <f>#REF!</f>
        <v>#REF!</v>
      </c>
      <c r="D1608" s="22" t="e">
        <f>#REF!</f>
        <v>#REF!</v>
      </c>
      <c r="E1608" s="35">
        <v>850</v>
      </c>
      <c r="F1608" s="203" t="s">
        <v>84</v>
      </c>
      <c r="G1608" s="19" t="e">
        <f>#REF!</f>
        <v>#REF!</v>
      </c>
      <c r="H1608" s="19"/>
      <c r="I1608" s="19">
        <f>ПЭВН!E1717</f>
        <v>0</v>
      </c>
      <c r="J1608" s="198"/>
      <c r="K1608" s="35">
        <v>682</v>
      </c>
      <c r="L1608" s="423">
        <f t="shared" si="31"/>
        <v>0.24633431085043989</v>
      </c>
      <c r="M1608" s="456"/>
      <c r="Q1608" s="214"/>
      <c r="R1608" s="214"/>
      <c r="S1608" s="214"/>
    </row>
    <row r="1609" spans="1:19" ht="12" customHeight="1" x14ac:dyDescent="0.25">
      <c r="A1609" s="18" t="e">
        <f>#REF!</f>
        <v>#REF!</v>
      </c>
      <c r="B1609" s="20" t="e">
        <f>#REF!</f>
        <v>#REF!</v>
      </c>
      <c r="C1609" s="143" t="e">
        <f>#REF!</f>
        <v>#REF!</v>
      </c>
      <c r="D1609" s="22" t="e">
        <f>#REF!</f>
        <v>#REF!</v>
      </c>
      <c r="E1609" s="35">
        <v>509</v>
      </c>
      <c r="F1609" s="203" t="s">
        <v>84</v>
      </c>
      <c r="G1609" s="19" t="e">
        <f>#REF!</f>
        <v>#REF!</v>
      </c>
      <c r="H1609" s="19"/>
      <c r="I1609" s="19">
        <f>ПЭВН!E1718</f>
        <v>0</v>
      </c>
      <c r="J1609" s="198"/>
      <c r="K1609" s="35">
        <v>509</v>
      </c>
      <c r="L1609" s="423">
        <f t="shared" si="31"/>
        <v>0</v>
      </c>
      <c r="M1609" s="456"/>
      <c r="Q1609" s="214"/>
      <c r="R1609" s="214"/>
      <c r="S1609" s="214"/>
    </row>
    <row r="1610" spans="1:19" ht="12" customHeight="1" x14ac:dyDescent="0.25">
      <c r="A1610" s="18" t="e">
        <f>#REF!</f>
        <v>#REF!</v>
      </c>
      <c r="B1610" s="20" t="e">
        <f>#REF!</f>
        <v>#REF!</v>
      </c>
      <c r="C1610" s="143" t="e">
        <f>#REF!</f>
        <v>#REF!</v>
      </c>
      <c r="D1610" s="22" t="e">
        <f>#REF!</f>
        <v>#REF!</v>
      </c>
      <c r="E1610" s="35">
        <v>850</v>
      </c>
      <c r="F1610" s="203" t="s">
        <v>84</v>
      </c>
      <c r="G1610" s="19" t="e">
        <f>#REF!</f>
        <v>#REF!</v>
      </c>
      <c r="H1610" s="19"/>
      <c r="I1610" s="19">
        <f>ПЭВН!E1719</f>
        <v>0</v>
      </c>
      <c r="J1610" s="198"/>
      <c r="K1610" s="35">
        <v>342</v>
      </c>
      <c r="L1610" s="423">
        <f t="shared" si="31"/>
        <v>1.4853801169590644</v>
      </c>
      <c r="M1610" s="456"/>
      <c r="Q1610" s="214"/>
      <c r="R1610" s="214"/>
      <c r="S1610" s="214"/>
    </row>
    <row r="1611" spans="1:19" ht="12" customHeight="1" x14ac:dyDescent="0.25">
      <c r="A1611" s="18" t="e">
        <f>#REF!</f>
        <v>#REF!</v>
      </c>
      <c r="B1611" s="20" t="e">
        <f>#REF!</f>
        <v>#REF!</v>
      </c>
      <c r="C1611" s="143" t="e">
        <f>#REF!</f>
        <v>#REF!</v>
      </c>
      <c r="D1611" s="22" t="e">
        <f>#REF!</f>
        <v>#REF!</v>
      </c>
      <c r="E1611" s="35">
        <v>850</v>
      </c>
      <c r="F1611" s="203" t="s">
        <v>84</v>
      </c>
      <c r="G1611" s="19" t="e">
        <f>#REF!</f>
        <v>#REF!</v>
      </c>
      <c r="H1611" s="19"/>
      <c r="I1611" s="19">
        <f>ПЭВН!E1720</f>
        <v>0</v>
      </c>
      <c r="J1611" s="198"/>
      <c r="K1611" s="35">
        <v>533</v>
      </c>
      <c r="L1611" s="423">
        <f t="shared" si="31"/>
        <v>0.59474671669793611</v>
      </c>
      <c r="M1611" s="456"/>
      <c r="Q1611" s="214"/>
      <c r="R1611" s="214"/>
      <c r="S1611" s="214"/>
    </row>
    <row r="1612" spans="1:19" ht="12" customHeight="1" x14ac:dyDescent="0.25">
      <c r="A1612" s="18" t="e">
        <f>#REF!</f>
        <v>#REF!</v>
      </c>
      <c r="B1612" s="20" t="e">
        <f>#REF!</f>
        <v>#REF!</v>
      </c>
      <c r="C1612" s="143" t="e">
        <f>#REF!</f>
        <v>#REF!</v>
      </c>
      <c r="D1612" s="22" t="e">
        <f>#REF!</f>
        <v>#REF!</v>
      </c>
      <c r="E1612" s="35">
        <v>250</v>
      </c>
      <c r="F1612" s="203" t="s">
        <v>84</v>
      </c>
      <c r="G1612" s="19" t="e">
        <f>#REF!</f>
        <v>#REF!</v>
      </c>
      <c r="H1612" s="19"/>
      <c r="I1612" s="19">
        <f>ПЭВН!E1721</f>
        <v>0</v>
      </c>
      <c r="J1612" s="198"/>
      <c r="K1612" s="35">
        <v>169</v>
      </c>
      <c r="L1612" s="423">
        <f t="shared" si="31"/>
        <v>0.47928994082840237</v>
      </c>
      <c r="M1612" s="456"/>
      <c r="Q1612" s="214"/>
      <c r="R1612" s="214"/>
      <c r="S1612" s="214"/>
    </row>
    <row r="1613" spans="1:19" ht="12" customHeight="1" x14ac:dyDescent="0.25">
      <c r="A1613" s="18" t="e">
        <f>#REF!</f>
        <v>#REF!</v>
      </c>
      <c r="B1613" s="20" t="e">
        <f>#REF!</f>
        <v>#REF!</v>
      </c>
      <c r="C1613" s="143" t="e">
        <f>#REF!</f>
        <v>#REF!</v>
      </c>
      <c r="D1613" s="22" t="e">
        <f>#REF!</f>
        <v>#REF!</v>
      </c>
      <c r="E1613" s="35">
        <v>250</v>
      </c>
      <c r="F1613" s="203" t="s">
        <v>84</v>
      </c>
      <c r="G1613" s="19" t="e">
        <f>#REF!</f>
        <v>#REF!</v>
      </c>
      <c r="H1613" s="19"/>
      <c r="I1613" s="19">
        <f>ПЭВН!E1722</f>
        <v>0</v>
      </c>
      <c r="J1613" s="198"/>
      <c r="K1613" s="35">
        <v>176</v>
      </c>
      <c r="L1613" s="423">
        <f t="shared" si="31"/>
        <v>0.42045454545454541</v>
      </c>
      <c r="M1613" s="456"/>
      <c r="Q1613" s="214"/>
      <c r="R1613" s="214"/>
      <c r="S1613" s="214"/>
    </row>
    <row r="1614" spans="1:19" ht="12" customHeight="1" x14ac:dyDescent="0.25">
      <c r="A1614" s="18" t="e">
        <f>#REF!</f>
        <v>#REF!</v>
      </c>
      <c r="B1614" s="20" t="e">
        <f>#REF!</f>
        <v>#REF!</v>
      </c>
      <c r="C1614" s="143" t="e">
        <f>#REF!</f>
        <v>#REF!</v>
      </c>
      <c r="D1614" s="22" t="e">
        <f>#REF!</f>
        <v>#REF!</v>
      </c>
      <c r="E1614" s="35">
        <v>650</v>
      </c>
      <c r="F1614" s="203" t="s">
        <v>84</v>
      </c>
      <c r="G1614" s="19" t="e">
        <f>#REF!</f>
        <v>#REF!</v>
      </c>
      <c r="H1614" s="19"/>
      <c r="I1614" s="19">
        <f>ПЭВН!E1723</f>
        <v>0</v>
      </c>
      <c r="J1614" s="198"/>
      <c r="K1614" s="35">
        <v>410</v>
      </c>
      <c r="L1614" s="423">
        <f t="shared" si="31"/>
        <v>0.58536585365853666</v>
      </c>
      <c r="M1614" s="456"/>
      <c r="Q1614" s="214"/>
      <c r="R1614" s="214"/>
      <c r="S1614" s="214"/>
    </row>
    <row r="1615" spans="1:19" ht="12" customHeight="1" x14ac:dyDescent="0.25">
      <c r="A1615" s="18" t="e">
        <f>#REF!</f>
        <v>#REF!</v>
      </c>
      <c r="B1615" s="20" t="e">
        <f>#REF!</f>
        <v>#REF!</v>
      </c>
      <c r="C1615" s="143" t="e">
        <f>#REF!</f>
        <v>#REF!</v>
      </c>
      <c r="D1615" s="22" t="e">
        <f>#REF!</f>
        <v>#REF!</v>
      </c>
      <c r="E1615" s="35">
        <v>10</v>
      </c>
      <c r="F1615" s="203" t="s">
        <v>84</v>
      </c>
      <c r="G1615" s="19" t="e">
        <f>#REF!</f>
        <v>#REF!</v>
      </c>
      <c r="H1615" s="19"/>
      <c r="I1615" s="19">
        <f>ПЭВН!E1724</f>
        <v>0</v>
      </c>
      <c r="J1615" s="198"/>
      <c r="K1615" s="35">
        <v>10</v>
      </c>
      <c r="L1615" s="423">
        <f t="shared" si="31"/>
        <v>0</v>
      </c>
      <c r="M1615" s="456"/>
      <c r="Q1615" s="214"/>
      <c r="R1615" s="214"/>
      <c r="S1615" s="214"/>
    </row>
    <row r="1616" spans="1:19" ht="12" customHeight="1" x14ac:dyDescent="0.25">
      <c r="A1616" s="18" t="e">
        <f>#REF!</f>
        <v>#REF!</v>
      </c>
      <c r="B1616" s="20" t="e">
        <f>#REF!</f>
        <v>#REF!</v>
      </c>
      <c r="C1616" s="143" t="e">
        <f>#REF!</f>
        <v>#REF!</v>
      </c>
      <c r="D1616" s="22" t="e">
        <f>#REF!</f>
        <v>#REF!</v>
      </c>
      <c r="E1616" s="35">
        <v>100</v>
      </c>
      <c r="F1616" s="203" t="s">
        <v>84</v>
      </c>
      <c r="G1616" s="19" t="e">
        <f>#REF!</f>
        <v>#REF!</v>
      </c>
      <c r="H1616" s="19"/>
      <c r="I1616" s="19">
        <f>ПЭВН!E1725</f>
        <v>0</v>
      </c>
      <c r="J1616" s="198"/>
      <c r="K1616" s="35">
        <v>144</v>
      </c>
      <c r="L1616" s="423">
        <f t="shared" si="31"/>
        <v>-0.30555555555555558</v>
      </c>
      <c r="M1616" s="456"/>
      <c r="Q1616" s="214"/>
      <c r="R1616" s="214"/>
      <c r="S1616" s="214"/>
    </row>
    <row r="1617" spans="1:19" ht="12" customHeight="1" x14ac:dyDescent="0.25">
      <c r="A1617" s="18" t="e">
        <f>#REF!</f>
        <v>#REF!</v>
      </c>
      <c r="B1617" s="20" t="e">
        <f>#REF!</f>
        <v>#REF!</v>
      </c>
      <c r="C1617" s="143" t="e">
        <f>#REF!</f>
        <v>#REF!</v>
      </c>
      <c r="D1617" s="22" t="e">
        <f>#REF!</f>
        <v>#REF!</v>
      </c>
      <c r="E1617" s="35">
        <v>120</v>
      </c>
      <c r="F1617" s="203" t="s">
        <v>84</v>
      </c>
      <c r="G1617" s="19" t="e">
        <f>#REF!</f>
        <v>#REF!</v>
      </c>
      <c r="H1617" s="19"/>
      <c r="I1617" s="19">
        <f>ПЭВН!E1726</f>
        <v>0</v>
      </c>
      <c r="J1617" s="198"/>
      <c r="K1617" s="35">
        <v>163</v>
      </c>
      <c r="L1617" s="423">
        <f t="shared" si="31"/>
        <v>-0.26380368098159512</v>
      </c>
      <c r="M1617" s="456"/>
      <c r="Q1617" s="214"/>
      <c r="R1617" s="214"/>
      <c r="S1617" s="214"/>
    </row>
    <row r="1618" spans="1:19" ht="12" customHeight="1" x14ac:dyDescent="0.25">
      <c r="A1618" s="18" t="e">
        <f>#REF!</f>
        <v>#REF!</v>
      </c>
      <c r="B1618" s="20" t="e">
        <f>#REF!</f>
        <v>#REF!</v>
      </c>
      <c r="C1618" s="143" t="e">
        <f>#REF!</f>
        <v>#REF!</v>
      </c>
      <c r="D1618" s="22" t="e">
        <f>#REF!</f>
        <v>#REF!</v>
      </c>
      <c r="E1618" s="35">
        <v>100</v>
      </c>
      <c r="F1618" s="203" t="s">
        <v>84</v>
      </c>
      <c r="G1618" s="19" t="e">
        <f>#REF!</f>
        <v>#REF!</v>
      </c>
      <c r="H1618" s="19"/>
      <c r="I1618" s="19">
        <f>ПЭВН!E1727</f>
        <v>0</v>
      </c>
      <c r="J1618" s="198"/>
      <c r="K1618" s="35">
        <v>48</v>
      </c>
      <c r="L1618" s="423">
        <f t="shared" si="31"/>
        <v>1.0833333333333335</v>
      </c>
      <c r="M1618" s="456"/>
      <c r="Q1618" s="214"/>
      <c r="R1618" s="214"/>
      <c r="S1618" s="214"/>
    </row>
    <row r="1619" spans="1:19" ht="12" customHeight="1" x14ac:dyDescent="0.25">
      <c r="A1619" s="18" t="e">
        <f>#REF!</f>
        <v>#REF!</v>
      </c>
      <c r="B1619" s="20" t="e">
        <f>#REF!</f>
        <v>#REF!</v>
      </c>
      <c r="C1619" s="143" t="e">
        <f>#REF!</f>
        <v>#REF!</v>
      </c>
      <c r="D1619" s="22" t="e">
        <f>#REF!</f>
        <v>#REF!</v>
      </c>
      <c r="E1619" s="35">
        <v>900</v>
      </c>
      <c r="F1619" s="203" t="s">
        <v>84</v>
      </c>
      <c r="G1619" s="19" t="e">
        <f>#REF!</f>
        <v>#REF!</v>
      </c>
      <c r="H1619" s="19"/>
      <c r="I1619" s="19">
        <f>ПЭВН!E1728</f>
        <v>0</v>
      </c>
      <c r="J1619" s="198"/>
      <c r="K1619" s="35">
        <v>561</v>
      </c>
      <c r="L1619" s="423">
        <f t="shared" si="31"/>
        <v>0.60427807486631013</v>
      </c>
      <c r="M1619" s="456"/>
      <c r="Q1619" s="214"/>
      <c r="R1619" s="214"/>
      <c r="S1619" s="214"/>
    </row>
    <row r="1620" spans="1:19" ht="12" customHeight="1" x14ac:dyDescent="0.25">
      <c r="A1620" s="18" t="e">
        <f>#REF!</f>
        <v>#REF!</v>
      </c>
      <c r="B1620" s="20" t="e">
        <f>#REF!</f>
        <v>#REF!</v>
      </c>
      <c r="C1620" s="143" t="e">
        <f>#REF!</f>
        <v>#REF!</v>
      </c>
      <c r="D1620" s="22" t="e">
        <f>#REF!</f>
        <v>#REF!</v>
      </c>
      <c r="E1620" s="35">
        <v>1000</v>
      </c>
      <c r="F1620" s="203" t="s">
        <v>84</v>
      </c>
      <c r="G1620" s="19" t="e">
        <f>#REF!</f>
        <v>#REF!</v>
      </c>
      <c r="H1620" s="19"/>
      <c r="I1620" s="19">
        <f>ПЭВН!E1729</f>
        <v>0</v>
      </c>
      <c r="J1620" s="198"/>
      <c r="K1620" s="35">
        <v>528</v>
      </c>
      <c r="L1620" s="423">
        <f t="shared" si="31"/>
        <v>0.89393939393939403</v>
      </c>
      <c r="M1620" s="456"/>
      <c r="Q1620" s="214"/>
      <c r="R1620" s="214"/>
      <c r="S1620" s="214"/>
    </row>
    <row r="1621" spans="1:19" ht="12" customHeight="1" x14ac:dyDescent="0.25">
      <c r="A1621" s="18" t="e">
        <f>#REF!</f>
        <v>#REF!</v>
      </c>
      <c r="B1621" s="20" t="e">
        <f>#REF!</f>
        <v>#REF!</v>
      </c>
      <c r="C1621" s="143" t="e">
        <f>#REF!</f>
        <v>#REF!</v>
      </c>
      <c r="D1621" s="22" t="e">
        <f>#REF!</f>
        <v>#REF!</v>
      </c>
      <c r="E1621" s="35">
        <v>1100</v>
      </c>
      <c r="F1621" s="203" t="s">
        <v>84</v>
      </c>
      <c r="G1621" s="19" t="e">
        <f>#REF!</f>
        <v>#REF!</v>
      </c>
      <c r="H1621" s="19"/>
      <c r="I1621" s="19">
        <f>ПЭВН!E1730</f>
        <v>0</v>
      </c>
      <c r="J1621" s="198"/>
      <c r="K1621" s="35">
        <v>1056</v>
      </c>
      <c r="L1621" s="423">
        <f t="shared" si="31"/>
        <v>4.1666666666666741E-2</v>
      </c>
      <c r="M1621" s="456"/>
      <c r="Q1621" s="214"/>
      <c r="R1621" s="214"/>
      <c r="S1621" s="214"/>
    </row>
    <row r="1622" spans="1:19" ht="12" customHeight="1" x14ac:dyDescent="0.25">
      <c r="A1622" s="18" t="e">
        <f>#REF!</f>
        <v>#REF!</v>
      </c>
      <c r="B1622" s="20" t="e">
        <f>#REF!</f>
        <v>#REF!</v>
      </c>
      <c r="C1622" s="143" t="e">
        <f>#REF!</f>
        <v>#REF!</v>
      </c>
      <c r="D1622" s="22" t="e">
        <f>#REF!</f>
        <v>#REF!</v>
      </c>
      <c r="E1622" s="35">
        <v>1100</v>
      </c>
      <c r="F1622" s="203" t="s">
        <v>84</v>
      </c>
      <c r="G1622" s="19" t="e">
        <f>#REF!</f>
        <v>#REF!</v>
      </c>
      <c r="H1622" s="19"/>
      <c r="I1622" s="19">
        <f>ПЭВН!E1731</f>
        <v>0</v>
      </c>
      <c r="J1622" s="198"/>
      <c r="K1622" s="35">
        <v>1056</v>
      </c>
      <c r="L1622" s="423">
        <f t="shared" si="31"/>
        <v>4.1666666666666741E-2</v>
      </c>
      <c r="M1622" s="456"/>
      <c r="Q1622" s="214"/>
      <c r="R1622" s="214"/>
      <c r="S1622" s="214"/>
    </row>
    <row r="1623" spans="1:19" ht="12" customHeight="1" x14ac:dyDescent="0.25">
      <c r="A1623" s="18" t="e">
        <f>#REF!</f>
        <v>#REF!</v>
      </c>
      <c r="B1623" s="20" t="e">
        <f>#REF!</f>
        <v>#REF!</v>
      </c>
      <c r="C1623" s="143" t="e">
        <f>#REF!</f>
        <v>#REF!</v>
      </c>
      <c r="D1623" s="22" t="e">
        <f>#REF!</f>
        <v>#REF!</v>
      </c>
      <c r="E1623" s="35">
        <v>980</v>
      </c>
      <c r="F1623" s="203" t="s">
        <v>84</v>
      </c>
      <c r="G1623" s="19" t="e">
        <f>#REF!</f>
        <v>#REF!</v>
      </c>
      <c r="H1623" s="19"/>
      <c r="I1623" s="19">
        <f>ПЭВН!E1732</f>
        <v>0</v>
      </c>
      <c r="J1623" s="198"/>
      <c r="K1623" s="35">
        <v>941</v>
      </c>
      <c r="L1623" s="423">
        <f t="shared" si="31"/>
        <v>4.1445270988310412E-2</v>
      </c>
      <c r="M1623" s="456"/>
      <c r="Q1623" s="214"/>
      <c r="R1623" s="214"/>
      <c r="S1623" s="214"/>
    </row>
    <row r="1624" spans="1:19" ht="12" customHeight="1" x14ac:dyDescent="0.25">
      <c r="A1624" s="18" t="e">
        <f>#REF!</f>
        <v>#REF!</v>
      </c>
      <c r="B1624" s="20" t="e">
        <f>#REF!</f>
        <v>#REF!</v>
      </c>
      <c r="C1624" s="143" t="e">
        <f>#REF!</f>
        <v>#REF!</v>
      </c>
      <c r="D1624" s="22" t="e">
        <f>#REF!</f>
        <v>#REF!</v>
      </c>
      <c r="E1624" s="35">
        <v>950</v>
      </c>
      <c r="F1624" s="203" t="s">
        <v>84</v>
      </c>
      <c r="G1624" s="19" t="e">
        <f>#REF!</f>
        <v>#REF!</v>
      </c>
      <c r="H1624" s="19"/>
      <c r="I1624" s="19">
        <f>ПЭВН!E1733</f>
        <v>0</v>
      </c>
      <c r="J1624" s="198"/>
      <c r="K1624" s="35">
        <v>909</v>
      </c>
      <c r="L1624" s="423">
        <f t="shared" si="31"/>
        <v>4.5104510451045021E-2</v>
      </c>
      <c r="M1624" s="456"/>
      <c r="Q1624" s="214"/>
      <c r="R1624" s="214"/>
      <c r="S1624" s="214"/>
    </row>
    <row r="1625" spans="1:19" ht="12" customHeight="1" x14ac:dyDescent="0.25">
      <c r="A1625" s="18" t="e">
        <f>#REF!</f>
        <v>#REF!</v>
      </c>
      <c r="B1625" s="20" t="e">
        <f>#REF!</f>
        <v>#REF!</v>
      </c>
      <c r="C1625" s="143" t="e">
        <f>#REF!</f>
        <v>#REF!</v>
      </c>
      <c r="D1625" s="22" t="e">
        <f>#REF!</f>
        <v>#REF!</v>
      </c>
      <c r="E1625" s="35">
        <v>1280</v>
      </c>
      <c r="F1625" s="203" t="s">
        <v>84</v>
      </c>
      <c r="G1625" s="19" t="e">
        <f>#REF!</f>
        <v>#REF!</v>
      </c>
      <c r="H1625" s="19"/>
      <c r="I1625" s="19">
        <f>ПЭВН!E1734</f>
        <v>0</v>
      </c>
      <c r="J1625" s="198"/>
      <c r="K1625" s="35">
        <v>1248</v>
      </c>
      <c r="L1625" s="423">
        <f t="shared" si="31"/>
        <v>2.564102564102555E-2</v>
      </c>
      <c r="M1625" s="456"/>
      <c r="Q1625" s="214"/>
      <c r="R1625" s="214"/>
      <c r="S1625" s="214"/>
    </row>
    <row r="1626" spans="1:19" ht="12" customHeight="1" x14ac:dyDescent="0.25">
      <c r="A1626" s="18" t="e">
        <f>#REF!</f>
        <v>#REF!</v>
      </c>
      <c r="B1626" s="20" t="e">
        <f>#REF!</f>
        <v>#REF!</v>
      </c>
      <c r="C1626" s="143" t="e">
        <f>#REF!</f>
        <v>#REF!</v>
      </c>
      <c r="D1626" s="22" t="e">
        <f>#REF!</f>
        <v>#REF!</v>
      </c>
      <c r="E1626" s="35">
        <v>800</v>
      </c>
      <c r="F1626" s="203" t="s">
        <v>84</v>
      </c>
      <c r="G1626" s="19" t="e">
        <f>#REF!</f>
        <v>#REF!</v>
      </c>
      <c r="H1626" s="19"/>
      <c r="I1626" s="19">
        <f>ПЭВН!E1735</f>
        <v>0</v>
      </c>
      <c r="J1626" s="198"/>
      <c r="K1626" s="35">
        <v>660</v>
      </c>
      <c r="L1626" s="423">
        <f t="shared" si="31"/>
        <v>0.21212121212121215</v>
      </c>
      <c r="M1626" s="456"/>
      <c r="Q1626" s="214"/>
      <c r="R1626" s="214"/>
      <c r="S1626" s="214"/>
    </row>
    <row r="1627" spans="1:19" ht="12" customHeight="1" x14ac:dyDescent="0.25">
      <c r="A1627" s="18" t="e">
        <f>#REF!</f>
        <v>#REF!</v>
      </c>
      <c r="B1627" s="20" t="e">
        <f>#REF!</f>
        <v>#REF!</v>
      </c>
      <c r="C1627" s="143" t="e">
        <f>#REF!</f>
        <v>#REF!</v>
      </c>
      <c r="D1627" s="22" t="e">
        <f>#REF!</f>
        <v>#REF!</v>
      </c>
      <c r="E1627" s="35">
        <v>1800</v>
      </c>
      <c r="F1627" s="203" t="s">
        <v>84</v>
      </c>
      <c r="G1627" s="19" t="e">
        <f>#REF!</f>
        <v>#REF!</v>
      </c>
      <c r="H1627" s="19"/>
      <c r="I1627" s="19">
        <f>ПЭВН!E1736</f>
        <v>0</v>
      </c>
      <c r="J1627" s="198"/>
      <c r="K1627" s="35">
        <v>858</v>
      </c>
      <c r="L1627" s="423">
        <f t="shared" si="31"/>
        <v>1.0979020979020979</v>
      </c>
      <c r="M1627" s="456"/>
      <c r="Q1627" s="214"/>
      <c r="R1627" s="214"/>
      <c r="S1627" s="214"/>
    </row>
    <row r="1628" spans="1:19" ht="12" customHeight="1" x14ac:dyDescent="0.25">
      <c r="A1628" s="18" t="e">
        <f>#REF!</f>
        <v>#REF!</v>
      </c>
      <c r="B1628" s="20" t="e">
        <f>#REF!</f>
        <v>#REF!</v>
      </c>
      <c r="C1628" s="143" t="e">
        <f>#REF!</f>
        <v>#REF!</v>
      </c>
      <c r="D1628" s="22" t="e">
        <f>#REF!</f>
        <v>#REF!</v>
      </c>
      <c r="E1628" s="35">
        <v>2600</v>
      </c>
      <c r="F1628" s="203" t="s">
        <v>84</v>
      </c>
      <c r="G1628" s="19" t="e">
        <f>#REF!</f>
        <v>#REF!</v>
      </c>
      <c r="H1628" s="19"/>
      <c r="I1628" s="19">
        <f>ПЭВН!E1737</f>
        <v>0</v>
      </c>
      <c r="J1628" s="198"/>
      <c r="K1628" s="35">
        <v>1507</v>
      </c>
      <c r="L1628" s="423">
        <f t="shared" si="31"/>
        <v>0.72528201725282027</v>
      </c>
      <c r="M1628" s="456"/>
      <c r="Q1628" s="214"/>
      <c r="R1628" s="214"/>
      <c r="S1628" s="214"/>
    </row>
    <row r="1629" spans="1:19" ht="12" customHeight="1" x14ac:dyDescent="0.25">
      <c r="A1629" s="18" t="e">
        <f>#REF!</f>
        <v>#REF!</v>
      </c>
      <c r="B1629" s="20" t="e">
        <f>#REF!</f>
        <v>#REF!</v>
      </c>
      <c r="C1629" s="143" t="e">
        <f>#REF!</f>
        <v>#REF!</v>
      </c>
      <c r="D1629" s="22" t="e">
        <f>#REF!</f>
        <v>#REF!</v>
      </c>
      <c r="E1629" s="35">
        <v>3200</v>
      </c>
      <c r="F1629" s="203" t="s">
        <v>84</v>
      </c>
      <c r="G1629" s="19" t="e">
        <f>#REF!</f>
        <v>#REF!</v>
      </c>
      <c r="H1629" s="19"/>
      <c r="I1629" s="19">
        <f>ПЭВН!E1738</f>
        <v>0</v>
      </c>
      <c r="J1629" s="198"/>
      <c r="K1629" s="35">
        <v>2184</v>
      </c>
      <c r="L1629" s="423">
        <f t="shared" si="31"/>
        <v>0.4652014652014651</v>
      </c>
      <c r="M1629" s="456"/>
      <c r="Q1629" s="214"/>
      <c r="R1629" s="214"/>
      <c r="S1629" s="214"/>
    </row>
    <row r="1630" spans="1:19" ht="12" customHeight="1" x14ac:dyDescent="0.25">
      <c r="A1630" s="18" t="e">
        <f>#REF!</f>
        <v>#REF!</v>
      </c>
      <c r="B1630" s="20" t="e">
        <f>#REF!</f>
        <v>#REF!</v>
      </c>
      <c r="C1630" s="143" t="e">
        <f>#REF!</f>
        <v>#REF!</v>
      </c>
      <c r="D1630" s="22" t="e">
        <f>#REF!</f>
        <v>#REF!</v>
      </c>
      <c r="E1630" s="35">
        <v>2200</v>
      </c>
      <c r="F1630" s="203" t="s">
        <v>84</v>
      </c>
      <c r="G1630" s="19" t="e">
        <f>#REF!</f>
        <v>#REF!</v>
      </c>
      <c r="H1630" s="19"/>
      <c r="I1630" s="19">
        <f>ПЭВН!E1739</f>
        <v>0</v>
      </c>
      <c r="J1630" s="198"/>
      <c r="K1630" s="35">
        <v>1584</v>
      </c>
      <c r="L1630" s="423">
        <f t="shared" si="31"/>
        <v>0.38888888888888884</v>
      </c>
      <c r="M1630" s="456"/>
      <c r="Q1630" s="214"/>
      <c r="R1630" s="214"/>
      <c r="S1630" s="214"/>
    </row>
    <row r="1631" spans="1:19" ht="12" customHeight="1" x14ac:dyDescent="0.25">
      <c r="A1631" s="18" t="e">
        <f>#REF!</f>
        <v>#REF!</v>
      </c>
      <c r="B1631" s="20" t="e">
        <f>#REF!</f>
        <v>#REF!</v>
      </c>
      <c r="C1631" s="143" t="e">
        <f>#REF!</f>
        <v>#REF!</v>
      </c>
      <c r="D1631" s="22" t="e">
        <f>#REF!</f>
        <v>#REF!</v>
      </c>
      <c r="E1631" s="35">
        <v>250</v>
      </c>
      <c r="F1631" s="203" t="s">
        <v>84</v>
      </c>
      <c r="G1631" s="19" t="e">
        <f>#REF!</f>
        <v>#REF!</v>
      </c>
      <c r="H1631" s="19"/>
      <c r="I1631" s="19">
        <f>ПЭВН!E1740</f>
        <v>0</v>
      </c>
      <c r="J1631" s="198"/>
      <c r="K1631" s="35">
        <v>161</v>
      </c>
      <c r="L1631" s="423">
        <f t="shared" si="31"/>
        <v>0.55279503105590067</v>
      </c>
      <c r="M1631" s="456"/>
      <c r="Q1631" s="214"/>
      <c r="R1631" s="214"/>
      <c r="S1631" s="214"/>
    </row>
    <row r="1632" spans="1:19" ht="12" customHeight="1" x14ac:dyDescent="0.25">
      <c r="A1632" s="18" t="e">
        <f>#REF!</f>
        <v>#REF!</v>
      </c>
      <c r="B1632" s="20" t="e">
        <f>#REF!</f>
        <v>#REF!</v>
      </c>
      <c r="C1632" s="143" t="e">
        <f>#REF!</f>
        <v>#REF!</v>
      </c>
      <c r="D1632" s="22" t="e">
        <f>#REF!</f>
        <v>#REF!</v>
      </c>
      <c r="E1632" s="35">
        <v>650</v>
      </c>
      <c r="F1632" s="203" t="s">
        <v>84</v>
      </c>
      <c r="G1632" s="19" t="e">
        <f>#REF!</f>
        <v>#REF!</v>
      </c>
      <c r="H1632" s="19"/>
      <c r="I1632" s="19">
        <f>ПЭВН!E1741</f>
        <v>0</v>
      </c>
      <c r="J1632" s="198"/>
      <c r="K1632" s="35">
        <v>643</v>
      </c>
      <c r="L1632" s="423">
        <f t="shared" si="31"/>
        <v>1.0886469673405896E-2</v>
      </c>
      <c r="M1632" s="456"/>
      <c r="Q1632" s="214"/>
      <c r="R1632" s="214"/>
      <c r="S1632" s="214"/>
    </row>
    <row r="1633" spans="1:19" ht="12" customHeight="1" x14ac:dyDescent="0.25">
      <c r="A1633" s="18" t="e">
        <f>#REF!</f>
        <v>#REF!</v>
      </c>
      <c r="B1633" s="20" t="e">
        <f>#REF!</f>
        <v>#REF!</v>
      </c>
      <c r="C1633" s="143" t="e">
        <f>#REF!</f>
        <v>#REF!</v>
      </c>
      <c r="D1633" s="22" t="e">
        <f>#REF!</f>
        <v>#REF!</v>
      </c>
      <c r="E1633" s="35">
        <v>650</v>
      </c>
      <c r="F1633" s="203" t="s">
        <v>84</v>
      </c>
      <c r="G1633" s="19" t="e">
        <f>#REF!</f>
        <v>#REF!</v>
      </c>
      <c r="H1633" s="19"/>
      <c r="I1633" s="19">
        <f>ПЭВН!E1742</f>
        <v>0</v>
      </c>
      <c r="J1633" s="198"/>
      <c r="K1633" s="35">
        <v>643</v>
      </c>
      <c r="L1633" s="423">
        <f t="shared" si="31"/>
        <v>1.0886469673405896E-2</v>
      </c>
      <c r="M1633" s="456"/>
      <c r="Q1633" s="214"/>
      <c r="R1633" s="214"/>
      <c r="S1633" s="214"/>
    </row>
    <row r="1634" spans="1:19" ht="12" customHeight="1" x14ac:dyDescent="0.25">
      <c r="A1634" s="18" t="e">
        <f>#REF!</f>
        <v>#REF!</v>
      </c>
      <c r="B1634" s="20" t="e">
        <f>#REF!</f>
        <v>#REF!</v>
      </c>
      <c r="C1634" s="143" t="e">
        <f>#REF!</f>
        <v>#REF!</v>
      </c>
      <c r="D1634" s="22" t="e">
        <f>#REF!</f>
        <v>#REF!</v>
      </c>
      <c r="E1634" s="35">
        <v>650</v>
      </c>
      <c r="F1634" s="203" t="s">
        <v>84</v>
      </c>
      <c r="G1634" s="19" t="e">
        <f>#REF!</f>
        <v>#REF!</v>
      </c>
      <c r="H1634" s="19"/>
      <c r="I1634" s="19">
        <f>ПЭВН!E1743</f>
        <v>0</v>
      </c>
      <c r="J1634" s="198"/>
      <c r="K1634" s="35">
        <v>643</v>
      </c>
      <c r="L1634" s="423">
        <f t="shared" si="31"/>
        <v>1.0886469673405896E-2</v>
      </c>
      <c r="M1634" s="456"/>
      <c r="Q1634" s="214"/>
      <c r="R1634" s="214"/>
      <c r="S1634" s="214"/>
    </row>
    <row r="1635" spans="1:19" ht="12" customHeight="1" x14ac:dyDescent="0.25">
      <c r="A1635" s="18" t="e">
        <f>#REF!</f>
        <v>#REF!</v>
      </c>
      <c r="B1635" s="20" t="e">
        <f>#REF!</f>
        <v>#REF!</v>
      </c>
      <c r="C1635" s="143" t="e">
        <f>#REF!</f>
        <v>#REF!</v>
      </c>
      <c r="D1635" s="22" t="e">
        <f>#REF!</f>
        <v>#REF!</v>
      </c>
      <c r="E1635" s="35">
        <v>380</v>
      </c>
      <c r="F1635" s="203" t="s">
        <v>84</v>
      </c>
      <c r="G1635" s="19" t="e">
        <f>#REF!</f>
        <v>#REF!</v>
      </c>
      <c r="H1635" s="19"/>
      <c r="I1635" s="19">
        <f>ПЭВН!E1744</f>
        <v>0</v>
      </c>
      <c r="J1635" s="198"/>
      <c r="K1635" s="35">
        <v>375</v>
      </c>
      <c r="L1635" s="423">
        <f t="shared" si="31"/>
        <v>1.3333333333333419E-2</v>
      </c>
      <c r="M1635" s="456"/>
      <c r="Q1635" s="214"/>
      <c r="R1635" s="214"/>
      <c r="S1635" s="214"/>
    </row>
    <row r="1636" spans="1:19" ht="12" customHeight="1" x14ac:dyDescent="0.25">
      <c r="A1636" s="18" t="e">
        <f>#REF!</f>
        <v>#REF!</v>
      </c>
      <c r="B1636" s="20" t="e">
        <f>#REF!</f>
        <v>#REF!</v>
      </c>
      <c r="C1636" s="143" t="e">
        <f>#REF!</f>
        <v>#REF!</v>
      </c>
      <c r="D1636" s="22" t="e">
        <f>#REF!</f>
        <v>#REF!</v>
      </c>
      <c r="E1636" s="35">
        <v>430</v>
      </c>
      <c r="F1636" s="203" t="s">
        <v>84</v>
      </c>
      <c r="G1636" s="19" t="e">
        <f>#REF!</f>
        <v>#REF!</v>
      </c>
      <c r="H1636" s="19"/>
      <c r="I1636" s="19">
        <f>ПЭВН!E1745</f>
        <v>0</v>
      </c>
      <c r="J1636" s="198"/>
      <c r="K1636" s="35">
        <v>429</v>
      </c>
      <c r="L1636" s="423">
        <f t="shared" si="31"/>
        <v>2.3310023310023631E-3</v>
      </c>
      <c r="M1636" s="456"/>
      <c r="Q1636" s="214"/>
      <c r="R1636" s="214"/>
      <c r="S1636" s="214"/>
    </row>
    <row r="1637" spans="1:19" ht="12" customHeight="1" x14ac:dyDescent="0.25">
      <c r="A1637" s="18" t="e">
        <f>#REF!</f>
        <v>#REF!</v>
      </c>
      <c r="B1637" s="20" t="e">
        <f>#REF!</f>
        <v>#REF!</v>
      </c>
      <c r="C1637" s="143" t="e">
        <f>#REF!</f>
        <v>#REF!</v>
      </c>
      <c r="D1637" s="22" t="e">
        <f>#REF!</f>
        <v>#REF!</v>
      </c>
      <c r="E1637" s="35">
        <v>430</v>
      </c>
      <c r="F1637" s="203" t="s">
        <v>84</v>
      </c>
      <c r="G1637" s="19" t="e">
        <f>#REF!</f>
        <v>#REF!</v>
      </c>
      <c r="H1637" s="19"/>
      <c r="I1637" s="19">
        <f>ПЭВН!E1746</f>
        <v>0</v>
      </c>
      <c r="J1637" s="198"/>
      <c r="K1637" s="35">
        <v>429</v>
      </c>
      <c r="L1637" s="423">
        <f t="shared" si="31"/>
        <v>2.3310023310023631E-3</v>
      </c>
      <c r="M1637" s="456"/>
      <c r="Q1637" s="214"/>
      <c r="R1637" s="214"/>
      <c r="S1637" s="214"/>
    </row>
    <row r="1638" spans="1:19" ht="12" customHeight="1" x14ac:dyDescent="0.25">
      <c r="A1638" s="18" t="e">
        <f>#REF!</f>
        <v>#REF!</v>
      </c>
      <c r="B1638" s="20" t="e">
        <f>#REF!</f>
        <v>#REF!</v>
      </c>
      <c r="C1638" s="143" t="e">
        <f>#REF!</f>
        <v>#REF!</v>
      </c>
      <c r="D1638" s="22" t="e">
        <f>#REF!</f>
        <v>#REF!</v>
      </c>
      <c r="E1638" s="35">
        <v>490</v>
      </c>
      <c r="F1638" s="203" t="s">
        <v>84</v>
      </c>
      <c r="G1638" s="19" t="e">
        <f>#REF!</f>
        <v>#REF!</v>
      </c>
      <c r="H1638" s="19"/>
      <c r="I1638" s="19">
        <f>ПЭВН!E1747</f>
        <v>0</v>
      </c>
      <c r="J1638" s="198"/>
      <c r="K1638" s="35">
        <v>482</v>
      </c>
      <c r="L1638" s="423">
        <f t="shared" si="31"/>
        <v>1.6597510373443924E-2</v>
      </c>
      <c r="M1638" s="456"/>
      <c r="Q1638" s="214"/>
      <c r="R1638" s="214"/>
      <c r="S1638" s="214"/>
    </row>
    <row r="1639" spans="1:19" ht="12" customHeight="1" x14ac:dyDescent="0.25">
      <c r="A1639" s="18" t="e">
        <f>#REF!</f>
        <v>#REF!</v>
      </c>
      <c r="B1639" s="20" t="e">
        <f>#REF!</f>
        <v>#REF!</v>
      </c>
      <c r="C1639" s="143" t="e">
        <f>#REF!</f>
        <v>#REF!</v>
      </c>
      <c r="D1639" s="22" t="e">
        <f>#REF!</f>
        <v>#REF!</v>
      </c>
      <c r="E1639" s="35">
        <v>490</v>
      </c>
      <c r="F1639" s="203" t="s">
        <v>84</v>
      </c>
      <c r="G1639" s="19" t="e">
        <f>#REF!</f>
        <v>#REF!</v>
      </c>
      <c r="H1639" s="19"/>
      <c r="I1639" s="19">
        <f>ПЭВН!E1748</f>
        <v>0</v>
      </c>
      <c r="J1639" s="198"/>
      <c r="K1639" s="35">
        <v>482</v>
      </c>
      <c r="L1639" s="423">
        <f t="shared" si="31"/>
        <v>1.6597510373443924E-2</v>
      </c>
      <c r="M1639" s="456"/>
      <c r="Q1639" s="214"/>
      <c r="R1639" s="214"/>
      <c r="S1639" s="214"/>
    </row>
    <row r="1640" spans="1:19" ht="12" customHeight="1" x14ac:dyDescent="0.25">
      <c r="A1640" s="18" t="e">
        <f>#REF!</f>
        <v>#REF!</v>
      </c>
      <c r="B1640" s="20" t="e">
        <f>#REF!</f>
        <v>#REF!</v>
      </c>
      <c r="C1640" s="143" t="e">
        <f>#REF!</f>
        <v>#REF!</v>
      </c>
      <c r="D1640" s="22" t="e">
        <f>#REF!</f>
        <v>#REF!</v>
      </c>
      <c r="E1640" s="35">
        <v>490</v>
      </c>
      <c r="F1640" s="203" t="s">
        <v>84</v>
      </c>
      <c r="G1640" s="19" t="e">
        <f>#REF!</f>
        <v>#REF!</v>
      </c>
      <c r="H1640" s="19"/>
      <c r="I1640" s="19">
        <f>ПЭВН!E1749</f>
        <v>0</v>
      </c>
      <c r="J1640" s="198"/>
      <c r="K1640" s="35">
        <v>482</v>
      </c>
      <c r="L1640" s="423">
        <f t="shared" si="31"/>
        <v>1.6597510373443924E-2</v>
      </c>
      <c r="M1640" s="456"/>
      <c r="Q1640" s="214"/>
      <c r="R1640" s="214"/>
      <c r="S1640" s="214"/>
    </row>
    <row r="1641" spans="1:19" ht="12" customHeight="1" x14ac:dyDescent="0.25">
      <c r="A1641" s="18" t="e">
        <f>#REF!</f>
        <v>#REF!</v>
      </c>
      <c r="B1641" s="20" t="e">
        <f>#REF!</f>
        <v>#REF!</v>
      </c>
      <c r="C1641" s="143" t="e">
        <f>#REF!</f>
        <v>#REF!</v>
      </c>
      <c r="D1641" s="22" t="e">
        <f>#REF!</f>
        <v>#REF!</v>
      </c>
      <c r="E1641" s="35">
        <v>490</v>
      </c>
      <c r="F1641" s="203" t="s">
        <v>84</v>
      </c>
      <c r="G1641" s="19" t="e">
        <f>#REF!</f>
        <v>#REF!</v>
      </c>
      <c r="H1641" s="19"/>
      <c r="I1641" s="19">
        <f>ПЭВН!E1750</f>
        <v>0</v>
      </c>
      <c r="J1641" s="198"/>
      <c r="K1641" s="35">
        <v>482</v>
      </c>
      <c r="L1641" s="423">
        <f t="shared" si="31"/>
        <v>1.6597510373443924E-2</v>
      </c>
      <c r="M1641" s="456"/>
      <c r="Q1641" s="214"/>
      <c r="R1641" s="214"/>
      <c r="S1641" s="214"/>
    </row>
    <row r="1642" spans="1:19" ht="12" customHeight="1" x14ac:dyDescent="0.25">
      <c r="A1642" s="18" t="e">
        <f>#REF!</f>
        <v>#REF!</v>
      </c>
      <c r="B1642" s="20" t="e">
        <f>#REF!</f>
        <v>#REF!</v>
      </c>
      <c r="C1642" s="143" t="e">
        <f>#REF!</f>
        <v>#REF!</v>
      </c>
      <c r="D1642" s="22" t="e">
        <f>#REF!</f>
        <v>#REF!</v>
      </c>
      <c r="E1642" s="35">
        <v>530</v>
      </c>
      <c r="F1642" s="203" t="s">
        <v>84</v>
      </c>
      <c r="G1642" s="19" t="e">
        <f>#REF!</f>
        <v>#REF!</v>
      </c>
      <c r="H1642" s="19"/>
      <c r="I1642" s="19">
        <f>ПЭВН!E1751</f>
        <v>0</v>
      </c>
      <c r="J1642" s="198"/>
      <c r="K1642" s="35">
        <v>525</v>
      </c>
      <c r="L1642" s="423">
        <f t="shared" si="31"/>
        <v>9.52380952380949E-3</v>
      </c>
      <c r="M1642" s="456"/>
      <c r="Q1642" s="214"/>
      <c r="R1642" s="214"/>
      <c r="S1642" s="214"/>
    </row>
    <row r="1643" spans="1:19" ht="12" customHeight="1" x14ac:dyDescent="0.25">
      <c r="A1643" s="18" t="e">
        <f>#REF!</f>
        <v>#REF!</v>
      </c>
      <c r="B1643" s="20" t="e">
        <f>#REF!</f>
        <v>#REF!</v>
      </c>
      <c r="C1643" s="143" t="e">
        <f>#REF!</f>
        <v>#REF!</v>
      </c>
      <c r="D1643" s="22" t="e">
        <f>#REF!</f>
        <v>#REF!</v>
      </c>
      <c r="E1643" s="35">
        <v>530</v>
      </c>
      <c r="F1643" s="203" t="s">
        <v>84</v>
      </c>
      <c r="G1643" s="19" t="e">
        <f>#REF!</f>
        <v>#REF!</v>
      </c>
      <c r="H1643" s="19"/>
      <c r="I1643" s="19">
        <f>ПЭВН!E1752</f>
        <v>0</v>
      </c>
      <c r="J1643" s="198"/>
      <c r="K1643" s="35">
        <v>525</v>
      </c>
      <c r="L1643" s="423">
        <f t="shared" si="31"/>
        <v>9.52380952380949E-3</v>
      </c>
      <c r="M1643" s="456"/>
      <c r="Q1643" s="214"/>
      <c r="R1643" s="214"/>
      <c r="S1643" s="214"/>
    </row>
    <row r="1644" spans="1:19" ht="12" customHeight="1" x14ac:dyDescent="0.25">
      <c r="A1644" s="18" t="e">
        <f>#REF!</f>
        <v>#REF!</v>
      </c>
      <c r="B1644" s="20" t="e">
        <f>#REF!</f>
        <v>#REF!</v>
      </c>
      <c r="C1644" s="143" t="e">
        <f>#REF!</f>
        <v>#REF!</v>
      </c>
      <c r="D1644" s="22" t="e">
        <f>#REF!</f>
        <v>#REF!</v>
      </c>
      <c r="E1644" s="35">
        <v>530</v>
      </c>
      <c r="F1644" s="203" t="s">
        <v>84</v>
      </c>
      <c r="G1644" s="19" t="e">
        <f>#REF!</f>
        <v>#REF!</v>
      </c>
      <c r="H1644" s="19"/>
      <c r="I1644" s="19">
        <f>ПЭВН!E1753</f>
        <v>0</v>
      </c>
      <c r="J1644" s="198"/>
      <c r="K1644" s="35">
        <v>525</v>
      </c>
      <c r="L1644" s="423">
        <f t="shared" si="31"/>
        <v>9.52380952380949E-3</v>
      </c>
      <c r="M1644" s="456"/>
      <c r="Q1644" s="214"/>
      <c r="R1644" s="214"/>
      <c r="S1644" s="214"/>
    </row>
    <row r="1645" spans="1:19" ht="12" customHeight="1" x14ac:dyDescent="0.25">
      <c r="A1645" s="18" t="e">
        <f>#REF!</f>
        <v>#REF!</v>
      </c>
      <c r="B1645" s="20" t="e">
        <f>#REF!</f>
        <v>#REF!</v>
      </c>
      <c r="C1645" s="143" t="e">
        <f>#REF!</f>
        <v>#REF!</v>
      </c>
      <c r="D1645" s="22" t="e">
        <f>#REF!</f>
        <v>#REF!</v>
      </c>
      <c r="E1645" s="35">
        <v>570</v>
      </c>
      <c r="F1645" s="203" t="s">
        <v>84</v>
      </c>
      <c r="G1645" s="19" t="e">
        <f>#REF!</f>
        <v>#REF!</v>
      </c>
      <c r="H1645" s="19"/>
      <c r="I1645" s="19">
        <f>ПЭВН!E1754</f>
        <v>0</v>
      </c>
      <c r="J1645" s="198"/>
      <c r="K1645" s="35">
        <v>568</v>
      </c>
      <c r="L1645" s="423">
        <f t="shared" si="31"/>
        <v>3.5211267605634866E-3</v>
      </c>
      <c r="M1645" s="456"/>
      <c r="Q1645" s="214"/>
      <c r="R1645" s="214"/>
      <c r="S1645" s="214"/>
    </row>
    <row r="1646" spans="1:19" ht="12" customHeight="1" x14ac:dyDescent="0.25">
      <c r="A1646" s="18" t="e">
        <f>#REF!</f>
        <v>#REF!</v>
      </c>
      <c r="B1646" s="20" t="e">
        <f>#REF!</f>
        <v>#REF!</v>
      </c>
      <c r="C1646" s="143" t="e">
        <f>#REF!</f>
        <v>#REF!</v>
      </c>
      <c r="D1646" s="22" t="e">
        <f>#REF!</f>
        <v>#REF!</v>
      </c>
      <c r="E1646" s="35">
        <v>570</v>
      </c>
      <c r="F1646" s="203" t="s">
        <v>84</v>
      </c>
      <c r="G1646" s="19" t="e">
        <f>#REF!</f>
        <v>#REF!</v>
      </c>
      <c r="H1646" s="19"/>
      <c r="I1646" s="19">
        <f>ПЭВН!E1755</f>
        <v>0</v>
      </c>
      <c r="J1646" s="198"/>
      <c r="K1646" s="35">
        <v>568</v>
      </c>
      <c r="L1646" s="423">
        <f t="shared" ref="L1646:L1709" si="32">E1646/K1646-1</f>
        <v>3.5211267605634866E-3</v>
      </c>
      <c r="M1646" s="456"/>
      <c r="Q1646" s="214"/>
      <c r="R1646" s="214"/>
      <c r="S1646" s="214"/>
    </row>
    <row r="1647" spans="1:19" ht="12" customHeight="1" x14ac:dyDescent="0.25">
      <c r="A1647" s="18" t="e">
        <f>#REF!</f>
        <v>#REF!</v>
      </c>
      <c r="B1647" s="20" t="e">
        <f>#REF!</f>
        <v>#REF!</v>
      </c>
      <c r="C1647" s="143" t="e">
        <f>#REF!</f>
        <v>#REF!</v>
      </c>
      <c r="D1647" s="22" t="e">
        <f>#REF!</f>
        <v>#REF!</v>
      </c>
      <c r="E1647" s="35">
        <v>570</v>
      </c>
      <c r="F1647" s="203" t="s">
        <v>84</v>
      </c>
      <c r="G1647" s="19" t="e">
        <f>#REF!</f>
        <v>#REF!</v>
      </c>
      <c r="H1647" s="19"/>
      <c r="I1647" s="19">
        <f>ПЭВН!E1756</f>
        <v>0</v>
      </c>
      <c r="J1647" s="198"/>
      <c r="K1647" s="35">
        <v>568</v>
      </c>
      <c r="L1647" s="423">
        <f t="shared" si="32"/>
        <v>3.5211267605634866E-3</v>
      </c>
      <c r="M1647" s="456"/>
      <c r="Q1647" s="214"/>
      <c r="R1647" s="214"/>
      <c r="S1647" s="214"/>
    </row>
    <row r="1648" spans="1:19" ht="12" customHeight="1" x14ac:dyDescent="0.25">
      <c r="A1648" s="18" t="e">
        <f>#REF!</f>
        <v>#REF!</v>
      </c>
      <c r="B1648" s="20" t="e">
        <f>#REF!</f>
        <v>#REF!</v>
      </c>
      <c r="C1648" s="143" t="e">
        <f>#REF!</f>
        <v>#REF!</v>
      </c>
      <c r="D1648" s="22" t="e">
        <f>#REF!</f>
        <v>#REF!</v>
      </c>
      <c r="E1648" s="35">
        <v>570</v>
      </c>
      <c r="F1648" s="203" t="s">
        <v>84</v>
      </c>
      <c r="G1648" s="19" t="e">
        <f>#REF!</f>
        <v>#REF!</v>
      </c>
      <c r="H1648" s="19"/>
      <c r="I1648" s="19">
        <f>ПЭВН!E1757</f>
        <v>0</v>
      </c>
      <c r="J1648" s="198"/>
      <c r="K1648" s="35">
        <v>568</v>
      </c>
      <c r="L1648" s="423">
        <f t="shared" si="32"/>
        <v>3.5211267605634866E-3</v>
      </c>
      <c r="M1648" s="456"/>
      <c r="Q1648" s="214"/>
      <c r="R1648" s="214"/>
      <c r="S1648" s="214"/>
    </row>
    <row r="1649" spans="1:19" ht="12" customHeight="1" x14ac:dyDescent="0.25">
      <c r="A1649" s="18" t="e">
        <f>#REF!</f>
        <v>#REF!</v>
      </c>
      <c r="B1649" s="20" t="e">
        <f>#REF!</f>
        <v>#REF!</v>
      </c>
      <c r="C1649" s="143" t="e">
        <f>#REF!</f>
        <v>#REF!</v>
      </c>
      <c r="D1649" s="22" t="e">
        <f>#REF!</f>
        <v>#REF!</v>
      </c>
      <c r="E1649" s="35">
        <v>550</v>
      </c>
      <c r="F1649" s="203" t="s">
        <v>84</v>
      </c>
      <c r="G1649" s="19" t="e">
        <f>#REF!</f>
        <v>#REF!</v>
      </c>
      <c r="H1649" s="19"/>
      <c r="I1649" s="19">
        <f>ПЭВН!E1758</f>
        <v>0</v>
      </c>
      <c r="J1649" s="198"/>
      <c r="K1649" s="35">
        <v>91</v>
      </c>
      <c r="L1649" s="423">
        <f t="shared" si="32"/>
        <v>5.0439560439560438</v>
      </c>
      <c r="M1649" s="456"/>
      <c r="Q1649" s="214"/>
      <c r="R1649" s="214"/>
      <c r="S1649" s="214"/>
    </row>
    <row r="1650" spans="1:19" ht="12" customHeight="1" x14ac:dyDescent="0.25">
      <c r="A1650" s="18" t="e">
        <f>#REF!</f>
        <v>#REF!</v>
      </c>
      <c r="B1650" s="20" t="e">
        <f>#REF!</f>
        <v>#REF!</v>
      </c>
      <c r="C1650" s="143" t="e">
        <f>#REF!</f>
        <v>#REF!</v>
      </c>
      <c r="D1650" s="22" t="e">
        <f>#REF!</f>
        <v>#REF!</v>
      </c>
      <c r="E1650" s="35">
        <v>800</v>
      </c>
      <c r="F1650" s="203" t="s">
        <v>84</v>
      </c>
      <c r="G1650" s="19" t="e">
        <f>#REF!</f>
        <v>#REF!</v>
      </c>
      <c r="H1650" s="19"/>
      <c r="I1650" s="19">
        <f>ПЭВН!E1759</f>
        <v>0</v>
      </c>
      <c r="J1650" s="198"/>
      <c r="K1650" s="35">
        <v>322</v>
      </c>
      <c r="L1650" s="423">
        <f t="shared" si="32"/>
        <v>1.4844720496894408</v>
      </c>
      <c r="M1650" s="456"/>
      <c r="Q1650" s="214"/>
      <c r="R1650" s="214"/>
      <c r="S1650" s="214"/>
    </row>
    <row r="1651" spans="1:19" ht="12" customHeight="1" x14ac:dyDescent="0.25">
      <c r="A1651" s="18" t="e">
        <f>#REF!</f>
        <v>#REF!</v>
      </c>
      <c r="B1651" s="20" t="e">
        <f>#REF!</f>
        <v>#REF!</v>
      </c>
      <c r="C1651" s="143" t="e">
        <f>#REF!</f>
        <v>#REF!</v>
      </c>
      <c r="D1651" s="22" t="e">
        <f>#REF!</f>
        <v>#REF!</v>
      </c>
      <c r="E1651" s="35">
        <v>429</v>
      </c>
      <c r="F1651" s="203" t="s">
        <v>84</v>
      </c>
      <c r="G1651" s="19" t="e">
        <f>#REF!</f>
        <v>#REF!</v>
      </c>
      <c r="H1651" s="19"/>
      <c r="I1651" s="19">
        <f>ПЭВН!E1760</f>
        <v>0</v>
      </c>
      <c r="J1651" s="198"/>
      <c r="K1651" s="35">
        <v>429</v>
      </c>
      <c r="L1651" s="423">
        <f t="shared" si="32"/>
        <v>0</v>
      </c>
      <c r="M1651" s="456"/>
      <c r="Q1651" s="214"/>
      <c r="R1651" s="214"/>
      <c r="S1651" s="214"/>
    </row>
    <row r="1652" spans="1:19" ht="12" customHeight="1" x14ac:dyDescent="0.25">
      <c r="A1652" s="18" t="e">
        <f>#REF!</f>
        <v>#REF!</v>
      </c>
      <c r="B1652" s="20" t="e">
        <f>#REF!</f>
        <v>#REF!</v>
      </c>
      <c r="C1652" s="143" t="e">
        <f>#REF!</f>
        <v>#REF!</v>
      </c>
      <c r="D1652" s="22" t="e">
        <f>#REF!</f>
        <v>#REF!</v>
      </c>
      <c r="E1652" s="35">
        <v>536</v>
      </c>
      <c r="F1652" s="203" t="s">
        <v>84</v>
      </c>
      <c r="G1652" s="19" t="e">
        <f>#REF!</f>
        <v>#REF!</v>
      </c>
      <c r="H1652" s="19"/>
      <c r="I1652" s="19">
        <f>ПЭВН!E1761</f>
        <v>0</v>
      </c>
      <c r="J1652" s="198"/>
      <c r="K1652" s="35">
        <v>536</v>
      </c>
      <c r="L1652" s="423">
        <f t="shared" si="32"/>
        <v>0</v>
      </c>
      <c r="M1652" s="456"/>
      <c r="Q1652" s="214"/>
      <c r="R1652" s="214"/>
      <c r="S1652" s="214"/>
    </row>
    <row r="1653" spans="1:19" ht="12" customHeight="1" x14ac:dyDescent="0.25">
      <c r="A1653" s="18" t="e">
        <f>#REF!</f>
        <v>#REF!</v>
      </c>
      <c r="B1653" s="20" t="e">
        <f>#REF!</f>
        <v>#REF!</v>
      </c>
      <c r="C1653" s="143" t="e">
        <f>#REF!</f>
        <v>#REF!</v>
      </c>
      <c r="D1653" s="22" t="e">
        <f>#REF!</f>
        <v>#REF!</v>
      </c>
      <c r="E1653" s="35">
        <v>858</v>
      </c>
      <c r="F1653" s="203" t="s">
        <v>84</v>
      </c>
      <c r="G1653" s="19" t="e">
        <f>#REF!</f>
        <v>#REF!</v>
      </c>
      <c r="H1653" s="19"/>
      <c r="I1653" s="19">
        <f>ПЭВН!E1762</f>
        <v>0</v>
      </c>
      <c r="J1653" s="198"/>
      <c r="K1653" s="35">
        <v>858</v>
      </c>
      <c r="L1653" s="423">
        <f t="shared" si="32"/>
        <v>0</v>
      </c>
      <c r="M1653" s="456"/>
      <c r="Q1653" s="214"/>
      <c r="R1653" s="214"/>
      <c r="S1653" s="214"/>
    </row>
    <row r="1654" spans="1:19" ht="12" customHeight="1" x14ac:dyDescent="0.25">
      <c r="A1654" s="18" t="e">
        <f>#REF!</f>
        <v>#REF!</v>
      </c>
      <c r="B1654" s="20" t="e">
        <f>#REF!</f>
        <v>#REF!</v>
      </c>
      <c r="C1654" s="143" t="e">
        <f>#REF!</f>
        <v>#REF!</v>
      </c>
      <c r="D1654" s="22" t="e">
        <f>#REF!</f>
        <v>#REF!</v>
      </c>
      <c r="E1654" s="35">
        <v>990</v>
      </c>
      <c r="F1654" s="203" t="s">
        <v>84</v>
      </c>
      <c r="G1654" s="19" t="e">
        <f>#REF!</f>
        <v>#REF!</v>
      </c>
      <c r="H1654" s="19"/>
      <c r="I1654" s="19">
        <f>ПЭВН!E1763</f>
        <v>0</v>
      </c>
      <c r="J1654" s="198"/>
      <c r="K1654" s="35">
        <v>911</v>
      </c>
      <c r="L1654" s="423">
        <f t="shared" si="32"/>
        <v>8.6717892425905552E-2</v>
      </c>
      <c r="M1654" s="456"/>
      <c r="Q1654" s="214"/>
      <c r="R1654" s="214"/>
      <c r="S1654" s="214"/>
    </row>
    <row r="1655" spans="1:19" ht="12" customHeight="1" x14ac:dyDescent="0.25">
      <c r="A1655" s="18" t="e">
        <f>#REF!</f>
        <v>#REF!</v>
      </c>
      <c r="B1655" s="20" t="e">
        <f>#REF!</f>
        <v>#REF!</v>
      </c>
      <c r="C1655" s="143" t="e">
        <f>#REF!</f>
        <v>#REF!</v>
      </c>
      <c r="D1655" s="22" t="e">
        <f>#REF!</f>
        <v>#REF!</v>
      </c>
      <c r="E1655" s="35">
        <v>429</v>
      </c>
      <c r="F1655" s="203" t="s">
        <v>84</v>
      </c>
      <c r="G1655" s="19" t="e">
        <f>#REF!</f>
        <v>#REF!</v>
      </c>
      <c r="H1655" s="19"/>
      <c r="I1655" s="19">
        <f>ПЭВН!E1764</f>
        <v>0</v>
      </c>
      <c r="J1655" s="198"/>
      <c r="K1655" s="35">
        <v>429</v>
      </c>
      <c r="L1655" s="423">
        <f t="shared" si="32"/>
        <v>0</v>
      </c>
      <c r="M1655" s="456"/>
      <c r="Q1655" s="214"/>
      <c r="R1655" s="214"/>
      <c r="S1655" s="214"/>
    </row>
    <row r="1656" spans="1:19" ht="12" customHeight="1" x14ac:dyDescent="0.25">
      <c r="A1656" s="18" t="e">
        <f>#REF!</f>
        <v>#REF!</v>
      </c>
      <c r="B1656" s="20" t="e">
        <f>#REF!</f>
        <v>#REF!</v>
      </c>
      <c r="C1656" s="143" t="e">
        <f>#REF!</f>
        <v>#REF!</v>
      </c>
      <c r="D1656" s="22" t="e">
        <f>#REF!</f>
        <v>#REF!</v>
      </c>
      <c r="E1656" s="35">
        <v>429</v>
      </c>
      <c r="F1656" s="203" t="s">
        <v>84</v>
      </c>
      <c r="G1656" s="19" t="e">
        <f>#REF!</f>
        <v>#REF!</v>
      </c>
      <c r="H1656" s="19"/>
      <c r="I1656" s="19">
        <f>ПЭВН!E1765</f>
        <v>0</v>
      </c>
      <c r="J1656" s="198"/>
      <c r="K1656" s="35">
        <v>429</v>
      </c>
      <c r="L1656" s="423">
        <f t="shared" si="32"/>
        <v>0</v>
      </c>
      <c r="M1656" s="456"/>
      <c r="Q1656" s="214"/>
      <c r="R1656" s="214"/>
      <c r="S1656" s="214"/>
    </row>
    <row r="1657" spans="1:19" ht="12" customHeight="1" x14ac:dyDescent="0.25">
      <c r="A1657" s="18" t="e">
        <f>#REF!</f>
        <v>#REF!</v>
      </c>
      <c r="B1657" s="20" t="e">
        <f>#REF!</f>
        <v>#REF!</v>
      </c>
      <c r="C1657" s="143" t="e">
        <f>#REF!</f>
        <v>#REF!</v>
      </c>
      <c r="D1657" s="22" t="e">
        <f>#REF!</f>
        <v>#REF!</v>
      </c>
      <c r="E1657" s="35">
        <v>536</v>
      </c>
      <c r="F1657" s="203" t="s">
        <v>84</v>
      </c>
      <c r="G1657" s="19" t="e">
        <f>#REF!</f>
        <v>#REF!</v>
      </c>
      <c r="H1657" s="19"/>
      <c r="I1657" s="19">
        <f>ПЭВН!E1766</f>
        <v>0</v>
      </c>
      <c r="J1657" s="198"/>
      <c r="K1657" s="35">
        <v>536</v>
      </c>
      <c r="L1657" s="423">
        <f t="shared" si="32"/>
        <v>0</v>
      </c>
      <c r="M1657" s="456"/>
      <c r="Q1657" s="214"/>
      <c r="R1657" s="214"/>
      <c r="S1657" s="214"/>
    </row>
    <row r="1658" spans="1:19" ht="12" customHeight="1" x14ac:dyDescent="0.25">
      <c r="A1658" s="18" t="e">
        <f>#REF!</f>
        <v>#REF!</v>
      </c>
      <c r="B1658" s="20" t="e">
        <f>#REF!</f>
        <v>#REF!</v>
      </c>
      <c r="C1658" s="143" t="e">
        <f>#REF!</f>
        <v>#REF!</v>
      </c>
      <c r="D1658" s="22" t="e">
        <f>#REF!</f>
        <v>#REF!</v>
      </c>
      <c r="E1658" s="35">
        <v>429</v>
      </c>
      <c r="F1658" s="203" t="s">
        <v>84</v>
      </c>
      <c r="G1658" s="19" t="e">
        <f>#REF!</f>
        <v>#REF!</v>
      </c>
      <c r="H1658" s="19"/>
      <c r="I1658" s="19">
        <f>ПЭВН!E1767</f>
        <v>0</v>
      </c>
      <c r="J1658" s="198"/>
      <c r="K1658" s="35">
        <v>429</v>
      </c>
      <c r="L1658" s="423">
        <f t="shared" si="32"/>
        <v>0</v>
      </c>
      <c r="M1658" s="456"/>
      <c r="Q1658" s="214"/>
      <c r="R1658" s="214"/>
      <c r="S1658" s="214"/>
    </row>
    <row r="1659" spans="1:19" ht="12" customHeight="1" x14ac:dyDescent="0.25">
      <c r="A1659" s="18" t="e">
        <f>#REF!</f>
        <v>#REF!</v>
      </c>
      <c r="B1659" s="20" t="e">
        <f>#REF!</f>
        <v>#REF!</v>
      </c>
      <c r="C1659" s="143" t="e">
        <f>#REF!</f>
        <v>#REF!</v>
      </c>
      <c r="D1659" s="22" t="e">
        <f>#REF!</f>
        <v>#REF!</v>
      </c>
      <c r="E1659" s="35">
        <v>429</v>
      </c>
      <c r="F1659" s="203" t="s">
        <v>84</v>
      </c>
      <c r="G1659" s="19" t="e">
        <f>#REF!</f>
        <v>#REF!</v>
      </c>
      <c r="H1659" s="19"/>
      <c r="I1659" s="19">
        <f>ПЭВН!E1768</f>
        <v>0</v>
      </c>
      <c r="J1659" s="198"/>
      <c r="K1659" s="35">
        <v>429</v>
      </c>
      <c r="L1659" s="423">
        <f t="shared" si="32"/>
        <v>0</v>
      </c>
      <c r="M1659" s="456"/>
      <c r="Q1659" s="214"/>
      <c r="R1659" s="214"/>
      <c r="S1659" s="214"/>
    </row>
    <row r="1660" spans="1:19" ht="12" customHeight="1" x14ac:dyDescent="0.25">
      <c r="A1660" s="18" t="e">
        <f>#REF!</f>
        <v>#REF!</v>
      </c>
      <c r="B1660" s="20" t="e">
        <f>#REF!</f>
        <v>#REF!</v>
      </c>
      <c r="C1660" s="143" t="e">
        <f>#REF!</f>
        <v>#REF!</v>
      </c>
      <c r="D1660" s="22" t="e">
        <f>#REF!</f>
        <v>#REF!</v>
      </c>
      <c r="E1660" s="35">
        <v>536</v>
      </c>
      <c r="F1660" s="203" t="s">
        <v>84</v>
      </c>
      <c r="G1660" s="19" t="e">
        <f>#REF!</f>
        <v>#REF!</v>
      </c>
      <c r="H1660" s="19"/>
      <c r="I1660" s="19">
        <f>ПЭВН!E1769</f>
        <v>0</v>
      </c>
      <c r="J1660" s="198"/>
      <c r="K1660" s="35">
        <v>536</v>
      </c>
      <c r="L1660" s="423">
        <f t="shared" si="32"/>
        <v>0</v>
      </c>
      <c r="M1660" s="456"/>
      <c r="Q1660" s="214"/>
      <c r="R1660" s="214"/>
      <c r="S1660" s="214"/>
    </row>
    <row r="1661" spans="1:19" ht="12" customHeight="1" x14ac:dyDescent="0.25">
      <c r="A1661" s="18" t="e">
        <f>#REF!</f>
        <v>#REF!</v>
      </c>
      <c r="B1661" s="20" t="e">
        <f>#REF!</f>
        <v>#REF!</v>
      </c>
      <c r="C1661" s="143" t="e">
        <f>#REF!</f>
        <v>#REF!</v>
      </c>
      <c r="D1661" s="22" t="e">
        <f>#REF!</f>
        <v>#REF!</v>
      </c>
      <c r="E1661" s="35">
        <v>536</v>
      </c>
      <c r="F1661" s="203" t="s">
        <v>84</v>
      </c>
      <c r="G1661" s="19" t="e">
        <f>#REF!</f>
        <v>#REF!</v>
      </c>
      <c r="H1661" s="19"/>
      <c r="I1661" s="19">
        <f>ПЭВН!E1770</f>
        <v>0</v>
      </c>
      <c r="J1661" s="198"/>
      <c r="K1661" s="35">
        <v>536</v>
      </c>
      <c r="L1661" s="423">
        <f t="shared" si="32"/>
        <v>0</v>
      </c>
      <c r="M1661" s="456"/>
      <c r="Q1661" s="214"/>
      <c r="R1661" s="214"/>
      <c r="S1661" s="214"/>
    </row>
    <row r="1662" spans="1:19" ht="12" customHeight="1" x14ac:dyDescent="0.25">
      <c r="A1662" s="18" t="e">
        <f>#REF!</f>
        <v>#REF!</v>
      </c>
      <c r="B1662" s="20" t="e">
        <f>#REF!</f>
        <v>#REF!</v>
      </c>
      <c r="C1662" s="143" t="e">
        <f>#REF!</f>
        <v>#REF!</v>
      </c>
      <c r="D1662" s="22" t="e">
        <f>#REF!</f>
        <v>#REF!</v>
      </c>
      <c r="E1662" s="35">
        <v>536</v>
      </c>
      <c r="F1662" s="203" t="s">
        <v>84</v>
      </c>
      <c r="G1662" s="19" t="e">
        <f>#REF!</f>
        <v>#REF!</v>
      </c>
      <c r="H1662" s="19"/>
      <c r="I1662" s="19">
        <f>ПЭВН!E1771</f>
        <v>0</v>
      </c>
      <c r="J1662" s="198"/>
      <c r="K1662" s="35">
        <v>536</v>
      </c>
      <c r="L1662" s="423">
        <f t="shared" si="32"/>
        <v>0</v>
      </c>
      <c r="M1662" s="456"/>
      <c r="Q1662" s="214"/>
      <c r="R1662" s="214"/>
      <c r="S1662" s="214"/>
    </row>
    <row r="1663" spans="1:19" ht="12" customHeight="1" x14ac:dyDescent="0.25">
      <c r="A1663" s="18" t="e">
        <f>#REF!</f>
        <v>#REF!</v>
      </c>
      <c r="B1663" s="20" t="e">
        <f>#REF!</f>
        <v>#REF!</v>
      </c>
      <c r="C1663" s="143" t="e">
        <f>#REF!</f>
        <v>#REF!</v>
      </c>
      <c r="D1663" s="22" t="e">
        <f>#REF!</f>
        <v>#REF!</v>
      </c>
      <c r="E1663" s="35">
        <v>536</v>
      </c>
      <c r="F1663" s="203" t="s">
        <v>84</v>
      </c>
      <c r="G1663" s="19" t="e">
        <f>#REF!</f>
        <v>#REF!</v>
      </c>
      <c r="H1663" s="19"/>
      <c r="I1663" s="19">
        <f>ПЭВН!E1772</f>
        <v>0</v>
      </c>
      <c r="J1663" s="198"/>
      <c r="K1663" s="35">
        <v>536</v>
      </c>
      <c r="L1663" s="423">
        <f t="shared" si="32"/>
        <v>0</v>
      </c>
      <c r="M1663" s="456"/>
      <c r="Q1663" s="214"/>
      <c r="R1663" s="214"/>
      <c r="S1663" s="214"/>
    </row>
    <row r="1664" spans="1:19" ht="12" customHeight="1" x14ac:dyDescent="0.25">
      <c r="A1664" s="18" t="e">
        <f>#REF!</f>
        <v>#REF!</v>
      </c>
      <c r="B1664" s="20" t="e">
        <f>#REF!</f>
        <v>#REF!</v>
      </c>
      <c r="C1664" s="143" t="e">
        <f>#REF!</f>
        <v>#REF!</v>
      </c>
      <c r="D1664" s="22" t="e">
        <f>#REF!</f>
        <v>#REF!</v>
      </c>
      <c r="E1664" s="35">
        <v>600</v>
      </c>
      <c r="F1664" s="203" t="s">
        <v>84</v>
      </c>
      <c r="G1664" s="19" t="e">
        <f>#REF!</f>
        <v>#REF!</v>
      </c>
      <c r="H1664" s="19"/>
      <c r="I1664" s="19">
        <f>ПЭВН!E1773</f>
        <v>0</v>
      </c>
      <c r="J1664" s="198"/>
      <c r="K1664" s="35">
        <v>600</v>
      </c>
      <c r="L1664" s="423">
        <f t="shared" si="32"/>
        <v>0</v>
      </c>
      <c r="M1664" s="456"/>
      <c r="Q1664" s="214"/>
      <c r="R1664" s="214"/>
      <c r="S1664" s="214"/>
    </row>
    <row r="1665" spans="1:19" ht="12" customHeight="1" x14ac:dyDescent="0.25">
      <c r="A1665" s="18" t="e">
        <f>#REF!</f>
        <v>#REF!</v>
      </c>
      <c r="B1665" s="20" t="e">
        <f>#REF!</f>
        <v>#REF!</v>
      </c>
      <c r="C1665" s="143" t="e">
        <f>#REF!</f>
        <v>#REF!</v>
      </c>
      <c r="D1665" s="22" t="e">
        <f>#REF!</f>
        <v>#REF!</v>
      </c>
      <c r="E1665" s="35">
        <v>614</v>
      </c>
      <c r="F1665" s="203" t="s">
        <v>84</v>
      </c>
      <c r="G1665" s="19" t="e">
        <f>#REF!</f>
        <v>#REF!</v>
      </c>
      <c r="H1665" s="19"/>
      <c r="I1665" s="19">
        <f>ПЭВН!E1774</f>
        <v>0</v>
      </c>
      <c r="J1665" s="198"/>
      <c r="K1665" s="35">
        <v>614</v>
      </c>
      <c r="L1665" s="423">
        <f t="shared" si="32"/>
        <v>0</v>
      </c>
      <c r="M1665" s="456"/>
      <c r="Q1665" s="214"/>
      <c r="R1665" s="214"/>
      <c r="S1665" s="214"/>
    </row>
    <row r="1666" spans="1:19" ht="12" customHeight="1" x14ac:dyDescent="0.25">
      <c r="A1666" s="18" t="e">
        <f>#REF!</f>
        <v>#REF!</v>
      </c>
      <c r="B1666" s="20" t="e">
        <f>#REF!</f>
        <v>#REF!</v>
      </c>
      <c r="C1666" s="143" t="e">
        <f>#REF!</f>
        <v>#REF!</v>
      </c>
      <c r="D1666" s="22" t="e">
        <f>#REF!</f>
        <v>#REF!</v>
      </c>
      <c r="E1666" s="35">
        <v>1100</v>
      </c>
      <c r="F1666" s="203" t="s">
        <v>84</v>
      </c>
      <c r="G1666" s="19" t="e">
        <f>#REF!</f>
        <v>#REF!</v>
      </c>
      <c r="H1666" s="19"/>
      <c r="I1666" s="19">
        <f>ПЭВН!E1775</f>
        <v>0</v>
      </c>
      <c r="J1666" s="198"/>
      <c r="K1666" s="35">
        <v>1008</v>
      </c>
      <c r="L1666" s="423">
        <f t="shared" si="32"/>
        <v>9.1269841269841168E-2</v>
      </c>
      <c r="M1666" s="456"/>
      <c r="Q1666" s="214"/>
      <c r="R1666" s="214"/>
      <c r="S1666" s="214"/>
    </row>
    <row r="1667" spans="1:19" ht="12" customHeight="1" x14ac:dyDescent="0.25">
      <c r="A1667" s="18" t="e">
        <f>#REF!</f>
        <v>#REF!</v>
      </c>
      <c r="B1667" s="20" t="e">
        <f>#REF!</f>
        <v>#REF!</v>
      </c>
      <c r="C1667" s="143" t="e">
        <f>#REF!</f>
        <v>#REF!</v>
      </c>
      <c r="D1667" s="22" t="e">
        <f>#REF!</f>
        <v>#REF!</v>
      </c>
      <c r="E1667" s="35">
        <v>723</v>
      </c>
      <c r="F1667" s="203" t="s">
        <v>84</v>
      </c>
      <c r="G1667" s="19" t="e">
        <f>#REF!</f>
        <v>#REF!</v>
      </c>
      <c r="H1667" s="19"/>
      <c r="I1667" s="19">
        <f>ПЭВН!E1776</f>
        <v>0</v>
      </c>
      <c r="J1667" s="198"/>
      <c r="K1667" s="35">
        <v>723</v>
      </c>
      <c r="L1667" s="423">
        <f t="shared" si="32"/>
        <v>0</v>
      </c>
      <c r="M1667" s="456"/>
      <c r="Q1667" s="214"/>
      <c r="R1667" s="214"/>
      <c r="S1667" s="214"/>
    </row>
    <row r="1668" spans="1:19" ht="12" customHeight="1" x14ac:dyDescent="0.25">
      <c r="A1668" s="18" t="e">
        <f>#REF!</f>
        <v>#REF!</v>
      </c>
      <c r="B1668" s="20" t="e">
        <f>#REF!</f>
        <v>#REF!</v>
      </c>
      <c r="C1668" s="143" t="e">
        <f>#REF!</f>
        <v>#REF!</v>
      </c>
      <c r="D1668" s="22" t="e">
        <f>#REF!</f>
        <v>#REF!</v>
      </c>
      <c r="E1668" s="35">
        <v>1200</v>
      </c>
      <c r="F1668" s="203" t="s">
        <v>84</v>
      </c>
      <c r="G1668" s="19" t="e">
        <f>#REF!</f>
        <v>#REF!</v>
      </c>
      <c r="H1668" s="19"/>
      <c r="I1668" s="19">
        <f>ПЭВН!E1777</f>
        <v>0</v>
      </c>
      <c r="J1668" s="198"/>
      <c r="K1668" s="35">
        <v>975</v>
      </c>
      <c r="L1668" s="423">
        <f t="shared" si="32"/>
        <v>0.23076923076923084</v>
      </c>
      <c r="M1668" s="456"/>
      <c r="Q1668" s="214"/>
      <c r="R1668" s="214"/>
      <c r="S1668" s="214"/>
    </row>
    <row r="1669" spans="1:19" ht="12" customHeight="1" x14ac:dyDescent="0.25">
      <c r="A1669" s="18" t="e">
        <f>#REF!</f>
        <v>#REF!</v>
      </c>
      <c r="B1669" s="20" t="e">
        <f>#REF!</f>
        <v>#REF!</v>
      </c>
      <c r="C1669" s="143" t="e">
        <f>#REF!</f>
        <v>#REF!</v>
      </c>
      <c r="D1669" s="22" t="e">
        <f>#REF!</f>
        <v>#REF!</v>
      </c>
      <c r="E1669" s="35">
        <v>614</v>
      </c>
      <c r="F1669" s="203" t="s">
        <v>84</v>
      </c>
      <c r="G1669" s="19" t="e">
        <f>#REF!</f>
        <v>#REF!</v>
      </c>
      <c r="H1669" s="19"/>
      <c r="I1669" s="19">
        <f>ПЭВН!E1778</f>
        <v>0</v>
      </c>
      <c r="J1669" s="198"/>
      <c r="K1669" s="35">
        <v>614</v>
      </c>
      <c r="L1669" s="423">
        <f t="shared" si="32"/>
        <v>0</v>
      </c>
      <c r="M1669" s="456"/>
      <c r="Q1669" s="214"/>
      <c r="R1669" s="214"/>
      <c r="S1669" s="214"/>
    </row>
    <row r="1670" spans="1:19" ht="12" customHeight="1" x14ac:dyDescent="0.25">
      <c r="A1670" s="18" t="e">
        <f>#REF!</f>
        <v>#REF!</v>
      </c>
      <c r="B1670" s="20" t="e">
        <f>#REF!</f>
        <v>#REF!</v>
      </c>
      <c r="C1670" s="143" t="e">
        <f>#REF!</f>
        <v>#REF!</v>
      </c>
      <c r="D1670" s="22" t="e">
        <f>#REF!</f>
        <v>#REF!</v>
      </c>
      <c r="E1670" s="35">
        <v>690</v>
      </c>
      <c r="F1670" s="203" t="s">
        <v>84</v>
      </c>
      <c r="G1670" s="19" t="e">
        <f>#REF!</f>
        <v>#REF!</v>
      </c>
      <c r="H1670" s="19"/>
      <c r="I1670" s="19">
        <f>ПЭВН!E1779</f>
        <v>0</v>
      </c>
      <c r="J1670" s="198"/>
      <c r="K1670" s="35">
        <v>690</v>
      </c>
      <c r="L1670" s="423">
        <f t="shared" si="32"/>
        <v>0</v>
      </c>
      <c r="M1670" s="456"/>
      <c r="Q1670" s="214"/>
      <c r="R1670" s="214"/>
      <c r="S1670" s="214"/>
    </row>
    <row r="1671" spans="1:19" ht="12" customHeight="1" x14ac:dyDescent="0.25">
      <c r="A1671" s="18" t="e">
        <f>#REF!</f>
        <v>#REF!</v>
      </c>
      <c r="B1671" s="20" t="e">
        <f>#REF!</f>
        <v>#REF!</v>
      </c>
      <c r="C1671" s="143" t="e">
        <f>#REF!</f>
        <v>#REF!</v>
      </c>
      <c r="D1671" s="22" t="e">
        <f>#REF!</f>
        <v>#REF!</v>
      </c>
      <c r="E1671" s="35">
        <v>800</v>
      </c>
      <c r="F1671" s="203" t="s">
        <v>84</v>
      </c>
      <c r="G1671" s="19" t="e">
        <f>#REF!</f>
        <v>#REF!</v>
      </c>
      <c r="H1671" s="19"/>
      <c r="I1671" s="19">
        <f>ПЭВН!E1780</f>
        <v>0</v>
      </c>
      <c r="J1671" s="198"/>
      <c r="K1671" s="35">
        <v>800</v>
      </c>
      <c r="L1671" s="423">
        <f t="shared" si="32"/>
        <v>0</v>
      </c>
      <c r="M1671" s="456"/>
      <c r="Q1671" s="214"/>
      <c r="R1671" s="214"/>
      <c r="S1671" s="214"/>
    </row>
    <row r="1672" spans="1:19" ht="12" customHeight="1" x14ac:dyDescent="0.25">
      <c r="A1672" s="18" t="e">
        <f>#REF!</f>
        <v>#REF!</v>
      </c>
      <c r="B1672" s="20" t="e">
        <f>#REF!</f>
        <v>#REF!</v>
      </c>
      <c r="C1672" s="143" t="e">
        <f>#REF!</f>
        <v>#REF!</v>
      </c>
      <c r="D1672" s="22" t="e">
        <f>#REF!</f>
        <v>#REF!</v>
      </c>
      <c r="E1672" s="35">
        <v>3100</v>
      </c>
      <c r="F1672" s="203" t="s">
        <v>84</v>
      </c>
      <c r="G1672" s="19" t="e">
        <f>#REF!</f>
        <v>#REF!</v>
      </c>
      <c r="H1672" s="19"/>
      <c r="I1672" s="19">
        <f>ПЭВН!E1781</f>
        <v>0</v>
      </c>
      <c r="J1672" s="198"/>
      <c r="K1672" s="35">
        <v>2137</v>
      </c>
      <c r="L1672" s="423">
        <f t="shared" si="32"/>
        <v>0.45063172671970042</v>
      </c>
      <c r="M1672" s="456"/>
      <c r="Q1672" s="214"/>
      <c r="R1672" s="214"/>
      <c r="S1672" s="214"/>
    </row>
    <row r="1673" spans="1:19" ht="12" customHeight="1" x14ac:dyDescent="0.25">
      <c r="A1673" s="18" t="e">
        <f>#REF!</f>
        <v>#REF!</v>
      </c>
      <c r="B1673" s="20" t="e">
        <f>#REF!</f>
        <v>#REF!</v>
      </c>
      <c r="C1673" s="143" t="e">
        <f>#REF!</f>
        <v>#REF!</v>
      </c>
      <c r="D1673" s="22" t="e">
        <f>#REF!</f>
        <v>#REF!</v>
      </c>
      <c r="E1673" s="35">
        <v>1600</v>
      </c>
      <c r="F1673" s="203" t="s">
        <v>84</v>
      </c>
      <c r="G1673" s="19" t="e">
        <f>#REF!</f>
        <v>#REF!</v>
      </c>
      <c r="H1673" s="19"/>
      <c r="I1673" s="19">
        <f>ПЭВН!E1782</f>
        <v>0</v>
      </c>
      <c r="J1673" s="198"/>
      <c r="K1673" s="35">
        <v>912</v>
      </c>
      <c r="L1673" s="423">
        <f t="shared" si="32"/>
        <v>0.7543859649122806</v>
      </c>
      <c r="M1673" s="456"/>
      <c r="Q1673" s="214"/>
      <c r="R1673" s="214"/>
      <c r="S1673" s="214"/>
    </row>
    <row r="1674" spans="1:19" ht="12" customHeight="1" x14ac:dyDescent="0.25">
      <c r="A1674" s="18" t="e">
        <f>#REF!</f>
        <v>#REF!</v>
      </c>
      <c r="B1674" s="20" t="e">
        <f>#REF!</f>
        <v>#REF!</v>
      </c>
      <c r="C1674" s="143" t="e">
        <f>#REF!</f>
        <v>#REF!</v>
      </c>
      <c r="D1674" s="22" t="e">
        <f>#REF!</f>
        <v>#REF!</v>
      </c>
      <c r="E1674" s="35">
        <v>1200</v>
      </c>
      <c r="F1674" s="203" t="s">
        <v>84</v>
      </c>
      <c r="G1674" s="19" t="e">
        <f>#REF!</f>
        <v>#REF!</v>
      </c>
      <c r="H1674" s="19"/>
      <c r="I1674" s="19">
        <f>ПЭВН!E1783</f>
        <v>0</v>
      </c>
      <c r="J1674" s="198"/>
      <c r="K1674" s="35">
        <v>816</v>
      </c>
      <c r="L1674" s="423">
        <f t="shared" si="32"/>
        <v>0.47058823529411775</v>
      </c>
      <c r="M1674" s="456"/>
      <c r="Q1674" s="214"/>
      <c r="R1674" s="214"/>
      <c r="S1674" s="214"/>
    </row>
    <row r="1675" spans="1:19" ht="12" customHeight="1" x14ac:dyDescent="0.25">
      <c r="A1675" s="18" t="e">
        <f>#REF!</f>
        <v>#REF!</v>
      </c>
      <c r="B1675" s="20" t="e">
        <f>#REF!</f>
        <v>#REF!</v>
      </c>
      <c r="C1675" s="143" t="e">
        <f>#REF!</f>
        <v>#REF!</v>
      </c>
      <c r="D1675" s="22" t="e">
        <f>#REF!</f>
        <v>#REF!</v>
      </c>
      <c r="E1675" s="35">
        <v>1600</v>
      </c>
      <c r="F1675" s="203" t="s">
        <v>84</v>
      </c>
      <c r="G1675" s="19" t="e">
        <f>#REF!</f>
        <v>#REF!</v>
      </c>
      <c r="H1675" s="19"/>
      <c r="I1675" s="19">
        <f>ПЭВН!E1784</f>
        <v>0</v>
      </c>
      <c r="J1675" s="198"/>
      <c r="K1675" s="35">
        <v>920</v>
      </c>
      <c r="L1675" s="423">
        <f t="shared" si="32"/>
        <v>0.73913043478260865</v>
      </c>
      <c r="M1675" s="456"/>
      <c r="Q1675" s="214"/>
      <c r="R1675" s="214"/>
      <c r="S1675" s="214"/>
    </row>
    <row r="1676" spans="1:19" ht="12" customHeight="1" x14ac:dyDescent="0.25">
      <c r="A1676" s="18" t="e">
        <f>#REF!</f>
        <v>#REF!</v>
      </c>
      <c r="B1676" s="20" t="e">
        <f>#REF!</f>
        <v>#REF!</v>
      </c>
      <c r="C1676" s="143" t="e">
        <f>#REF!</f>
        <v>#REF!</v>
      </c>
      <c r="D1676" s="22" t="e">
        <f>#REF!</f>
        <v>#REF!</v>
      </c>
      <c r="E1676" s="35">
        <v>1200</v>
      </c>
      <c r="F1676" s="203" t="s">
        <v>84</v>
      </c>
      <c r="G1676" s="19" t="e">
        <f>#REF!</f>
        <v>#REF!</v>
      </c>
      <c r="H1676" s="19"/>
      <c r="I1676" s="19">
        <f>ПЭВН!E1785</f>
        <v>0</v>
      </c>
      <c r="J1676" s="198"/>
      <c r="K1676" s="35">
        <v>864</v>
      </c>
      <c r="L1676" s="423">
        <f t="shared" si="32"/>
        <v>0.38888888888888884</v>
      </c>
      <c r="M1676" s="456"/>
      <c r="Q1676" s="214"/>
      <c r="R1676" s="214"/>
      <c r="S1676" s="214"/>
    </row>
    <row r="1677" spans="1:19" ht="12" customHeight="1" x14ac:dyDescent="0.25">
      <c r="A1677" s="18" t="e">
        <f>#REF!</f>
        <v>#REF!</v>
      </c>
      <c r="B1677" s="20" t="e">
        <f>#REF!</f>
        <v>#REF!</v>
      </c>
      <c r="C1677" s="143" t="e">
        <f>#REF!</f>
        <v>#REF!</v>
      </c>
      <c r="D1677" s="22" t="e">
        <f>#REF!</f>
        <v>#REF!</v>
      </c>
      <c r="E1677" s="35">
        <v>700</v>
      </c>
      <c r="F1677" s="203" t="s">
        <v>84</v>
      </c>
      <c r="G1677" s="19" t="e">
        <f>#REF!</f>
        <v>#REF!</v>
      </c>
      <c r="H1677" s="19"/>
      <c r="I1677" s="19">
        <f>ПЭВН!E1786</f>
        <v>0</v>
      </c>
      <c r="J1677" s="198"/>
      <c r="K1677" s="35">
        <v>595</v>
      </c>
      <c r="L1677" s="423">
        <f t="shared" si="32"/>
        <v>0.17647058823529416</v>
      </c>
      <c r="M1677" s="456"/>
      <c r="Q1677" s="214"/>
      <c r="R1677" s="214"/>
      <c r="S1677" s="214"/>
    </row>
    <row r="1678" spans="1:19" ht="12" customHeight="1" x14ac:dyDescent="0.25">
      <c r="A1678" s="18" t="e">
        <f>#REF!</f>
        <v>#REF!</v>
      </c>
      <c r="B1678" s="20" t="e">
        <f>#REF!</f>
        <v>#REF!</v>
      </c>
      <c r="C1678" s="143" t="e">
        <f>#REF!</f>
        <v>#REF!</v>
      </c>
      <c r="D1678" s="22" t="e">
        <f>#REF!</f>
        <v>#REF!</v>
      </c>
      <c r="E1678" s="35">
        <v>700</v>
      </c>
      <c r="F1678" s="203" t="s">
        <v>84</v>
      </c>
      <c r="G1678" s="19" t="e">
        <f>#REF!</f>
        <v>#REF!</v>
      </c>
      <c r="H1678" s="19"/>
      <c r="I1678" s="19">
        <f>ПЭВН!E1787</f>
        <v>0</v>
      </c>
      <c r="J1678" s="198"/>
      <c r="K1678" s="35">
        <v>624</v>
      </c>
      <c r="L1678" s="423">
        <f t="shared" si="32"/>
        <v>0.12179487179487181</v>
      </c>
      <c r="M1678" s="456"/>
      <c r="Q1678" s="214"/>
      <c r="R1678" s="214"/>
      <c r="S1678" s="214"/>
    </row>
    <row r="1679" spans="1:19" ht="12" customHeight="1" x14ac:dyDescent="0.25">
      <c r="A1679" s="18" t="e">
        <f>#REF!</f>
        <v>#REF!</v>
      </c>
      <c r="B1679" s="20" t="e">
        <f>#REF!</f>
        <v>#REF!</v>
      </c>
      <c r="C1679" s="143" t="e">
        <f>#REF!</f>
        <v>#REF!</v>
      </c>
      <c r="D1679" s="22" t="e">
        <f>#REF!</f>
        <v>#REF!</v>
      </c>
      <c r="E1679" s="35">
        <v>1126</v>
      </c>
      <c r="F1679" s="203" t="s">
        <v>84</v>
      </c>
      <c r="G1679" s="19" t="e">
        <f>#REF!</f>
        <v>#REF!</v>
      </c>
      <c r="H1679" s="19"/>
      <c r="I1679" s="19">
        <f>ПЭВН!E1788</f>
        <v>0</v>
      </c>
      <c r="J1679" s="198"/>
      <c r="K1679" s="35">
        <v>1126</v>
      </c>
      <c r="L1679" s="423">
        <f t="shared" si="32"/>
        <v>0</v>
      </c>
      <c r="M1679" s="456"/>
      <c r="Q1679" s="214"/>
      <c r="R1679" s="214"/>
      <c r="S1679" s="214"/>
    </row>
    <row r="1680" spans="1:19" ht="12" customHeight="1" x14ac:dyDescent="0.25">
      <c r="A1680" s="18" t="e">
        <f>#REF!</f>
        <v>#REF!</v>
      </c>
      <c r="B1680" s="20" t="e">
        <f>#REF!</f>
        <v>#REF!</v>
      </c>
      <c r="C1680" s="143" t="e">
        <f>#REF!</f>
        <v>#REF!</v>
      </c>
      <c r="D1680" s="22" t="e">
        <f>#REF!</f>
        <v>#REF!</v>
      </c>
      <c r="E1680" s="35">
        <v>1600</v>
      </c>
      <c r="F1680" s="203" t="s">
        <v>84</v>
      </c>
      <c r="G1680" s="19" t="e">
        <f>#REF!</f>
        <v>#REF!</v>
      </c>
      <c r="H1680" s="19"/>
      <c r="I1680" s="19">
        <f>ПЭВН!E1789</f>
        <v>0</v>
      </c>
      <c r="J1680" s="198"/>
      <c r="K1680" s="35">
        <v>1632</v>
      </c>
      <c r="L1680" s="423">
        <f t="shared" si="32"/>
        <v>-1.9607843137254943E-2</v>
      </c>
      <c r="M1680" s="456"/>
      <c r="Q1680" s="214"/>
      <c r="R1680" s="214"/>
      <c r="S1680" s="214"/>
    </row>
    <row r="1681" spans="1:19" ht="12" customHeight="1" x14ac:dyDescent="0.25">
      <c r="A1681" s="18" t="e">
        <f>#REF!</f>
        <v>#REF!</v>
      </c>
      <c r="B1681" s="20" t="e">
        <f>#REF!</f>
        <v>#REF!</v>
      </c>
      <c r="C1681" s="143" t="e">
        <f>#REF!</f>
        <v>#REF!</v>
      </c>
      <c r="D1681" s="22" t="e">
        <f>#REF!</f>
        <v>#REF!</v>
      </c>
      <c r="E1681" s="35">
        <v>1540</v>
      </c>
      <c r="F1681" s="203" t="s">
        <v>84</v>
      </c>
      <c r="G1681" s="19" t="e">
        <f>#REF!</f>
        <v>#REF!</v>
      </c>
      <c r="H1681" s="19"/>
      <c r="I1681" s="19">
        <f>ПЭВН!E1790</f>
        <v>0</v>
      </c>
      <c r="J1681" s="198"/>
      <c r="K1681" s="35">
        <v>1546</v>
      </c>
      <c r="L1681" s="423">
        <f t="shared" si="32"/>
        <v>-3.8809831824062613E-3</v>
      </c>
      <c r="M1681" s="456"/>
      <c r="Q1681" s="214"/>
      <c r="R1681" s="214"/>
      <c r="S1681" s="214"/>
    </row>
    <row r="1682" spans="1:19" ht="12" customHeight="1" x14ac:dyDescent="0.25">
      <c r="A1682" s="18" t="e">
        <f>#REF!</f>
        <v>#REF!</v>
      </c>
      <c r="B1682" s="20" t="e">
        <f>#REF!</f>
        <v>#REF!</v>
      </c>
      <c r="C1682" s="143" t="e">
        <f>#REF!</f>
        <v>#REF!</v>
      </c>
      <c r="D1682" s="22" t="e">
        <f>#REF!</f>
        <v>#REF!</v>
      </c>
      <c r="E1682" s="35">
        <v>1480</v>
      </c>
      <c r="F1682" s="203" t="s">
        <v>84</v>
      </c>
      <c r="G1682" s="19" t="e">
        <f>#REF!</f>
        <v>#REF!</v>
      </c>
      <c r="H1682" s="19"/>
      <c r="I1682" s="19">
        <f>ПЭВН!E1791</f>
        <v>0</v>
      </c>
      <c r="J1682" s="198"/>
      <c r="K1682" s="35">
        <v>1478</v>
      </c>
      <c r="L1682" s="423">
        <f t="shared" si="32"/>
        <v>1.3531799729364913E-3</v>
      </c>
      <c r="M1682" s="456"/>
      <c r="Q1682" s="214"/>
      <c r="R1682" s="214"/>
      <c r="S1682" s="214"/>
    </row>
    <row r="1683" spans="1:19" ht="12" customHeight="1" x14ac:dyDescent="0.25">
      <c r="A1683" s="18" t="e">
        <f>#REF!</f>
        <v>#REF!</v>
      </c>
      <c r="B1683" s="20" t="e">
        <f>#REF!</f>
        <v>#REF!</v>
      </c>
      <c r="C1683" s="143" t="e">
        <f>#REF!</f>
        <v>#REF!</v>
      </c>
      <c r="D1683" s="22" t="e">
        <f>#REF!</f>
        <v>#REF!</v>
      </c>
      <c r="E1683" s="35">
        <v>1480</v>
      </c>
      <c r="F1683" s="203" t="s">
        <v>84</v>
      </c>
      <c r="G1683" s="19" t="e">
        <f>#REF!</f>
        <v>#REF!</v>
      </c>
      <c r="H1683" s="19"/>
      <c r="I1683" s="19">
        <f>ПЭВН!E1792</f>
        <v>0</v>
      </c>
      <c r="J1683" s="198"/>
      <c r="K1683" s="35">
        <v>1478</v>
      </c>
      <c r="L1683" s="423">
        <f t="shared" si="32"/>
        <v>1.3531799729364913E-3</v>
      </c>
      <c r="M1683" s="456"/>
      <c r="Q1683" s="214"/>
      <c r="R1683" s="214"/>
      <c r="S1683" s="214"/>
    </row>
    <row r="1684" spans="1:19" ht="12" customHeight="1" x14ac:dyDescent="0.25">
      <c r="A1684" s="18" t="e">
        <f>#REF!</f>
        <v>#REF!</v>
      </c>
      <c r="B1684" s="20" t="e">
        <f>#REF!</f>
        <v>#REF!</v>
      </c>
      <c r="C1684" s="143" t="e">
        <f>#REF!</f>
        <v>#REF!</v>
      </c>
      <c r="D1684" s="22" t="e">
        <f>#REF!</f>
        <v>#REF!</v>
      </c>
      <c r="E1684" s="35">
        <v>1480</v>
      </c>
      <c r="F1684" s="203" t="s">
        <v>84</v>
      </c>
      <c r="G1684" s="19" t="e">
        <f>#REF!</f>
        <v>#REF!</v>
      </c>
      <c r="H1684" s="19"/>
      <c r="I1684" s="19">
        <f>ПЭВН!E1793</f>
        <v>0</v>
      </c>
      <c r="J1684" s="198"/>
      <c r="K1684" s="35">
        <v>1478</v>
      </c>
      <c r="L1684" s="423">
        <f t="shared" si="32"/>
        <v>1.3531799729364913E-3</v>
      </c>
      <c r="M1684" s="456"/>
      <c r="Q1684" s="214"/>
      <c r="R1684" s="214"/>
      <c r="S1684" s="214"/>
    </row>
    <row r="1685" spans="1:19" ht="12" customHeight="1" x14ac:dyDescent="0.25">
      <c r="A1685" s="18" t="e">
        <f>#REF!</f>
        <v>#REF!</v>
      </c>
      <c r="B1685" s="20" t="e">
        <f>#REF!</f>
        <v>#REF!</v>
      </c>
      <c r="C1685" s="143" t="e">
        <f>#REF!</f>
        <v>#REF!</v>
      </c>
      <c r="D1685" s="22" t="e">
        <f>#REF!</f>
        <v>#REF!</v>
      </c>
      <c r="E1685" s="35">
        <v>1550</v>
      </c>
      <c r="F1685" s="203" t="s">
        <v>84</v>
      </c>
      <c r="G1685" s="19" t="e">
        <f>#REF!</f>
        <v>#REF!</v>
      </c>
      <c r="H1685" s="19"/>
      <c r="I1685" s="19">
        <f>ПЭВН!E1794</f>
        <v>0</v>
      </c>
      <c r="J1685" s="198"/>
      <c r="K1685" s="35">
        <v>1546</v>
      </c>
      <c r="L1685" s="423">
        <f t="shared" si="32"/>
        <v>2.5873221216041742E-3</v>
      </c>
      <c r="M1685" s="456"/>
      <c r="Q1685" s="214"/>
      <c r="R1685" s="214"/>
      <c r="S1685" s="214"/>
    </row>
    <row r="1686" spans="1:19" ht="12" customHeight="1" x14ac:dyDescent="0.25">
      <c r="A1686" s="18" t="e">
        <f>#REF!</f>
        <v>#REF!</v>
      </c>
      <c r="B1686" s="20" t="e">
        <f>#REF!</f>
        <v>#REF!</v>
      </c>
      <c r="C1686" s="143" t="e">
        <f>#REF!</f>
        <v>#REF!</v>
      </c>
      <c r="D1686" s="22" t="e">
        <f>#REF!</f>
        <v>#REF!</v>
      </c>
      <c r="E1686" s="35">
        <v>1600</v>
      </c>
      <c r="F1686" s="203" t="s">
        <v>84</v>
      </c>
      <c r="G1686" s="19" t="e">
        <f>#REF!</f>
        <v>#REF!</v>
      </c>
      <c r="H1686" s="19"/>
      <c r="I1686" s="19">
        <f>ПЭВН!E1795</f>
        <v>0</v>
      </c>
      <c r="J1686" s="198"/>
      <c r="K1686" s="35">
        <v>1613</v>
      </c>
      <c r="L1686" s="423">
        <f t="shared" si="32"/>
        <v>-8.0595164290142574E-3</v>
      </c>
      <c r="M1686" s="456"/>
      <c r="Q1686" s="214"/>
      <c r="R1686" s="214"/>
      <c r="S1686" s="214"/>
    </row>
    <row r="1687" spans="1:19" ht="12" customHeight="1" x14ac:dyDescent="0.25">
      <c r="A1687" s="18" t="e">
        <f>#REF!</f>
        <v>#REF!</v>
      </c>
      <c r="B1687" s="20" t="e">
        <f>#REF!</f>
        <v>#REF!</v>
      </c>
      <c r="C1687" s="143" t="e">
        <f>#REF!</f>
        <v>#REF!</v>
      </c>
      <c r="D1687" s="22" t="e">
        <f>#REF!</f>
        <v>#REF!</v>
      </c>
      <c r="E1687" s="35">
        <v>1700</v>
      </c>
      <c r="F1687" s="203" t="s">
        <v>84</v>
      </c>
      <c r="G1687" s="19" t="e">
        <f>#REF!</f>
        <v>#REF!</v>
      </c>
      <c r="H1687" s="19"/>
      <c r="I1687" s="19">
        <f>ПЭВН!E1796</f>
        <v>0</v>
      </c>
      <c r="J1687" s="198"/>
      <c r="K1687" s="35">
        <v>1709</v>
      </c>
      <c r="L1687" s="423">
        <f t="shared" si="32"/>
        <v>-5.2662375658280025E-3</v>
      </c>
      <c r="M1687" s="456"/>
      <c r="Q1687" s="214"/>
      <c r="R1687" s="214"/>
      <c r="S1687" s="214"/>
    </row>
    <row r="1688" spans="1:19" ht="12" customHeight="1" x14ac:dyDescent="0.25">
      <c r="A1688" s="18" t="e">
        <f>#REF!</f>
        <v>#REF!</v>
      </c>
      <c r="B1688" s="20" t="e">
        <f>#REF!</f>
        <v>#REF!</v>
      </c>
      <c r="C1688" s="143" t="e">
        <f>#REF!</f>
        <v>#REF!</v>
      </c>
      <c r="D1688" s="22" t="e">
        <f>#REF!</f>
        <v>#REF!</v>
      </c>
      <c r="E1688" s="35">
        <v>3000</v>
      </c>
      <c r="F1688" s="203" t="s">
        <v>84</v>
      </c>
      <c r="G1688" s="19" t="e">
        <f>#REF!</f>
        <v>#REF!</v>
      </c>
      <c r="H1688" s="19"/>
      <c r="I1688" s="19">
        <f>ПЭВН!E1797</f>
        <v>0</v>
      </c>
      <c r="J1688" s="198"/>
      <c r="K1688" s="35">
        <v>2016</v>
      </c>
      <c r="L1688" s="423">
        <f t="shared" si="32"/>
        <v>0.48809523809523814</v>
      </c>
      <c r="M1688" s="456"/>
      <c r="Q1688" s="214"/>
      <c r="R1688" s="214"/>
      <c r="S1688" s="214"/>
    </row>
    <row r="1689" spans="1:19" ht="12" customHeight="1" x14ac:dyDescent="0.25">
      <c r="A1689" s="18" t="e">
        <f>#REF!</f>
        <v>#REF!</v>
      </c>
      <c r="B1689" s="20" t="e">
        <f>#REF!</f>
        <v>#REF!</v>
      </c>
      <c r="C1689" s="143" t="e">
        <f>#REF!</f>
        <v>#REF!</v>
      </c>
      <c r="D1689" s="22" t="e">
        <f>#REF!</f>
        <v>#REF!</v>
      </c>
      <c r="E1689" s="35">
        <v>3200</v>
      </c>
      <c r="F1689" s="203" t="s">
        <v>84</v>
      </c>
      <c r="G1689" s="19" t="e">
        <f>#REF!</f>
        <v>#REF!</v>
      </c>
      <c r="H1689" s="19"/>
      <c r="I1689" s="19">
        <f>ПЭВН!E1798</f>
        <v>0</v>
      </c>
      <c r="J1689" s="198"/>
      <c r="K1689" s="35">
        <v>3072</v>
      </c>
      <c r="L1689" s="423">
        <f t="shared" si="32"/>
        <v>4.1666666666666741E-2</v>
      </c>
      <c r="M1689" s="456"/>
      <c r="Q1689" s="214"/>
      <c r="R1689" s="214"/>
      <c r="S1689" s="214"/>
    </row>
    <row r="1690" spans="1:19" ht="12" customHeight="1" x14ac:dyDescent="0.25">
      <c r="A1690" s="18" t="e">
        <f>#REF!</f>
        <v>#REF!</v>
      </c>
      <c r="B1690" s="20" t="e">
        <f>#REF!</f>
        <v>#REF!</v>
      </c>
      <c r="C1690" s="143" t="e">
        <f>#REF!</f>
        <v>#REF!</v>
      </c>
      <c r="D1690" s="22" t="e">
        <f>#REF!</f>
        <v>#REF!</v>
      </c>
      <c r="E1690" s="35">
        <v>2900</v>
      </c>
      <c r="F1690" s="203" t="s">
        <v>84</v>
      </c>
      <c r="G1690" s="19" t="e">
        <f>#REF!</f>
        <v>#REF!</v>
      </c>
      <c r="H1690" s="19"/>
      <c r="I1690" s="19">
        <f>ПЭВН!E1799</f>
        <v>0</v>
      </c>
      <c r="J1690" s="198"/>
      <c r="K1690" s="35">
        <v>2880</v>
      </c>
      <c r="L1690" s="423">
        <f t="shared" si="32"/>
        <v>6.9444444444444198E-3</v>
      </c>
      <c r="M1690" s="456"/>
      <c r="Q1690" s="214"/>
      <c r="R1690" s="214"/>
      <c r="S1690" s="214"/>
    </row>
    <row r="1691" spans="1:19" ht="12" customHeight="1" x14ac:dyDescent="0.25">
      <c r="A1691" s="18" t="e">
        <f>#REF!</f>
        <v>#REF!</v>
      </c>
      <c r="B1691" s="20" t="e">
        <f>#REF!</f>
        <v>#REF!</v>
      </c>
      <c r="C1691" s="143" t="e">
        <f>#REF!</f>
        <v>#REF!</v>
      </c>
      <c r="D1691" s="22" t="e">
        <f>#REF!</f>
        <v>#REF!</v>
      </c>
      <c r="E1691" s="35">
        <v>2900</v>
      </c>
      <c r="F1691" s="203" t="s">
        <v>84</v>
      </c>
      <c r="G1691" s="19" t="e">
        <f>#REF!</f>
        <v>#REF!</v>
      </c>
      <c r="H1691" s="19"/>
      <c r="I1691" s="19">
        <f>ПЭВН!E1800</f>
        <v>0</v>
      </c>
      <c r="J1691" s="198"/>
      <c r="K1691" s="35">
        <v>2016</v>
      </c>
      <c r="L1691" s="423">
        <f t="shared" si="32"/>
        <v>0.43849206349206349</v>
      </c>
      <c r="M1691" s="456"/>
      <c r="Q1691" s="214"/>
      <c r="R1691" s="214"/>
      <c r="S1691" s="214"/>
    </row>
    <row r="1692" spans="1:19" ht="12" customHeight="1" x14ac:dyDescent="0.25">
      <c r="A1692" s="18" t="e">
        <f>#REF!</f>
        <v>#REF!</v>
      </c>
      <c r="B1692" s="20" t="e">
        <f>#REF!</f>
        <v>#REF!</v>
      </c>
      <c r="C1692" s="143" t="e">
        <f>#REF!</f>
        <v>#REF!</v>
      </c>
      <c r="D1692" s="22" t="e">
        <f>#REF!</f>
        <v>#REF!</v>
      </c>
      <c r="E1692" s="35">
        <v>850</v>
      </c>
      <c r="F1692" s="203" t="s">
        <v>84</v>
      </c>
      <c r="G1692" s="19" t="e">
        <f>#REF!</f>
        <v>#REF!</v>
      </c>
      <c r="H1692" s="19"/>
      <c r="I1692" s="19">
        <f>ПЭВН!E1801</f>
        <v>0</v>
      </c>
      <c r="J1692" s="198"/>
      <c r="K1692" s="35">
        <v>300</v>
      </c>
      <c r="L1692" s="423">
        <f t="shared" si="32"/>
        <v>1.8333333333333335</v>
      </c>
      <c r="M1692" s="456"/>
      <c r="Q1692" s="214"/>
      <c r="R1692" s="214"/>
      <c r="S1692" s="214"/>
    </row>
    <row r="1693" spans="1:19" ht="12" customHeight="1" x14ac:dyDescent="0.25">
      <c r="A1693" s="18" t="e">
        <f>#REF!</f>
        <v>#REF!</v>
      </c>
      <c r="B1693" s="20" t="e">
        <f>#REF!</f>
        <v>#REF!</v>
      </c>
      <c r="C1693" s="143" t="e">
        <f>#REF!</f>
        <v>#REF!</v>
      </c>
      <c r="D1693" s="22" t="e">
        <f>#REF!</f>
        <v>#REF!</v>
      </c>
      <c r="E1693" s="35">
        <v>38</v>
      </c>
      <c r="F1693" s="203" t="s">
        <v>84</v>
      </c>
      <c r="G1693" s="19" t="e">
        <f>#REF!</f>
        <v>#REF!</v>
      </c>
      <c r="H1693" s="19"/>
      <c r="I1693" s="19">
        <f>ПЭВН!E1802</f>
        <v>0</v>
      </c>
      <c r="J1693" s="198"/>
      <c r="K1693" s="35">
        <v>38</v>
      </c>
      <c r="L1693" s="423">
        <f t="shared" si="32"/>
        <v>0</v>
      </c>
      <c r="M1693" s="456"/>
      <c r="Q1693" s="214"/>
      <c r="R1693" s="214"/>
      <c r="S1693" s="214"/>
    </row>
    <row r="1694" spans="1:19" ht="12" customHeight="1" x14ac:dyDescent="0.25">
      <c r="A1694" s="18" t="e">
        <f>#REF!</f>
        <v>#REF!</v>
      </c>
      <c r="B1694" s="20" t="e">
        <f>#REF!</f>
        <v>#REF!</v>
      </c>
      <c r="C1694" s="143" t="e">
        <f>#REF!</f>
        <v>#REF!</v>
      </c>
      <c r="D1694" s="22" t="e">
        <f>#REF!</f>
        <v>#REF!</v>
      </c>
      <c r="E1694" s="35">
        <v>49</v>
      </c>
      <c r="F1694" s="203" t="s">
        <v>84</v>
      </c>
      <c r="G1694" s="19" t="e">
        <f>#REF!</f>
        <v>#REF!</v>
      </c>
      <c r="H1694" s="19"/>
      <c r="I1694" s="19">
        <f>ПЭВН!E1803</f>
        <v>0</v>
      </c>
      <c r="J1694" s="198"/>
      <c r="K1694" s="35">
        <v>49</v>
      </c>
      <c r="L1694" s="423">
        <f t="shared" si="32"/>
        <v>0</v>
      </c>
      <c r="M1694" s="456"/>
      <c r="Q1694" s="214"/>
      <c r="R1694" s="214"/>
      <c r="S1694" s="214"/>
    </row>
    <row r="1695" spans="1:19" ht="12" customHeight="1" x14ac:dyDescent="0.25">
      <c r="A1695" s="18" t="e">
        <f>#REF!</f>
        <v>#REF!</v>
      </c>
      <c r="B1695" s="20" t="e">
        <f>#REF!</f>
        <v>#REF!</v>
      </c>
      <c r="C1695" s="143" t="e">
        <f>#REF!</f>
        <v>#REF!</v>
      </c>
      <c r="D1695" s="22" t="e">
        <f>#REF!</f>
        <v>#REF!</v>
      </c>
      <c r="E1695" s="35">
        <v>43</v>
      </c>
      <c r="F1695" s="203" t="s">
        <v>84</v>
      </c>
      <c r="G1695" s="19" t="e">
        <f>#REF!</f>
        <v>#REF!</v>
      </c>
      <c r="H1695" s="19"/>
      <c r="I1695" s="19">
        <f>ПЭВН!E1804</f>
        <v>0</v>
      </c>
      <c r="J1695" s="198"/>
      <c r="K1695" s="35">
        <v>43</v>
      </c>
      <c r="L1695" s="423">
        <f t="shared" si="32"/>
        <v>0</v>
      </c>
      <c r="M1695" s="456"/>
      <c r="Q1695" s="214"/>
      <c r="R1695" s="214"/>
      <c r="S1695" s="214"/>
    </row>
    <row r="1696" spans="1:19" ht="12" customHeight="1" x14ac:dyDescent="0.25">
      <c r="A1696" s="18" t="e">
        <f>#REF!</f>
        <v>#REF!</v>
      </c>
      <c r="B1696" s="20" t="e">
        <f>#REF!</f>
        <v>#REF!</v>
      </c>
      <c r="C1696" s="143" t="e">
        <f>#REF!</f>
        <v>#REF!</v>
      </c>
      <c r="D1696" s="22" t="e">
        <f>#REF!</f>
        <v>#REF!</v>
      </c>
      <c r="E1696" s="35">
        <v>110</v>
      </c>
      <c r="F1696" s="203" t="s">
        <v>84</v>
      </c>
      <c r="G1696" s="19" t="e">
        <f>#REF!</f>
        <v>#REF!</v>
      </c>
      <c r="H1696" s="19"/>
      <c r="I1696" s="19">
        <f>ПЭВН!E1805</f>
        <v>0</v>
      </c>
      <c r="J1696" s="198"/>
      <c r="K1696" s="35">
        <v>76</v>
      </c>
      <c r="L1696" s="423">
        <f t="shared" si="32"/>
        <v>0.44736842105263164</v>
      </c>
      <c r="M1696" s="456"/>
      <c r="Q1696" s="214"/>
      <c r="R1696" s="214"/>
      <c r="S1696" s="214"/>
    </row>
    <row r="1697" spans="1:19" ht="12" customHeight="1" x14ac:dyDescent="0.25">
      <c r="A1697" s="18" t="e">
        <f>#REF!</f>
        <v>#REF!</v>
      </c>
      <c r="B1697" s="20" t="e">
        <f>#REF!</f>
        <v>#REF!</v>
      </c>
      <c r="C1697" s="143" t="e">
        <f>#REF!</f>
        <v>#REF!</v>
      </c>
      <c r="D1697" s="22" t="e">
        <f>#REF!</f>
        <v>#REF!</v>
      </c>
      <c r="E1697" s="35">
        <v>110</v>
      </c>
      <c r="F1697" s="203" t="s">
        <v>84</v>
      </c>
      <c r="G1697" s="19" t="e">
        <f>#REF!</f>
        <v>#REF!</v>
      </c>
      <c r="H1697" s="19"/>
      <c r="I1697" s="19">
        <f>ПЭВН!E1806</f>
        <v>0</v>
      </c>
      <c r="J1697" s="198"/>
      <c r="K1697" s="35">
        <v>76</v>
      </c>
      <c r="L1697" s="423">
        <f t="shared" si="32"/>
        <v>0.44736842105263164</v>
      </c>
      <c r="M1697" s="456"/>
      <c r="Q1697" s="214"/>
      <c r="R1697" s="214"/>
      <c r="S1697" s="214"/>
    </row>
    <row r="1698" spans="1:19" ht="12" customHeight="1" x14ac:dyDescent="0.25">
      <c r="A1698" s="18" t="e">
        <f>#REF!</f>
        <v>#REF!</v>
      </c>
      <c r="B1698" s="20" t="e">
        <f>#REF!</f>
        <v>#REF!</v>
      </c>
      <c r="C1698" s="143" t="e">
        <f>#REF!</f>
        <v>#REF!</v>
      </c>
      <c r="D1698" s="22" t="e">
        <f>#REF!</f>
        <v>#REF!</v>
      </c>
      <c r="E1698" s="35">
        <v>110</v>
      </c>
      <c r="F1698" s="203" t="s">
        <v>84</v>
      </c>
      <c r="G1698" s="19" t="e">
        <f>#REF!</f>
        <v>#REF!</v>
      </c>
      <c r="H1698" s="19"/>
      <c r="I1698" s="19">
        <f>ПЭВН!E1807</f>
        <v>0</v>
      </c>
      <c r="J1698" s="198"/>
      <c r="K1698" s="35">
        <v>74</v>
      </c>
      <c r="L1698" s="423">
        <f t="shared" si="32"/>
        <v>0.4864864864864864</v>
      </c>
      <c r="M1698" s="456"/>
      <c r="Q1698" s="214"/>
      <c r="R1698" s="214"/>
      <c r="S1698" s="214"/>
    </row>
    <row r="1699" spans="1:19" ht="12" customHeight="1" x14ac:dyDescent="0.25">
      <c r="A1699" s="18" t="e">
        <f>#REF!</f>
        <v>#REF!</v>
      </c>
      <c r="B1699" s="20" t="e">
        <f>#REF!</f>
        <v>#REF!</v>
      </c>
      <c r="C1699" s="143" t="e">
        <f>#REF!</f>
        <v>#REF!</v>
      </c>
      <c r="D1699" s="22" t="e">
        <f>#REF!</f>
        <v>#REF!</v>
      </c>
      <c r="E1699" s="35">
        <v>110</v>
      </c>
      <c r="F1699" s="203" t="s">
        <v>84</v>
      </c>
      <c r="G1699" s="19" t="e">
        <f>#REF!</f>
        <v>#REF!</v>
      </c>
      <c r="H1699" s="19"/>
      <c r="I1699" s="19">
        <f>ПЭВН!E1808</f>
        <v>0</v>
      </c>
      <c r="J1699" s="198"/>
      <c r="K1699" s="35">
        <v>74</v>
      </c>
      <c r="L1699" s="423">
        <f t="shared" si="32"/>
        <v>0.4864864864864864</v>
      </c>
      <c r="M1699" s="456"/>
      <c r="Q1699" s="214"/>
      <c r="R1699" s="214"/>
      <c r="S1699" s="214"/>
    </row>
    <row r="1700" spans="1:19" ht="12" customHeight="1" x14ac:dyDescent="0.25">
      <c r="A1700" s="18" t="e">
        <f>#REF!</f>
        <v>#REF!</v>
      </c>
      <c r="B1700" s="20" t="e">
        <f>#REF!</f>
        <v>#REF!</v>
      </c>
      <c r="C1700" s="143" t="e">
        <f>#REF!</f>
        <v>#REF!</v>
      </c>
      <c r="D1700" s="22" t="e">
        <f>#REF!</f>
        <v>#REF!</v>
      </c>
      <c r="E1700" s="35">
        <v>110</v>
      </c>
      <c r="F1700" s="203" t="s">
        <v>84</v>
      </c>
      <c r="G1700" s="19" t="e">
        <f>#REF!</f>
        <v>#REF!</v>
      </c>
      <c r="H1700" s="19"/>
      <c r="I1700" s="19">
        <f>ПЭВН!E1809</f>
        <v>0</v>
      </c>
      <c r="J1700" s="198"/>
      <c r="K1700" s="35">
        <v>74</v>
      </c>
      <c r="L1700" s="423">
        <f t="shared" si="32"/>
        <v>0.4864864864864864</v>
      </c>
      <c r="M1700" s="456"/>
      <c r="Q1700" s="214"/>
      <c r="R1700" s="214"/>
      <c r="S1700" s="214"/>
    </row>
    <row r="1701" spans="1:19" ht="12" customHeight="1" x14ac:dyDescent="0.25">
      <c r="A1701" s="18" t="e">
        <f>#REF!</f>
        <v>#REF!</v>
      </c>
      <c r="B1701" s="20" t="e">
        <f>#REF!</f>
        <v>#REF!</v>
      </c>
      <c r="C1701" s="143" t="e">
        <f>#REF!</f>
        <v>#REF!</v>
      </c>
      <c r="D1701" s="22" t="e">
        <f>#REF!</f>
        <v>#REF!</v>
      </c>
      <c r="E1701" s="35">
        <v>110</v>
      </c>
      <c r="F1701" s="203" t="s">
        <v>84</v>
      </c>
      <c r="G1701" s="19" t="e">
        <f>#REF!</f>
        <v>#REF!</v>
      </c>
      <c r="H1701" s="19"/>
      <c r="I1701" s="19">
        <f>ПЭВН!E1810</f>
        <v>0</v>
      </c>
      <c r="J1701" s="198"/>
      <c r="K1701" s="35">
        <v>74</v>
      </c>
      <c r="L1701" s="423">
        <f t="shared" si="32"/>
        <v>0.4864864864864864</v>
      </c>
      <c r="M1701" s="456"/>
      <c r="Q1701" s="214"/>
      <c r="R1701" s="214"/>
      <c r="S1701" s="214"/>
    </row>
    <row r="1702" spans="1:19" ht="12" customHeight="1" x14ac:dyDescent="0.25">
      <c r="A1702" s="18" t="e">
        <f>#REF!</f>
        <v>#REF!</v>
      </c>
      <c r="B1702" s="20" t="e">
        <f>#REF!</f>
        <v>#REF!</v>
      </c>
      <c r="C1702" s="143" t="e">
        <f>#REF!</f>
        <v>#REF!</v>
      </c>
      <c r="D1702" s="22" t="e">
        <f>#REF!</f>
        <v>#REF!</v>
      </c>
      <c r="E1702" s="35">
        <v>110</v>
      </c>
      <c r="F1702" s="203" t="s">
        <v>84</v>
      </c>
      <c r="G1702" s="19" t="e">
        <f>#REF!</f>
        <v>#REF!</v>
      </c>
      <c r="H1702" s="19"/>
      <c r="I1702" s="19">
        <f>ПЭВН!E1811</f>
        <v>0</v>
      </c>
      <c r="J1702" s="198"/>
      <c r="K1702" s="35">
        <v>74</v>
      </c>
      <c r="L1702" s="423">
        <f t="shared" si="32"/>
        <v>0.4864864864864864</v>
      </c>
      <c r="M1702" s="456"/>
      <c r="Q1702" s="214"/>
      <c r="R1702" s="214"/>
      <c r="S1702" s="214"/>
    </row>
    <row r="1703" spans="1:19" ht="12" customHeight="1" x14ac:dyDescent="0.25">
      <c r="A1703" s="18" t="e">
        <f>#REF!</f>
        <v>#REF!</v>
      </c>
      <c r="B1703" s="20" t="e">
        <f>#REF!</f>
        <v>#REF!</v>
      </c>
      <c r="C1703" s="143" t="e">
        <f>#REF!</f>
        <v>#REF!</v>
      </c>
      <c r="D1703" s="22" t="e">
        <f>#REF!</f>
        <v>#REF!</v>
      </c>
      <c r="E1703" s="35">
        <v>110</v>
      </c>
      <c r="F1703" s="203" t="s">
        <v>84</v>
      </c>
      <c r="G1703" s="19" t="e">
        <f>#REF!</f>
        <v>#REF!</v>
      </c>
      <c r="H1703" s="19"/>
      <c r="I1703" s="19">
        <f>ПЭВН!E1812</f>
        <v>0</v>
      </c>
      <c r="J1703" s="198"/>
      <c r="K1703" s="35">
        <v>74</v>
      </c>
      <c r="L1703" s="423">
        <f t="shared" si="32"/>
        <v>0.4864864864864864</v>
      </c>
      <c r="M1703" s="456"/>
      <c r="Q1703" s="214"/>
      <c r="R1703" s="214"/>
      <c r="S1703" s="214"/>
    </row>
    <row r="1704" spans="1:19" ht="12" customHeight="1" x14ac:dyDescent="0.25">
      <c r="A1704" s="18" t="e">
        <f>#REF!</f>
        <v>#REF!</v>
      </c>
      <c r="B1704" s="20" t="e">
        <f>#REF!</f>
        <v>#REF!</v>
      </c>
      <c r="C1704" s="143" t="e">
        <f>#REF!</f>
        <v>#REF!</v>
      </c>
      <c r="D1704" s="22" t="e">
        <f>#REF!</f>
        <v>#REF!</v>
      </c>
      <c r="E1704" s="35">
        <v>110</v>
      </c>
      <c r="F1704" s="203" t="s">
        <v>84</v>
      </c>
      <c r="G1704" s="19" t="e">
        <f>#REF!</f>
        <v>#REF!</v>
      </c>
      <c r="H1704" s="19"/>
      <c r="I1704" s="19">
        <f>ПЭВН!E1813</f>
        <v>0</v>
      </c>
      <c r="J1704" s="198"/>
      <c r="K1704" s="35">
        <v>85</v>
      </c>
      <c r="L1704" s="423">
        <f t="shared" si="32"/>
        <v>0.29411764705882359</v>
      </c>
      <c r="M1704" s="456"/>
      <c r="Q1704" s="214"/>
      <c r="R1704" s="214"/>
      <c r="S1704" s="214"/>
    </row>
    <row r="1705" spans="1:19" ht="12" customHeight="1" x14ac:dyDescent="0.25">
      <c r="A1705" s="18" t="e">
        <f>#REF!</f>
        <v>#REF!</v>
      </c>
      <c r="B1705" s="20" t="e">
        <f>#REF!</f>
        <v>#REF!</v>
      </c>
      <c r="C1705" s="143" t="e">
        <f>#REF!</f>
        <v>#REF!</v>
      </c>
      <c r="D1705" s="22" t="e">
        <f>#REF!</f>
        <v>#REF!</v>
      </c>
      <c r="E1705" s="35">
        <v>110</v>
      </c>
      <c r="F1705" s="203" t="s">
        <v>84</v>
      </c>
      <c r="G1705" s="19" t="e">
        <f>#REF!</f>
        <v>#REF!</v>
      </c>
      <c r="H1705" s="19"/>
      <c r="I1705" s="19">
        <f>ПЭВН!E1814</f>
        <v>0</v>
      </c>
      <c r="J1705" s="198"/>
      <c r="K1705" s="35">
        <v>53</v>
      </c>
      <c r="L1705" s="423">
        <f t="shared" si="32"/>
        <v>1.0754716981132075</v>
      </c>
      <c r="M1705" s="456"/>
      <c r="Q1705" s="214"/>
      <c r="R1705" s="214"/>
      <c r="S1705" s="214"/>
    </row>
    <row r="1706" spans="1:19" ht="12" customHeight="1" x14ac:dyDescent="0.25">
      <c r="A1706" s="18" t="e">
        <f>#REF!</f>
        <v>#REF!</v>
      </c>
      <c r="B1706" s="20" t="e">
        <f>#REF!</f>
        <v>#REF!</v>
      </c>
      <c r="C1706" s="143" t="e">
        <f>#REF!</f>
        <v>#REF!</v>
      </c>
      <c r="D1706" s="22" t="e">
        <f>#REF!</f>
        <v>#REF!</v>
      </c>
      <c r="E1706" s="35">
        <v>110</v>
      </c>
      <c r="F1706" s="203" t="s">
        <v>84</v>
      </c>
      <c r="G1706" s="19" t="e">
        <f>#REF!</f>
        <v>#REF!</v>
      </c>
      <c r="H1706" s="19"/>
      <c r="I1706" s="19">
        <f>ПЭВН!E1815</f>
        <v>0</v>
      </c>
      <c r="J1706" s="198"/>
      <c r="K1706" s="35">
        <v>75</v>
      </c>
      <c r="L1706" s="423">
        <f t="shared" si="32"/>
        <v>0.46666666666666656</v>
      </c>
      <c r="M1706" s="456"/>
      <c r="Q1706" s="214"/>
      <c r="R1706" s="214"/>
      <c r="S1706" s="214"/>
    </row>
    <row r="1707" spans="1:19" ht="12" customHeight="1" x14ac:dyDescent="0.25">
      <c r="A1707" s="18" t="e">
        <f>#REF!</f>
        <v>#REF!</v>
      </c>
      <c r="B1707" s="20" t="e">
        <f>#REF!</f>
        <v>#REF!</v>
      </c>
      <c r="C1707" s="143" t="e">
        <f>#REF!</f>
        <v>#REF!</v>
      </c>
      <c r="D1707" s="22" t="e">
        <f>#REF!</f>
        <v>#REF!</v>
      </c>
      <c r="E1707" s="35">
        <v>160</v>
      </c>
      <c r="F1707" s="203" t="s">
        <v>84</v>
      </c>
      <c r="G1707" s="19" t="e">
        <f>#REF!</f>
        <v>#REF!</v>
      </c>
      <c r="H1707" s="19"/>
      <c r="I1707" s="19">
        <f>ПЭВН!E1816</f>
        <v>0</v>
      </c>
      <c r="J1707" s="198"/>
      <c r="K1707" s="35">
        <v>74</v>
      </c>
      <c r="L1707" s="423">
        <f t="shared" si="32"/>
        <v>1.1621621621621623</v>
      </c>
      <c r="M1707" s="456"/>
      <c r="Q1707" s="214"/>
      <c r="R1707" s="214"/>
      <c r="S1707" s="214"/>
    </row>
    <row r="1708" spans="1:19" ht="12" customHeight="1" x14ac:dyDescent="0.25">
      <c r="A1708" s="18" t="e">
        <f>#REF!</f>
        <v>#REF!</v>
      </c>
      <c r="B1708" s="20" t="e">
        <f>#REF!</f>
        <v>#REF!</v>
      </c>
      <c r="C1708" s="143" t="e">
        <f>#REF!</f>
        <v>#REF!</v>
      </c>
      <c r="D1708" s="22" t="e">
        <f>#REF!</f>
        <v>#REF!</v>
      </c>
      <c r="E1708" s="35">
        <v>160</v>
      </c>
      <c r="F1708" s="203" t="s">
        <v>84</v>
      </c>
      <c r="G1708" s="19" t="e">
        <f>#REF!</f>
        <v>#REF!</v>
      </c>
      <c r="H1708" s="19"/>
      <c r="I1708" s="19">
        <f>ПЭВН!E1817</f>
        <v>0</v>
      </c>
      <c r="J1708" s="198"/>
      <c r="K1708" s="35">
        <v>76</v>
      </c>
      <c r="L1708" s="423">
        <f t="shared" si="32"/>
        <v>1.1052631578947367</v>
      </c>
      <c r="M1708" s="456"/>
      <c r="Q1708" s="214"/>
      <c r="R1708" s="214"/>
      <c r="S1708" s="214"/>
    </row>
    <row r="1709" spans="1:19" ht="12" customHeight="1" x14ac:dyDescent="0.25">
      <c r="A1709" s="18" t="e">
        <f>#REF!</f>
        <v>#REF!</v>
      </c>
      <c r="B1709" s="20" t="e">
        <f>#REF!</f>
        <v>#REF!</v>
      </c>
      <c r="C1709" s="143" t="e">
        <f>#REF!</f>
        <v>#REF!</v>
      </c>
      <c r="D1709" s="22" t="e">
        <f>#REF!</f>
        <v>#REF!</v>
      </c>
      <c r="E1709" s="35">
        <v>110</v>
      </c>
      <c r="F1709" s="203" t="s">
        <v>84</v>
      </c>
      <c r="G1709" s="19" t="e">
        <f>#REF!</f>
        <v>#REF!</v>
      </c>
      <c r="H1709" s="19"/>
      <c r="I1709" s="19">
        <f>ПЭВН!E1818</f>
        <v>0</v>
      </c>
      <c r="J1709" s="198"/>
      <c r="K1709" s="35">
        <v>75</v>
      </c>
      <c r="L1709" s="423">
        <f t="shared" si="32"/>
        <v>0.46666666666666656</v>
      </c>
      <c r="M1709" s="456"/>
      <c r="Q1709" s="214"/>
      <c r="R1709" s="214"/>
      <c r="S1709" s="214"/>
    </row>
    <row r="1710" spans="1:19" ht="12" customHeight="1" x14ac:dyDescent="0.25">
      <c r="A1710" s="18" t="e">
        <f>#REF!</f>
        <v>#REF!</v>
      </c>
      <c r="B1710" s="20" t="e">
        <f>#REF!</f>
        <v>#REF!</v>
      </c>
      <c r="C1710" s="143" t="e">
        <f>#REF!</f>
        <v>#REF!</v>
      </c>
      <c r="D1710" s="22" t="e">
        <f>#REF!</f>
        <v>#REF!</v>
      </c>
      <c r="E1710" s="35">
        <v>110</v>
      </c>
      <c r="F1710" s="203" t="s">
        <v>84</v>
      </c>
      <c r="G1710" s="19" t="e">
        <f>#REF!</f>
        <v>#REF!</v>
      </c>
      <c r="H1710" s="19"/>
      <c r="I1710" s="19">
        <f>ПЭВН!E1819</f>
        <v>0</v>
      </c>
      <c r="J1710" s="198"/>
      <c r="K1710" s="35">
        <v>71</v>
      </c>
      <c r="L1710" s="423">
        <f t="shared" ref="L1710:L1773" si="33">E1710/K1710-1</f>
        <v>0.54929577464788726</v>
      </c>
      <c r="M1710" s="456"/>
      <c r="Q1710" s="214"/>
      <c r="R1710" s="214"/>
      <c r="S1710" s="214"/>
    </row>
    <row r="1711" spans="1:19" ht="12" customHeight="1" x14ac:dyDescent="0.25">
      <c r="A1711" s="18" t="e">
        <f>#REF!</f>
        <v>#REF!</v>
      </c>
      <c r="B1711" s="20" t="e">
        <f>#REF!</f>
        <v>#REF!</v>
      </c>
      <c r="C1711" s="143" t="e">
        <f>#REF!</f>
        <v>#REF!</v>
      </c>
      <c r="D1711" s="22" t="e">
        <f>#REF!</f>
        <v>#REF!</v>
      </c>
      <c r="E1711" s="35">
        <v>110</v>
      </c>
      <c r="F1711" s="203" t="s">
        <v>84</v>
      </c>
      <c r="G1711" s="19" t="e">
        <f>#REF!</f>
        <v>#REF!</v>
      </c>
      <c r="H1711" s="19"/>
      <c r="I1711" s="19">
        <f>ПЭВН!E1820</f>
        <v>0</v>
      </c>
      <c r="J1711" s="198"/>
      <c r="K1711" s="35">
        <v>71</v>
      </c>
      <c r="L1711" s="423">
        <f t="shared" si="33"/>
        <v>0.54929577464788726</v>
      </c>
      <c r="M1711" s="456"/>
      <c r="Q1711" s="214"/>
      <c r="R1711" s="214"/>
      <c r="S1711" s="214"/>
    </row>
    <row r="1712" spans="1:19" ht="12" customHeight="1" x14ac:dyDescent="0.25">
      <c r="A1712" s="18" t="e">
        <f>#REF!</f>
        <v>#REF!</v>
      </c>
      <c r="B1712" s="20" t="e">
        <f>#REF!</f>
        <v>#REF!</v>
      </c>
      <c r="C1712" s="143" t="e">
        <f>#REF!</f>
        <v>#REF!</v>
      </c>
      <c r="D1712" s="22" t="e">
        <f>#REF!</f>
        <v>#REF!</v>
      </c>
      <c r="E1712" s="35">
        <v>100</v>
      </c>
      <c r="F1712" s="203" t="s">
        <v>84</v>
      </c>
      <c r="G1712" s="19" t="e">
        <f>#REF!</f>
        <v>#REF!</v>
      </c>
      <c r="H1712" s="19"/>
      <c r="I1712" s="19">
        <f>ПЭВН!E1821</f>
        <v>0</v>
      </c>
      <c r="J1712" s="198"/>
      <c r="K1712" s="35">
        <v>57</v>
      </c>
      <c r="L1712" s="423">
        <f t="shared" si="33"/>
        <v>0.7543859649122806</v>
      </c>
      <c r="M1712" s="456"/>
      <c r="Q1712" s="214"/>
      <c r="R1712" s="214"/>
      <c r="S1712" s="214"/>
    </row>
    <row r="1713" spans="1:19" ht="12" customHeight="1" x14ac:dyDescent="0.25">
      <c r="A1713" s="18" t="e">
        <f>#REF!</f>
        <v>#REF!</v>
      </c>
      <c r="B1713" s="20" t="e">
        <f>#REF!</f>
        <v>#REF!</v>
      </c>
      <c r="C1713" s="143" t="e">
        <f>#REF!</f>
        <v>#REF!</v>
      </c>
      <c r="D1713" s="22" t="e">
        <f>#REF!</f>
        <v>#REF!</v>
      </c>
      <c r="E1713" s="35">
        <v>50</v>
      </c>
      <c r="F1713" s="203" t="s">
        <v>84</v>
      </c>
      <c r="G1713" s="19" t="e">
        <f>#REF!</f>
        <v>#REF!</v>
      </c>
      <c r="H1713" s="19"/>
      <c r="I1713" s="19">
        <f>ПЭВН!E1822</f>
        <v>0</v>
      </c>
      <c r="J1713" s="198"/>
      <c r="K1713" s="35">
        <v>66</v>
      </c>
      <c r="L1713" s="423">
        <f t="shared" si="33"/>
        <v>-0.24242424242424243</v>
      </c>
      <c r="M1713" s="456"/>
      <c r="Q1713" s="214"/>
      <c r="R1713" s="214"/>
      <c r="S1713" s="214"/>
    </row>
    <row r="1714" spans="1:19" ht="12" customHeight="1" x14ac:dyDescent="0.25">
      <c r="A1714" s="18" t="e">
        <f>#REF!</f>
        <v>#REF!</v>
      </c>
      <c r="B1714" s="20" t="e">
        <f>#REF!</f>
        <v>#REF!</v>
      </c>
      <c r="C1714" s="143" t="e">
        <f>#REF!</f>
        <v>#REF!</v>
      </c>
      <c r="D1714" s="22" t="e">
        <f>#REF!</f>
        <v>#REF!</v>
      </c>
      <c r="E1714" s="35">
        <v>100</v>
      </c>
      <c r="F1714" s="203" t="s">
        <v>84</v>
      </c>
      <c r="G1714" s="19" t="e">
        <f>#REF!</f>
        <v>#REF!</v>
      </c>
      <c r="H1714" s="19"/>
      <c r="I1714" s="19">
        <f>ПЭВН!E1823</f>
        <v>0</v>
      </c>
      <c r="J1714" s="198"/>
      <c r="K1714" s="35">
        <v>114</v>
      </c>
      <c r="L1714" s="423">
        <f t="shared" si="33"/>
        <v>-0.1228070175438597</v>
      </c>
      <c r="M1714" s="456"/>
      <c r="Q1714" s="214"/>
      <c r="R1714" s="214"/>
      <c r="S1714" s="214"/>
    </row>
    <row r="1715" spans="1:19" ht="12" customHeight="1" x14ac:dyDescent="0.25">
      <c r="A1715" s="18" t="e">
        <f>#REF!</f>
        <v>#REF!</v>
      </c>
      <c r="B1715" s="20" t="e">
        <f>#REF!</f>
        <v>#REF!</v>
      </c>
      <c r="C1715" s="143" t="e">
        <f>#REF!</f>
        <v>#REF!</v>
      </c>
      <c r="D1715" s="22" t="e">
        <f>#REF!</f>
        <v>#REF!</v>
      </c>
      <c r="E1715" s="35">
        <v>100</v>
      </c>
      <c r="F1715" s="203" t="s">
        <v>84</v>
      </c>
      <c r="G1715" s="19" t="e">
        <f>#REF!</f>
        <v>#REF!</v>
      </c>
      <c r="H1715" s="19"/>
      <c r="I1715" s="19">
        <f>ПЭВН!E1824</f>
        <v>0</v>
      </c>
      <c r="J1715" s="198"/>
      <c r="K1715" s="35">
        <v>92</v>
      </c>
      <c r="L1715" s="423">
        <f t="shared" si="33"/>
        <v>8.6956521739130377E-2</v>
      </c>
      <c r="M1715" s="456"/>
      <c r="Q1715" s="214"/>
      <c r="R1715" s="214"/>
      <c r="S1715" s="214"/>
    </row>
    <row r="1716" spans="1:19" ht="12" customHeight="1" x14ac:dyDescent="0.25">
      <c r="A1716" s="18" t="e">
        <f>#REF!</f>
        <v>#REF!</v>
      </c>
      <c r="B1716" s="20" t="e">
        <f>#REF!</f>
        <v>#REF!</v>
      </c>
      <c r="C1716" s="143" t="e">
        <f>#REF!</f>
        <v>#REF!</v>
      </c>
      <c r="D1716" s="22" t="e">
        <f>#REF!</f>
        <v>#REF!</v>
      </c>
      <c r="E1716" s="35">
        <v>100</v>
      </c>
      <c r="F1716" s="203" t="s">
        <v>84</v>
      </c>
      <c r="G1716" s="19" t="e">
        <f>#REF!</f>
        <v>#REF!</v>
      </c>
      <c r="H1716" s="19"/>
      <c r="I1716" s="19">
        <f>ПЭВН!E1825</f>
        <v>0</v>
      </c>
      <c r="J1716" s="198"/>
      <c r="K1716" s="35">
        <v>114</v>
      </c>
      <c r="L1716" s="423">
        <f t="shared" si="33"/>
        <v>-0.1228070175438597</v>
      </c>
      <c r="M1716" s="456"/>
      <c r="Q1716" s="214"/>
      <c r="R1716" s="214"/>
      <c r="S1716" s="214"/>
    </row>
    <row r="1717" spans="1:19" ht="12" customHeight="1" x14ac:dyDescent="0.25">
      <c r="A1717" s="18" t="e">
        <f>#REF!</f>
        <v>#REF!</v>
      </c>
      <c r="B1717" s="20" t="e">
        <f>#REF!</f>
        <v>#REF!</v>
      </c>
      <c r="C1717" s="143" t="e">
        <f>#REF!</f>
        <v>#REF!</v>
      </c>
      <c r="D1717" s="22" t="e">
        <f>#REF!</f>
        <v>#REF!</v>
      </c>
      <c r="E1717" s="35">
        <v>100</v>
      </c>
      <c r="F1717" s="203" t="s">
        <v>84</v>
      </c>
      <c r="G1717" s="19" t="e">
        <f>#REF!</f>
        <v>#REF!</v>
      </c>
      <c r="H1717" s="19"/>
      <c r="I1717" s="19">
        <f>ПЭВН!E1826</f>
        <v>0</v>
      </c>
      <c r="J1717" s="198"/>
      <c r="K1717" s="35">
        <v>69</v>
      </c>
      <c r="L1717" s="423">
        <f t="shared" si="33"/>
        <v>0.44927536231884058</v>
      </c>
      <c r="M1717" s="456"/>
      <c r="Q1717" s="214"/>
      <c r="R1717" s="214"/>
      <c r="S1717" s="214"/>
    </row>
    <row r="1718" spans="1:19" ht="12" customHeight="1" x14ac:dyDescent="0.25">
      <c r="A1718" s="18" t="e">
        <f>#REF!</f>
        <v>#REF!</v>
      </c>
      <c r="B1718" s="20" t="e">
        <f>#REF!</f>
        <v>#REF!</v>
      </c>
      <c r="C1718" s="143" t="e">
        <f>#REF!</f>
        <v>#REF!</v>
      </c>
      <c r="D1718" s="22" t="e">
        <f>#REF!</f>
        <v>#REF!</v>
      </c>
      <c r="E1718" s="35">
        <v>70</v>
      </c>
      <c r="F1718" s="203" t="s">
        <v>84</v>
      </c>
      <c r="G1718" s="19" t="e">
        <f>#REF!</f>
        <v>#REF!</v>
      </c>
      <c r="H1718" s="19"/>
      <c r="I1718" s="19">
        <f>ПЭВН!E1827</f>
        <v>0</v>
      </c>
      <c r="J1718" s="198"/>
      <c r="K1718" s="35">
        <v>57</v>
      </c>
      <c r="L1718" s="423">
        <f t="shared" si="33"/>
        <v>0.22807017543859653</v>
      </c>
      <c r="M1718" s="456"/>
      <c r="Q1718" s="214"/>
      <c r="R1718" s="214"/>
      <c r="S1718" s="214"/>
    </row>
    <row r="1719" spans="1:19" ht="12" customHeight="1" x14ac:dyDescent="0.25">
      <c r="A1719" s="18" t="e">
        <f>#REF!</f>
        <v>#REF!</v>
      </c>
      <c r="B1719" s="20" t="e">
        <f>#REF!</f>
        <v>#REF!</v>
      </c>
      <c r="C1719" s="143" t="e">
        <f>#REF!</f>
        <v>#REF!</v>
      </c>
      <c r="D1719" s="22" t="e">
        <f>#REF!</f>
        <v>#REF!</v>
      </c>
      <c r="E1719" s="35">
        <v>70</v>
      </c>
      <c r="F1719" s="203" t="s">
        <v>84</v>
      </c>
      <c r="G1719" s="19" t="e">
        <f>#REF!</f>
        <v>#REF!</v>
      </c>
      <c r="H1719" s="19"/>
      <c r="I1719" s="19">
        <f>ПЭВН!E1828</f>
        <v>0</v>
      </c>
      <c r="J1719" s="198"/>
      <c r="K1719" s="35">
        <v>57</v>
      </c>
      <c r="L1719" s="423">
        <f t="shared" si="33"/>
        <v>0.22807017543859653</v>
      </c>
      <c r="M1719" s="456"/>
      <c r="Q1719" s="214"/>
      <c r="R1719" s="214"/>
      <c r="S1719" s="214"/>
    </row>
    <row r="1720" spans="1:19" ht="12" customHeight="1" x14ac:dyDescent="0.25">
      <c r="A1720" s="18" t="e">
        <f>#REF!</f>
        <v>#REF!</v>
      </c>
      <c r="B1720" s="20" t="e">
        <f>#REF!</f>
        <v>#REF!</v>
      </c>
      <c r="C1720" s="143" t="e">
        <f>#REF!</f>
        <v>#REF!</v>
      </c>
      <c r="D1720" s="22" t="e">
        <f>#REF!</f>
        <v>#REF!</v>
      </c>
      <c r="E1720" s="35">
        <v>50</v>
      </c>
      <c r="F1720" s="203" t="s">
        <v>84</v>
      </c>
      <c r="G1720" s="19" t="e">
        <f>#REF!</f>
        <v>#REF!</v>
      </c>
      <c r="H1720" s="19"/>
      <c r="I1720" s="19">
        <f>ПЭВН!E1829</f>
        <v>0</v>
      </c>
      <c r="J1720" s="198"/>
      <c r="K1720" s="35">
        <v>17</v>
      </c>
      <c r="L1720" s="423">
        <f t="shared" si="33"/>
        <v>1.9411764705882355</v>
      </c>
      <c r="M1720" s="456"/>
      <c r="Q1720" s="214"/>
      <c r="R1720" s="214"/>
      <c r="S1720" s="214"/>
    </row>
    <row r="1721" spans="1:19" ht="12" customHeight="1" x14ac:dyDescent="0.25">
      <c r="A1721" s="18" t="e">
        <f>#REF!</f>
        <v>#REF!</v>
      </c>
      <c r="B1721" s="20" t="e">
        <f>#REF!</f>
        <v>#REF!</v>
      </c>
      <c r="C1721" s="143" t="e">
        <f>#REF!</f>
        <v>#REF!</v>
      </c>
      <c r="D1721" s="22" t="e">
        <f>#REF!</f>
        <v>#REF!</v>
      </c>
      <c r="E1721" s="35">
        <v>140</v>
      </c>
      <c r="F1721" s="203" t="s">
        <v>84</v>
      </c>
      <c r="G1721" s="19" t="e">
        <f>#REF!</f>
        <v>#REF!</v>
      </c>
      <c r="H1721" s="19"/>
      <c r="I1721" s="19">
        <f>ПЭВН!E1830</f>
        <v>0</v>
      </c>
      <c r="J1721" s="198"/>
      <c r="K1721" s="35">
        <v>286</v>
      </c>
      <c r="L1721" s="423">
        <f t="shared" si="33"/>
        <v>-0.51048951048951041</v>
      </c>
      <c r="M1721" s="456"/>
      <c r="Q1721" s="214"/>
      <c r="R1721" s="214"/>
      <c r="S1721" s="214"/>
    </row>
    <row r="1722" spans="1:19" ht="12" customHeight="1" x14ac:dyDescent="0.25">
      <c r="A1722" s="18" t="e">
        <f>#REF!</f>
        <v>#REF!</v>
      </c>
      <c r="B1722" s="20" t="e">
        <f>#REF!</f>
        <v>#REF!</v>
      </c>
      <c r="C1722" s="143" t="e">
        <f>#REF!</f>
        <v>#REF!</v>
      </c>
      <c r="D1722" s="22" t="e">
        <f>#REF!</f>
        <v>#REF!</v>
      </c>
      <c r="E1722" s="35">
        <v>300</v>
      </c>
      <c r="F1722" s="203" t="s">
        <v>84</v>
      </c>
      <c r="G1722" s="19" t="e">
        <f>#REF!</f>
        <v>#REF!</v>
      </c>
      <c r="H1722" s="19"/>
      <c r="I1722" s="19">
        <f>ПЭВН!E1831</f>
        <v>0</v>
      </c>
      <c r="J1722" s="198"/>
      <c r="K1722" s="35">
        <v>252</v>
      </c>
      <c r="L1722" s="423">
        <f t="shared" si="33"/>
        <v>0.19047619047619047</v>
      </c>
      <c r="M1722" s="456"/>
      <c r="Q1722" s="214"/>
      <c r="R1722" s="214"/>
      <c r="S1722" s="214"/>
    </row>
    <row r="1723" spans="1:19" ht="12" customHeight="1" x14ac:dyDescent="0.25">
      <c r="A1723" s="18" t="e">
        <f>#REF!</f>
        <v>#REF!</v>
      </c>
      <c r="B1723" s="20" t="e">
        <f>#REF!</f>
        <v>#REF!</v>
      </c>
      <c r="C1723" s="143" t="e">
        <f>#REF!</f>
        <v>#REF!</v>
      </c>
      <c r="D1723" s="22" t="e">
        <f>#REF!</f>
        <v>#REF!</v>
      </c>
      <c r="E1723" s="35">
        <v>300</v>
      </c>
      <c r="F1723" s="203" t="s">
        <v>84</v>
      </c>
      <c r="G1723" s="19" t="e">
        <f>#REF!</f>
        <v>#REF!</v>
      </c>
      <c r="H1723" s="19"/>
      <c r="I1723" s="19">
        <f>ПЭВН!E1832</f>
        <v>0</v>
      </c>
      <c r="J1723" s="198"/>
      <c r="K1723" s="35">
        <v>252</v>
      </c>
      <c r="L1723" s="423">
        <f t="shared" si="33"/>
        <v>0.19047619047619047</v>
      </c>
      <c r="M1723" s="456"/>
      <c r="Q1723" s="214"/>
      <c r="R1723" s="214"/>
      <c r="S1723" s="214"/>
    </row>
    <row r="1724" spans="1:19" ht="12" customHeight="1" x14ac:dyDescent="0.25">
      <c r="A1724" s="18" t="e">
        <f>#REF!</f>
        <v>#REF!</v>
      </c>
      <c r="B1724" s="20" t="e">
        <f>#REF!</f>
        <v>#REF!</v>
      </c>
      <c r="C1724" s="143" t="e">
        <f>#REF!</f>
        <v>#REF!</v>
      </c>
      <c r="D1724" s="22" t="e">
        <f>#REF!</f>
        <v>#REF!</v>
      </c>
      <c r="E1724" s="35">
        <v>1400</v>
      </c>
      <c r="F1724" s="203" t="s">
        <v>84</v>
      </c>
      <c r="G1724" s="19" t="e">
        <f>#REF!</f>
        <v>#REF!</v>
      </c>
      <c r="H1724" s="19"/>
      <c r="I1724" s="19">
        <f>ПЭВН!E1833</f>
        <v>0</v>
      </c>
      <c r="J1724" s="198"/>
      <c r="K1724" s="35">
        <v>915</v>
      </c>
      <c r="L1724" s="423">
        <f t="shared" si="33"/>
        <v>0.53005464480874309</v>
      </c>
      <c r="M1724" s="456"/>
      <c r="Q1724" s="214"/>
      <c r="R1724" s="214"/>
      <c r="S1724" s="214"/>
    </row>
    <row r="1725" spans="1:19" ht="12" customHeight="1" x14ac:dyDescent="0.25">
      <c r="A1725" s="18" t="e">
        <f>#REF!</f>
        <v>#REF!</v>
      </c>
      <c r="B1725" s="20" t="e">
        <f>#REF!</f>
        <v>#REF!</v>
      </c>
      <c r="C1725" s="143" t="e">
        <f>#REF!</f>
        <v>#REF!</v>
      </c>
      <c r="D1725" s="22" t="e">
        <f>#REF!</f>
        <v>#REF!</v>
      </c>
      <c r="E1725" s="35">
        <v>1700</v>
      </c>
      <c r="F1725" s="203" t="s">
        <v>84</v>
      </c>
      <c r="G1725" s="19" t="e">
        <f>#REF!</f>
        <v>#REF!</v>
      </c>
      <c r="H1725" s="19"/>
      <c r="I1725" s="19">
        <f>ПЭВН!E1834</f>
        <v>0</v>
      </c>
      <c r="J1725" s="198"/>
      <c r="K1725" s="35">
        <v>1144</v>
      </c>
      <c r="L1725" s="423">
        <f t="shared" si="33"/>
        <v>0.48601398601398604</v>
      </c>
      <c r="M1725" s="456"/>
      <c r="Q1725" s="214"/>
      <c r="R1725" s="214"/>
      <c r="S1725" s="214"/>
    </row>
    <row r="1726" spans="1:19" ht="12" customHeight="1" x14ac:dyDescent="0.25">
      <c r="A1726" s="18" t="e">
        <f>#REF!</f>
        <v>#REF!</v>
      </c>
      <c r="B1726" s="20" t="e">
        <f>#REF!</f>
        <v>#REF!</v>
      </c>
      <c r="C1726" s="143" t="e">
        <f>#REF!</f>
        <v>#REF!</v>
      </c>
      <c r="D1726" s="22" t="e">
        <f>#REF!</f>
        <v>#REF!</v>
      </c>
      <c r="E1726" s="35">
        <v>1500</v>
      </c>
      <c r="F1726" s="203" t="s">
        <v>84</v>
      </c>
      <c r="G1726" s="19" t="e">
        <f>#REF!</f>
        <v>#REF!</v>
      </c>
      <c r="H1726" s="19"/>
      <c r="I1726" s="19">
        <f>ПЭВН!E1835</f>
        <v>0</v>
      </c>
      <c r="J1726" s="198"/>
      <c r="K1726" s="35">
        <v>1026</v>
      </c>
      <c r="L1726" s="423">
        <f t="shared" si="33"/>
        <v>0.46198830409356728</v>
      </c>
      <c r="M1726" s="456"/>
      <c r="Q1726" s="214"/>
      <c r="R1726" s="214"/>
      <c r="S1726" s="214"/>
    </row>
    <row r="1727" spans="1:19" ht="12" customHeight="1" x14ac:dyDescent="0.25">
      <c r="A1727" s="18" t="e">
        <f>#REF!</f>
        <v>#REF!</v>
      </c>
      <c r="B1727" s="20" t="e">
        <f>#REF!</f>
        <v>#REF!</v>
      </c>
      <c r="C1727" s="143" t="e">
        <f>#REF!</f>
        <v>#REF!</v>
      </c>
      <c r="D1727" s="22" t="e">
        <f>#REF!</f>
        <v>#REF!</v>
      </c>
      <c r="E1727" s="35">
        <v>1000</v>
      </c>
      <c r="F1727" s="203" t="s">
        <v>84</v>
      </c>
      <c r="G1727" s="19" t="e">
        <f>#REF!</f>
        <v>#REF!</v>
      </c>
      <c r="H1727" s="19"/>
      <c r="I1727" s="19">
        <f>ПЭВН!E1836</f>
        <v>0</v>
      </c>
      <c r="J1727" s="198"/>
      <c r="K1727" s="35">
        <v>619</v>
      </c>
      <c r="L1727" s="423">
        <f t="shared" si="33"/>
        <v>0.61550888529886905</v>
      </c>
      <c r="M1727" s="456"/>
      <c r="Q1727" s="214"/>
      <c r="R1727" s="214"/>
      <c r="S1727" s="214"/>
    </row>
    <row r="1728" spans="1:19" ht="12" customHeight="1" x14ac:dyDescent="0.25">
      <c r="A1728" s="18" t="e">
        <f>#REF!</f>
        <v>#REF!</v>
      </c>
      <c r="B1728" s="20" t="e">
        <f>#REF!</f>
        <v>#REF!</v>
      </c>
      <c r="C1728" s="143" t="e">
        <f>#REF!</f>
        <v>#REF!</v>
      </c>
      <c r="D1728" s="22" t="e">
        <f>#REF!</f>
        <v>#REF!</v>
      </c>
      <c r="E1728" s="35">
        <v>1800</v>
      </c>
      <c r="F1728" s="203" t="s">
        <v>84</v>
      </c>
      <c r="G1728" s="19" t="e">
        <f>#REF!</f>
        <v>#REF!</v>
      </c>
      <c r="H1728" s="19"/>
      <c r="I1728" s="19">
        <f>ПЭВН!E1837</f>
        <v>0</v>
      </c>
      <c r="J1728" s="198"/>
      <c r="K1728" s="35">
        <v>1008</v>
      </c>
      <c r="L1728" s="423">
        <f t="shared" si="33"/>
        <v>0.78571428571428581</v>
      </c>
      <c r="M1728" s="456"/>
      <c r="Q1728" s="214"/>
      <c r="R1728" s="214"/>
      <c r="S1728" s="214"/>
    </row>
    <row r="1729" spans="1:19" ht="12" customHeight="1" x14ac:dyDescent="0.25">
      <c r="A1729" s="18" t="e">
        <f>#REF!</f>
        <v>#REF!</v>
      </c>
      <c r="B1729" s="20" t="e">
        <f>#REF!</f>
        <v>#REF!</v>
      </c>
      <c r="C1729" s="143" t="e">
        <f>#REF!</f>
        <v>#REF!</v>
      </c>
      <c r="D1729" s="22" t="e">
        <f>#REF!</f>
        <v>#REF!</v>
      </c>
      <c r="E1729" s="35">
        <v>1300</v>
      </c>
      <c r="F1729" s="203" t="s">
        <v>84</v>
      </c>
      <c r="G1729" s="19" t="e">
        <f>#REF!</f>
        <v>#REF!</v>
      </c>
      <c r="H1729" s="19"/>
      <c r="I1729" s="19">
        <f>ПЭВН!E1838</f>
        <v>0</v>
      </c>
      <c r="J1729" s="198"/>
      <c r="K1729" s="35">
        <v>1344</v>
      </c>
      <c r="L1729" s="423">
        <f t="shared" si="33"/>
        <v>-3.2738095238095233E-2</v>
      </c>
      <c r="M1729" s="456"/>
      <c r="Q1729" s="214"/>
      <c r="R1729" s="214"/>
      <c r="S1729" s="214"/>
    </row>
    <row r="1730" spans="1:19" ht="12" customHeight="1" x14ac:dyDescent="0.25">
      <c r="A1730" s="18" t="e">
        <f>#REF!</f>
        <v>#REF!</v>
      </c>
      <c r="B1730" s="20" t="e">
        <f>#REF!</f>
        <v>#REF!</v>
      </c>
      <c r="C1730" s="143" t="e">
        <f>#REF!</f>
        <v>#REF!</v>
      </c>
      <c r="D1730" s="22" t="e">
        <f>#REF!</f>
        <v>#REF!</v>
      </c>
      <c r="E1730" s="35">
        <v>1200</v>
      </c>
      <c r="F1730" s="203" t="s">
        <v>84</v>
      </c>
      <c r="G1730" s="19" t="e">
        <f>#REF!</f>
        <v>#REF!</v>
      </c>
      <c r="H1730" s="19"/>
      <c r="I1730" s="19">
        <f>ПЭВН!E1839</f>
        <v>0</v>
      </c>
      <c r="J1730" s="198"/>
      <c r="K1730" s="35">
        <v>672</v>
      </c>
      <c r="L1730" s="423">
        <f t="shared" si="33"/>
        <v>0.78571428571428581</v>
      </c>
      <c r="M1730" s="456"/>
      <c r="Q1730" s="214"/>
      <c r="R1730" s="214"/>
      <c r="S1730" s="214"/>
    </row>
    <row r="1731" spans="1:19" ht="12" customHeight="1" x14ac:dyDescent="0.25">
      <c r="A1731" s="18" t="e">
        <f>#REF!</f>
        <v>#REF!</v>
      </c>
      <c r="B1731" s="20" t="e">
        <f>#REF!</f>
        <v>#REF!</v>
      </c>
      <c r="C1731" s="143" t="e">
        <f>#REF!</f>
        <v>#REF!</v>
      </c>
      <c r="D1731" s="22" t="e">
        <f>#REF!</f>
        <v>#REF!</v>
      </c>
      <c r="E1731" s="35">
        <v>1200</v>
      </c>
      <c r="F1731" s="203" t="s">
        <v>84</v>
      </c>
      <c r="G1731" s="19" t="e">
        <f>#REF!</f>
        <v>#REF!</v>
      </c>
      <c r="H1731" s="19"/>
      <c r="I1731" s="19">
        <f>ПЭВН!E1840</f>
        <v>0</v>
      </c>
      <c r="J1731" s="198"/>
      <c r="K1731" s="35">
        <v>739</v>
      </c>
      <c r="L1731" s="423">
        <f t="shared" si="33"/>
        <v>0.62381596752368074</v>
      </c>
      <c r="M1731" s="456"/>
      <c r="Q1731" s="214"/>
      <c r="R1731" s="214"/>
      <c r="S1731" s="214"/>
    </row>
    <row r="1732" spans="1:19" ht="12" customHeight="1" x14ac:dyDescent="0.25">
      <c r="A1732" s="18" t="e">
        <f>#REF!</f>
        <v>#REF!</v>
      </c>
      <c r="B1732" s="20" t="e">
        <f>#REF!</f>
        <v>#REF!</v>
      </c>
      <c r="C1732" s="143" t="e">
        <f>#REF!</f>
        <v>#REF!</v>
      </c>
      <c r="D1732" s="22" t="e">
        <f>#REF!</f>
        <v>#REF!</v>
      </c>
      <c r="E1732" s="35">
        <v>1400</v>
      </c>
      <c r="F1732" s="203" t="s">
        <v>84</v>
      </c>
      <c r="G1732" s="19" t="e">
        <f>#REF!</f>
        <v>#REF!</v>
      </c>
      <c r="H1732" s="19"/>
      <c r="I1732" s="19">
        <f>ПЭВН!E1841</f>
        <v>0</v>
      </c>
      <c r="J1732" s="198"/>
      <c r="K1732" s="35">
        <v>653</v>
      </c>
      <c r="L1732" s="423">
        <f t="shared" si="33"/>
        <v>1.1439509954058193</v>
      </c>
      <c r="M1732" s="456"/>
      <c r="Q1732" s="214"/>
      <c r="R1732" s="214"/>
      <c r="S1732" s="214"/>
    </row>
    <row r="1733" spans="1:19" ht="12" customHeight="1" x14ac:dyDescent="0.25">
      <c r="A1733" s="18" t="e">
        <f>#REF!</f>
        <v>#REF!</v>
      </c>
      <c r="B1733" s="20" t="e">
        <f>#REF!</f>
        <v>#REF!</v>
      </c>
      <c r="C1733" s="143" t="e">
        <f>#REF!</f>
        <v>#REF!</v>
      </c>
      <c r="D1733" s="22" t="e">
        <f>#REF!</f>
        <v>#REF!</v>
      </c>
      <c r="E1733" s="35">
        <v>60</v>
      </c>
      <c r="F1733" s="203" t="s">
        <v>84</v>
      </c>
      <c r="G1733" s="19" t="e">
        <f>#REF!</f>
        <v>#REF!</v>
      </c>
      <c r="H1733" s="19"/>
      <c r="I1733" s="19">
        <f>ПЭВН!E1842</f>
        <v>0</v>
      </c>
      <c r="J1733" s="198"/>
      <c r="K1733" s="35">
        <v>30</v>
      </c>
      <c r="L1733" s="423">
        <f t="shared" si="33"/>
        <v>1</v>
      </c>
      <c r="M1733" s="456"/>
      <c r="Q1733" s="214"/>
      <c r="R1733" s="214"/>
      <c r="S1733" s="214"/>
    </row>
    <row r="1734" spans="1:19" ht="12" customHeight="1" x14ac:dyDescent="0.25">
      <c r="A1734" s="18" t="e">
        <f>#REF!</f>
        <v>#REF!</v>
      </c>
      <c r="B1734" s="20" t="e">
        <f>#REF!</f>
        <v>#REF!</v>
      </c>
      <c r="C1734" s="143" t="e">
        <f>#REF!</f>
        <v>#REF!</v>
      </c>
      <c r="D1734" s="22" t="e">
        <f>#REF!</f>
        <v>#REF!</v>
      </c>
      <c r="E1734" s="35">
        <v>80</v>
      </c>
      <c r="F1734" s="203" t="s">
        <v>84</v>
      </c>
      <c r="G1734" s="19" t="e">
        <f>#REF!</f>
        <v>#REF!</v>
      </c>
      <c r="H1734" s="19"/>
      <c r="I1734" s="19">
        <f>ПЭВН!E1843</f>
        <v>0</v>
      </c>
      <c r="J1734" s="198"/>
      <c r="K1734" s="35">
        <v>77</v>
      </c>
      <c r="L1734" s="423">
        <f t="shared" si="33"/>
        <v>3.8961038961038863E-2</v>
      </c>
      <c r="M1734" s="456"/>
      <c r="Q1734" s="214"/>
      <c r="R1734" s="214"/>
      <c r="S1734" s="214"/>
    </row>
    <row r="1735" spans="1:19" ht="12" customHeight="1" x14ac:dyDescent="0.25">
      <c r="A1735" s="18" t="e">
        <f>#REF!</f>
        <v>#REF!</v>
      </c>
      <c r="B1735" s="20" t="e">
        <f>#REF!</f>
        <v>#REF!</v>
      </c>
      <c r="C1735" s="143" t="e">
        <f>#REF!</f>
        <v>#REF!</v>
      </c>
      <c r="D1735" s="22" t="e">
        <f>#REF!</f>
        <v>#REF!</v>
      </c>
      <c r="E1735" s="35">
        <v>80</v>
      </c>
      <c r="F1735" s="203" t="s">
        <v>84</v>
      </c>
      <c r="G1735" s="19" t="e">
        <f>#REF!</f>
        <v>#REF!</v>
      </c>
      <c r="H1735" s="19"/>
      <c r="I1735" s="19">
        <f>ПЭВН!E1844</f>
        <v>0</v>
      </c>
      <c r="J1735" s="198"/>
      <c r="K1735" s="35">
        <v>77</v>
      </c>
      <c r="L1735" s="423">
        <f t="shared" si="33"/>
        <v>3.8961038961038863E-2</v>
      </c>
      <c r="M1735" s="456"/>
      <c r="Q1735" s="214"/>
      <c r="R1735" s="214"/>
      <c r="S1735" s="214"/>
    </row>
    <row r="1736" spans="1:19" ht="12" customHeight="1" x14ac:dyDescent="0.25">
      <c r="A1736" s="18" t="e">
        <f>#REF!</f>
        <v>#REF!</v>
      </c>
      <c r="B1736" s="20" t="e">
        <f>#REF!</f>
        <v>#REF!</v>
      </c>
      <c r="C1736" s="143" t="e">
        <f>#REF!</f>
        <v>#REF!</v>
      </c>
      <c r="D1736" s="22" t="e">
        <f>#REF!</f>
        <v>#REF!</v>
      </c>
      <c r="E1736" s="35">
        <v>80</v>
      </c>
      <c r="F1736" s="203" t="s">
        <v>84</v>
      </c>
      <c r="G1736" s="19" t="e">
        <f>#REF!</f>
        <v>#REF!</v>
      </c>
      <c r="H1736" s="19"/>
      <c r="I1736" s="19">
        <f>ПЭВН!E1845</f>
        <v>0</v>
      </c>
      <c r="J1736" s="198"/>
      <c r="K1736" s="35">
        <v>77</v>
      </c>
      <c r="L1736" s="423">
        <f t="shared" si="33"/>
        <v>3.8961038961038863E-2</v>
      </c>
      <c r="M1736" s="456"/>
      <c r="Q1736" s="214"/>
      <c r="R1736" s="214"/>
      <c r="S1736" s="214"/>
    </row>
    <row r="1737" spans="1:19" ht="12" customHeight="1" x14ac:dyDescent="0.25">
      <c r="A1737" s="18" t="e">
        <f>#REF!</f>
        <v>#REF!</v>
      </c>
      <c r="B1737" s="20" t="e">
        <f>#REF!</f>
        <v>#REF!</v>
      </c>
      <c r="C1737" s="143" t="e">
        <f>#REF!</f>
        <v>#REF!</v>
      </c>
      <c r="D1737" s="22" t="e">
        <f>#REF!</f>
        <v>#REF!</v>
      </c>
      <c r="E1737" s="35">
        <v>90</v>
      </c>
      <c r="F1737" s="203" t="s">
        <v>84</v>
      </c>
      <c r="G1737" s="19" t="e">
        <f>#REF!</f>
        <v>#REF!</v>
      </c>
      <c r="H1737" s="19"/>
      <c r="I1737" s="19">
        <f>ПЭВН!E1846</f>
        <v>0</v>
      </c>
      <c r="J1737" s="198"/>
      <c r="K1737" s="35">
        <v>90</v>
      </c>
      <c r="L1737" s="423">
        <f t="shared" si="33"/>
        <v>0</v>
      </c>
      <c r="M1737" s="456"/>
      <c r="Q1737" s="214"/>
      <c r="R1737" s="214"/>
      <c r="S1737" s="214"/>
    </row>
    <row r="1738" spans="1:19" ht="12" customHeight="1" x14ac:dyDescent="0.25">
      <c r="A1738" s="18" t="e">
        <f>#REF!</f>
        <v>#REF!</v>
      </c>
      <c r="B1738" s="20" t="e">
        <f>#REF!</f>
        <v>#REF!</v>
      </c>
      <c r="C1738" s="143" t="e">
        <f>#REF!</f>
        <v>#REF!</v>
      </c>
      <c r="D1738" s="22" t="e">
        <f>#REF!</f>
        <v>#REF!</v>
      </c>
      <c r="E1738" s="35">
        <v>60</v>
      </c>
      <c r="F1738" s="203" t="s">
        <v>84</v>
      </c>
      <c r="G1738" s="19" t="e">
        <f>#REF!</f>
        <v>#REF!</v>
      </c>
      <c r="H1738" s="19"/>
      <c r="I1738" s="19">
        <f>ПЭВН!E1847</f>
        <v>0</v>
      </c>
      <c r="J1738" s="198"/>
      <c r="K1738" s="35">
        <v>38</v>
      </c>
      <c r="L1738" s="423">
        <f t="shared" si="33"/>
        <v>0.57894736842105265</v>
      </c>
      <c r="M1738" s="456"/>
      <c r="Q1738" s="214"/>
      <c r="R1738" s="214"/>
      <c r="S1738" s="214"/>
    </row>
    <row r="1739" spans="1:19" ht="12" customHeight="1" x14ac:dyDescent="0.25">
      <c r="A1739" s="18" t="e">
        <f>#REF!</f>
        <v>#REF!</v>
      </c>
      <c r="B1739" s="20" t="e">
        <f>#REF!</f>
        <v>#REF!</v>
      </c>
      <c r="C1739" s="143" t="e">
        <f>#REF!</f>
        <v>#REF!</v>
      </c>
      <c r="D1739" s="22" t="e">
        <f>#REF!</f>
        <v>#REF!</v>
      </c>
      <c r="E1739" s="35">
        <v>256</v>
      </c>
      <c r="F1739" s="203" t="s">
        <v>84</v>
      </c>
      <c r="G1739" s="19" t="e">
        <f>#REF!</f>
        <v>#REF!</v>
      </c>
      <c r="H1739" s="19"/>
      <c r="I1739" s="19">
        <f>ПЭВН!E1848</f>
        <v>0</v>
      </c>
      <c r="J1739" s="198"/>
      <c r="K1739" s="35">
        <v>256</v>
      </c>
      <c r="L1739" s="423">
        <f t="shared" si="33"/>
        <v>0</v>
      </c>
      <c r="M1739" s="456"/>
      <c r="Q1739" s="214"/>
      <c r="R1739" s="214"/>
      <c r="S1739" s="214"/>
    </row>
    <row r="1740" spans="1:19" ht="12" customHeight="1" x14ac:dyDescent="0.25">
      <c r="A1740" s="18" t="e">
        <f>#REF!</f>
        <v>#REF!</v>
      </c>
      <c r="B1740" s="20" t="e">
        <f>#REF!</f>
        <v>#REF!</v>
      </c>
      <c r="C1740" s="143" t="e">
        <f>#REF!</f>
        <v>#REF!</v>
      </c>
      <c r="D1740" s="22" t="e">
        <f>#REF!</f>
        <v>#REF!</v>
      </c>
      <c r="E1740" s="35">
        <v>256</v>
      </c>
      <c r="F1740" s="203" t="s">
        <v>84</v>
      </c>
      <c r="G1740" s="19" t="e">
        <f>#REF!</f>
        <v>#REF!</v>
      </c>
      <c r="H1740" s="19"/>
      <c r="I1740" s="19">
        <f>ПЭВН!E1849</f>
        <v>0</v>
      </c>
      <c r="J1740" s="198"/>
      <c r="K1740" s="35">
        <v>256</v>
      </c>
      <c r="L1740" s="423">
        <f t="shared" si="33"/>
        <v>0</v>
      </c>
      <c r="M1740" s="456"/>
      <c r="Q1740" s="214"/>
      <c r="R1740" s="214"/>
      <c r="S1740" s="214"/>
    </row>
    <row r="1741" spans="1:19" ht="12" customHeight="1" x14ac:dyDescent="0.25">
      <c r="A1741" s="18" t="e">
        <f>#REF!</f>
        <v>#REF!</v>
      </c>
      <c r="B1741" s="20" t="e">
        <f>#REF!</f>
        <v>#REF!</v>
      </c>
      <c r="C1741" s="143" t="e">
        <f>#REF!</f>
        <v>#REF!</v>
      </c>
      <c r="D1741" s="22" t="e">
        <f>#REF!</f>
        <v>#REF!</v>
      </c>
      <c r="E1741" s="35">
        <v>300</v>
      </c>
      <c r="F1741" s="203" t="s">
        <v>84</v>
      </c>
      <c r="G1741" s="19" t="e">
        <f>#REF!</f>
        <v>#REF!</v>
      </c>
      <c r="H1741" s="19"/>
      <c r="I1741" s="19">
        <f>ПЭВН!E1850</f>
        <v>0</v>
      </c>
      <c r="J1741" s="198"/>
      <c r="K1741" s="35">
        <v>384</v>
      </c>
      <c r="L1741" s="423">
        <f t="shared" si="33"/>
        <v>-0.21875</v>
      </c>
      <c r="M1741" s="456"/>
      <c r="Q1741" s="214"/>
      <c r="R1741" s="214"/>
      <c r="S1741" s="214"/>
    </row>
    <row r="1742" spans="1:19" ht="12" customHeight="1" x14ac:dyDescent="0.25">
      <c r="A1742" s="18" t="e">
        <f>#REF!</f>
        <v>#REF!</v>
      </c>
      <c r="B1742" s="20" t="e">
        <f>#REF!</f>
        <v>#REF!</v>
      </c>
      <c r="C1742" s="143" t="e">
        <f>#REF!</f>
        <v>#REF!</v>
      </c>
      <c r="D1742" s="22" t="e">
        <f>#REF!</f>
        <v>#REF!</v>
      </c>
      <c r="E1742" s="35">
        <v>256</v>
      </c>
      <c r="F1742" s="203" t="s">
        <v>84</v>
      </c>
      <c r="G1742" s="19" t="e">
        <f>#REF!</f>
        <v>#REF!</v>
      </c>
      <c r="H1742" s="19"/>
      <c r="I1742" s="19">
        <f>ПЭВН!E1851</f>
        <v>0</v>
      </c>
      <c r="J1742" s="198"/>
      <c r="K1742" s="35">
        <v>256</v>
      </c>
      <c r="L1742" s="423">
        <f t="shared" si="33"/>
        <v>0</v>
      </c>
      <c r="M1742" s="456"/>
      <c r="Q1742" s="214"/>
      <c r="R1742" s="214"/>
      <c r="S1742" s="214"/>
    </row>
    <row r="1743" spans="1:19" ht="12" customHeight="1" x14ac:dyDescent="0.25">
      <c r="A1743" s="18" t="e">
        <f>#REF!</f>
        <v>#REF!</v>
      </c>
      <c r="B1743" s="20" t="e">
        <f>#REF!</f>
        <v>#REF!</v>
      </c>
      <c r="C1743" s="143" t="e">
        <f>#REF!</f>
        <v>#REF!</v>
      </c>
      <c r="D1743" s="22" t="e">
        <f>#REF!</f>
        <v>#REF!</v>
      </c>
      <c r="E1743" s="35">
        <v>256</v>
      </c>
      <c r="F1743" s="203" t="s">
        <v>84</v>
      </c>
      <c r="G1743" s="19" t="e">
        <f>#REF!</f>
        <v>#REF!</v>
      </c>
      <c r="H1743" s="19"/>
      <c r="I1743" s="19">
        <f>ПЭВН!E1852</f>
        <v>0</v>
      </c>
      <c r="J1743" s="198"/>
      <c r="K1743" s="35">
        <v>256</v>
      </c>
      <c r="L1743" s="423">
        <f t="shared" si="33"/>
        <v>0</v>
      </c>
      <c r="M1743" s="456"/>
      <c r="Q1743" s="214"/>
      <c r="R1743" s="214"/>
      <c r="S1743" s="214"/>
    </row>
    <row r="1744" spans="1:19" ht="12" customHeight="1" x14ac:dyDescent="0.25">
      <c r="A1744" s="18" t="e">
        <f>#REF!</f>
        <v>#REF!</v>
      </c>
      <c r="B1744" s="20" t="e">
        <f>#REF!</f>
        <v>#REF!</v>
      </c>
      <c r="C1744" s="143" t="e">
        <f>#REF!</f>
        <v>#REF!</v>
      </c>
      <c r="D1744" s="22" t="e">
        <f>#REF!</f>
        <v>#REF!</v>
      </c>
      <c r="E1744" s="35">
        <v>450</v>
      </c>
      <c r="F1744" s="203" t="s">
        <v>84</v>
      </c>
      <c r="G1744" s="19" t="e">
        <f>#REF!</f>
        <v>#REF!</v>
      </c>
      <c r="H1744" s="19"/>
      <c r="I1744" s="19">
        <f>ПЭВН!E1853</f>
        <v>0</v>
      </c>
      <c r="J1744" s="198"/>
      <c r="K1744" s="35">
        <v>352</v>
      </c>
      <c r="L1744" s="423">
        <f t="shared" si="33"/>
        <v>0.27840909090909083</v>
      </c>
      <c r="M1744" s="456"/>
      <c r="Q1744" s="214"/>
      <c r="R1744" s="214"/>
      <c r="S1744" s="214"/>
    </row>
    <row r="1745" spans="1:19" ht="12" customHeight="1" x14ac:dyDescent="0.25">
      <c r="A1745" s="18" t="e">
        <f>#REF!</f>
        <v>#REF!</v>
      </c>
      <c r="B1745" s="20" t="e">
        <f>#REF!</f>
        <v>#REF!</v>
      </c>
      <c r="C1745" s="143" t="e">
        <f>#REF!</f>
        <v>#REF!</v>
      </c>
      <c r="D1745" s="22" t="e">
        <f>#REF!</f>
        <v>#REF!</v>
      </c>
      <c r="E1745" s="35">
        <v>300</v>
      </c>
      <c r="F1745" s="203" t="s">
        <v>84</v>
      </c>
      <c r="G1745" s="19" t="e">
        <f>#REF!</f>
        <v>#REF!</v>
      </c>
      <c r="H1745" s="19"/>
      <c r="I1745" s="19">
        <f>ПЭВН!E1854</f>
        <v>0</v>
      </c>
      <c r="J1745" s="198"/>
      <c r="K1745" s="35">
        <v>384</v>
      </c>
      <c r="L1745" s="423">
        <f t="shared" si="33"/>
        <v>-0.21875</v>
      </c>
      <c r="M1745" s="456"/>
      <c r="Q1745" s="214"/>
      <c r="R1745" s="214"/>
      <c r="S1745" s="214"/>
    </row>
    <row r="1746" spans="1:19" ht="12" customHeight="1" x14ac:dyDescent="0.25">
      <c r="A1746" s="18" t="e">
        <f>#REF!</f>
        <v>#REF!</v>
      </c>
      <c r="B1746" s="20" t="e">
        <f>#REF!</f>
        <v>#REF!</v>
      </c>
      <c r="C1746" s="143" t="e">
        <f>#REF!</f>
        <v>#REF!</v>
      </c>
      <c r="D1746" s="22" t="e">
        <f>#REF!</f>
        <v>#REF!</v>
      </c>
      <c r="E1746" s="35">
        <v>300</v>
      </c>
      <c r="F1746" s="203" t="s">
        <v>84</v>
      </c>
      <c r="G1746" s="19" t="e">
        <f>#REF!</f>
        <v>#REF!</v>
      </c>
      <c r="H1746" s="19"/>
      <c r="I1746" s="19">
        <f>ПЭВН!E1855</f>
        <v>0</v>
      </c>
      <c r="J1746" s="198"/>
      <c r="K1746" s="35">
        <v>384</v>
      </c>
      <c r="L1746" s="423">
        <f t="shared" si="33"/>
        <v>-0.21875</v>
      </c>
      <c r="M1746" s="456"/>
      <c r="Q1746" s="214"/>
      <c r="R1746" s="214"/>
      <c r="S1746" s="214"/>
    </row>
    <row r="1747" spans="1:19" ht="12" customHeight="1" x14ac:dyDescent="0.25">
      <c r="A1747" s="18" t="e">
        <f>#REF!</f>
        <v>#REF!</v>
      </c>
      <c r="B1747" s="20" t="e">
        <f>#REF!</f>
        <v>#REF!</v>
      </c>
      <c r="C1747" s="143" t="e">
        <f>#REF!</f>
        <v>#REF!</v>
      </c>
      <c r="D1747" s="22" t="e">
        <f>#REF!</f>
        <v>#REF!</v>
      </c>
      <c r="E1747" s="35">
        <v>300</v>
      </c>
      <c r="F1747" s="203" t="s">
        <v>84</v>
      </c>
      <c r="G1747" s="19" t="e">
        <f>#REF!</f>
        <v>#REF!</v>
      </c>
      <c r="H1747" s="19"/>
      <c r="I1747" s="19">
        <f>ПЭВН!E1856</f>
        <v>0</v>
      </c>
      <c r="J1747" s="198"/>
      <c r="K1747" s="35">
        <v>358</v>
      </c>
      <c r="L1747" s="423">
        <f t="shared" si="33"/>
        <v>-0.16201117318435754</v>
      </c>
      <c r="M1747" s="456"/>
      <c r="Q1747" s="214"/>
      <c r="R1747" s="214"/>
      <c r="S1747" s="214"/>
    </row>
    <row r="1748" spans="1:19" ht="12" customHeight="1" x14ac:dyDescent="0.25">
      <c r="A1748" s="18" t="e">
        <f>#REF!</f>
        <v>#REF!</v>
      </c>
      <c r="B1748" s="20" t="e">
        <f>#REF!</f>
        <v>#REF!</v>
      </c>
      <c r="C1748" s="143" t="e">
        <f>#REF!</f>
        <v>#REF!</v>
      </c>
      <c r="D1748" s="22" t="e">
        <f>#REF!</f>
        <v>#REF!</v>
      </c>
      <c r="E1748" s="35">
        <v>300</v>
      </c>
      <c r="F1748" s="203" t="s">
        <v>84</v>
      </c>
      <c r="G1748" s="19" t="e">
        <f>#REF!</f>
        <v>#REF!</v>
      </c>
      <c r="H1748" s="19"/>
      <c r="I1748" s="19">
        <f>ПЭВН!E1857</f>
        <v>0</v>
      </c>
      <c r="J1748" s="198"/>
      <c r="K1748" s="35">
        <v>54</v>
      </c>
      <c r="L1748" s="423">
        <f t="shared" si="33"/>
        <v>4.5555555555555554</v>
      </c>
      <c r="M1748" s="456"/>
      <c r="Q1748" s="214"/>
      <c r="R1748" s="214"/>
      <c r="S1748" s="214"/>
    </row>
    <row r="1749" spans="1:19" ht="12" customHeight="1" x14ac:dyDescent="0.25">
      <c r="A1749" s="18" t="e">
        <f>#REF!</f>
        <v>#REF!</v>
      </c>
      <c r="B1749" s="20" t="e">
        <f>#REF!</f>
        <v>#REF!</v>
      </c>
      <c r="C1749" s="143" t="e">
        <f>#REF!</f>
        <v>#REF!</v>
      </c>
      <c r="D1749" s="22" t="e">
        <f>#REF!</f>
        <v>#REF!</v>
      </c>
      <c r="E1749" s="35">
        <v>300</v>
      </c>
      <c r="F1749" s="203" t="s">
        <v>84</v>
      </c>
      <c r="G1749" s="19" t="e">
        <f>#REF!</f>
        <v>#REF!</v>
      </c>
      <c r="H1749" s="19"/>
      <c r="I1749" s="19">
        <f>ПЭВН!E1858</f>
        <v>0</v>
      </c>
      <c r="J1749" s="198"/>
      <c r="K1749" s="35">
        <v>114</v>
      </c>
      <c r="L1749" s="423">
        <f t="shared" si="33"/>
        <v>1.6315789473684212</v>
      </c>
      <c r="M1749" s="456"/>
      <c r="Q1749" s="214"/>
      <c r="R1749" s="214"/>
      <c r="S1749" s="214"/>
    </row>
    <row r="1750" spans="1:19" ht="12" customHeight="1" x14ac:dyDescent="0.25">
      <c r="A1750" s="18" t="e">
        <f>#REF!</f>
        <v>#REF!</v>
      </c>
      <c r="B1750" s="20" t="e">
        <f>#REF!</f>
        <v>#REF!</v>
      </c>
      <c r="C1750" s="143" t="e">
        <f>#REF!</f>
        <v>#REF!</v>
      </c>
      <c r="D1750" s="22" t="e">
        <f>#REF!</f>
        <v>#REF!</v>
      </c>
      <c r="E1750" s="35">
        <v>300</v>
      </c>
      <c r="F1750" s="203" t="s">
        <v>84</v>
      </c>
      <c r="G1750" s="19" t="e">
        <f>#REF!</f>
        <v>#REF!</v>
      </c>
      <c r="H1750" s="19"/>
      <c r="I1750" s="19">
        <f>ПЭВН!E1859</f>
        <v>0</v>
      </c>
      <c r="J1750" s="198"/>
      <c r="K1750" s="35">
        <v>336</v>
      </c>
      <c r="L1750" s="423">
        <f t="shared" si="33"/>
        <v>-0.1071428571428571</v>
      </c>
      <c r="M1750" s="456"/>
      <c r="Q1750" s="214"/>
      <c r="R1750" s="214"/>
      <c r="S1750" s="214"/>
    </row>
    <row r="1751" spans="1:19" ht="12" customHeight="1" x14ac:dyDescent="0.25">
      <c r="A1751" s="18" t="e">
        <f>#REF!</f>
        <v>#REF!</v>
      </c>
      <c r="B1751" s="20" t="e">
        <f>#REF!</f>
        <v>#REF!</v>
      </c>
      <c r="C1751" s="143" t="e">
        <f>#REF!</f>
        <v>#REF!</v>
      </c>
      <c r="D1751" s="22" t="e">
        <f>#REF!</f>
        <v>#REF!</v>
      </c>
      <c r="E1751" s="35">
        <v>96</v>
      </c>
      <c r="F1751" s="203" t="s">
        <v>84</v>
      </c>
      <c r="G1751" s="19" t="e">
        <f>#REF!</f>
        <v>#REF!</v>
      </c>
      <c r="H1751" s="19"/>
      <c r="I1751" s="19">
        <f>ПЭВН!E1860</f>
        <v>0</v>
      </c>
      <c r="J1751" s="198"/>
      <c r="K1751" s="35">
        <v>96</v>
      </c>
      <c r="L1751" s="423">
        <f t="shared" si="33"/>
        <v>0</v>
      </c>
      <c r="M1751" s="456"/>
      <c r="Q1751" s="214"/>
      <c r="R1751" s="214"/>
      <c r="S1751" s="214"/>
    </row>
    <row r="1752" spans="1:19" ht="12" customHeight="1" x14ac:dyDescent="0.25">
      <c r="A1752" s="18" t="e">
        <f>#REF!</f>
        <v>#REF!</v>
      </c>
      <c r="B1752" s="20" t="e">
        <f>#REF!</f>
        <v>#REF!</v>
      </c>
      <c r="C1752" s="143" t="e">
        <f>#REF!</f>
        <v>#REF!</v>
      </c>
      <c r="D1752" s="22" t="e">
        <f>#REF!</f>
        <v>#REF!</v>
      </c>
      <c r="E1752" s="35">
        <v>40</v>
      </c>
      <c r="F1752" s="203" t="s">
        <v>84</v>
      </c>
      <c r="G1752" s="19" t="e">
        <f>#REF!</f>
        <v>#REF!</v>
      </c>
      <c r="H1752" s="19"/>
      <c r="I1752" s="19">
        <f>ПЭВН!E1861</f>
        <v>0</v>
      </c>
      <c r="J1752" s="198"/>
      <c r="K1752" s="35">
        <v>33</v>
      </c>
      <c r="L1752" s="423">
        <f t="shared" si="33"/>
        <v>0.21212121212121215</v>
      </c>
      <c r="M1752" s="456"/>
      <c r="Q1752" s="214"/>
      <c r="R1752" s="214"/>
      <c r="S1752" s="214"/>
    </row>
    <row r="1753" spans="1:19" ht="12" customHeight="1" x14ac:dyDescent="0.25">
      <c r="A1753" s="18" t="e">
        <f>#REF!</f>
        <v>#REF!</v>
      </c>
      <c r="B1753" s="20" t="e">
        <f>#REF!</f>
        <v>#REF!</v>
      </c>
      <c r="C1753" s="143" t="e">
        <f>#REF!</f>
        <v>#REF!</v>
      </c>
      <c r="D1753" s="22" t="e">
        <f>#REF!</f>
        <v>#REF!</v>
      </c>
      <c r="E1753" s="35">
        <v>40</v>
      </c>
      <c r="F1753" s="203" t="s">
        <v>84</v>
      </c>
      <c r="G1753" s="19" t="e">
        <f>#REF!</f>
        <v>#REF!</v>
      </c>
      <c r="H1753" s="19"/>
      <c r="I1753" s="19">
        <f>ПЭВН!E1862</f>
        <v>0</v>
      </c>
      <c r="J1753" s="198"/>
      <c r="K1753" s="35">
        <v>33</v>
      </c>
      <c r="L1753" s="423">
        <f t="shared" si="33"/>
        <v>0.21212121212121215</v>
      </c>
      <c r="M1753" s="456"/>
      <c r="Q1753" s="214"/>
      <c r="R1753" s="214"/>
      <c r="S1753" s="214"/>
    </row>
    <row r="1754" spans="1:19" ht="12" customHeight="1" x14ac:dyDescent="0.25">
      <c r="A1754" s="18" t="e">
        <f>#REF!</f>
        <v>#REF!</v>
      </c>
      <c r="B1754" s="20" t="e">
        <f>#REF!</f>
        <v>#REF!</v>
      </c>
      <c r="C1754" s="143" t="e">
        <f>#REF!</f>
        <v>#REF!</v>
      </c>
      <c r="D1754" s="22" t="e">
        <f>#REF!</f>
        <v>#REF!</v>
      </c>
      <c r="E1754" s="35">
        <v>40</v>
      </c>
      <c r="F1754" s="203" t="s">
        <v>84</v>
      </c>
      <c r="G1754" s="19" t="e">
        <f>#REF!</f>
        <v>#REF!</v>
      </c>
      <c r="H1754" s="19"/>
      <c r="I1754" s="19">
        <f>ПЭВН!E1863</f>
        <v>0</v>
      </c>
      <c r="J1754" s="198"/>
      <c r="K1754" s="35">
        <v>33</v>
      </c>
      <c r="L1754" s="423">
        <f t="shared" si="33"/>
        <v>0.21212121212121215</v>
      </c>
      <c r="M1754" s="456"/>
      <c r="Q1754" s="214"/>
      <c r="R1754" s="214"/>
      <c r="S1754" s="214"/>
    </row>
    <row r="1755" spans="1:19" ht="12" customHeight="1" x14ac:dyDescent="0.25">
      <c r="A1755" s="18" t="e">
        <f>#REF!</f>
        <v>#REF!</v>
      </c>
      <c r="B1755" s="20" t="e">
        <f>#REF!</f>
        <v>#REF!</v>
      </c>
      <c r="C1755" s="143" t="e">
        <f>#REF!</f>
        <v>#REF!</v>
      </c>
      <c r="D1755" s="22" t="e">
        <f>#REF!</f>
        <v>#REF!</v>
      </c>
      <c r="E1755" s="35">
        <v>40</v>
      </c>
      <c r="F1755" s="203" t="s">
        <v>84</v>
      </c>
      <c r="G1755" s="19" t="e">
        <f>#REF!</f>
        <v>#REF!</v>
      </c>
      <c r="H1755" s="19"/>
      <c r="I1755" s="19">
        <f>ПЭВН!E1864</f>
        <v>0</v>
      </c>
      <c r="J1755" s="198"/>
      <c r="K1755" s="35">
        <v>29</v>
      </c>
      <c r="L1755" s="423">
        <f t="shared" si="33"/>
        <v>0.3793103448275863</v>
      </c>
      <c r="M1755" s="456"/>
      <c r="Q1755" s="214"/>
      <c r="R1755" s="214"/>
      <c r="S1755" s="214"/>
    </row>
    <row r="1756" spans="1:19" ht="12" customHeight="1" x14ac:dyDescent="0.25">
      <c r="A1756" s="18" t="e">
        <f>#REF!</f>
        <v>#REF!</v>
      </c>
      <c r="B1756" s="20" t="e">
        <f>#REF!</f>
        <v>#REF!</v>
      </c>
      <c r="C1756" s="143" t="e">
        <f>#REF!</f>
        <v>#REF!</v>
      </c>
      <c r="D1756" s="22" t="e">
        <f>#REF!</f>
        <v>#REF!</v>
      </c>
      <c r="E1756" s="35">
        <v>250</v>
      </c>
      <c r="F1756" s="203" t="s">
        <v>84</v>
      </c>
      <c r="G1756" s="19" t="e">
        <f>#REF!</f>
        <v>#REF!</v>
      </c>
      <c r="H1756" s="19"/>
      <c r="I1756" s="19">
        <f>ПЭВН!E1865</f>
        <v>0</v>
      </c>
      <c r="J1756" s="198"/>
      <c r="K1756" s="35">
        <v>240</v>
      </c>
      <c r="L1756" s="423">
        <f t="shared" si="33"/>
        <v>4.1666666666666741E-2</v>
      </c>
      <c r="M1756" s="456"/>
      <c r="Q1756" s="214"/>
      <c r="R1756" s="214"/>
      <c r="S1756" s="214"/>
    </row>
    <row r="1757" spans="1:19" ht="12" customHeight="1" x14ac:dyDescent="0.25">
      <c r="A1757" s="18" t="e">
        <f>#REF!</f>
        <v>#REF!</v>
      </c>
      <c r="B1757" s="20" t="e">
        <f>#REF!</f>
        <v>#REF!</v>
      </c>
      <c r="C1757" s="143" t="e">
        <f>#REF!</f>
        <v>#REF!</v>
      </c>
      <c r="D1757" s="22" t="e">
        <f>#REF!</f>
        <v>#REF!</v>
      </c>
      <c r="E1757" s="35">
        <v>6816</v>
      </c>
      <c r="F1757" s="203" t="s">
        <v>84</v>
      </c>
      <c r="G1757" s="19" t="e">
        <f>#REF!</f>
        <v>#REF!</v>
      </c>
      <c r="H1757" s="19"/>
      <c r="I1757" s="19">
        <f>ПЭВН!E1866</f>
        <v>0</v>
      </c>
      <c r="J1757" s="198"/>
      <c r="K1757" s="35">
        <v>6816</v>
      </c>
      <c r="L1757" s="423">
        <f t="shared" si="33"/>
        <v>0</v>
      </c>
      <c r="M1757" s="456"/>
      <c r="Q1757" s="214"/>
      <c r="R1757" s="214"/>
      <c r="S1757" s="214"/>
    </row>
    <row r="1758" spans="1:19" ht="12" customHeight="1" x14ac:dyDescent="0.25">
      <c r="A1758" s="18" t="e">
        <f>#REF!</f>
        <v>#REF!</v>
      </c>
      <c r="B1758" s="20" t="e">
        <f>#REF!</f>
        <v>#REF!</v>
      </c>
      <c r="C1758" s="143" t="e">
        <f>#REF!</f>
        <v>#REF!</v>
      </c>
      <c r="D1758" s="22" t="e">
        <f>#REF!</f>
        <v>#REF!</v>
      </c>
      <c r="E1758" s="35">
        <v>10</v>
      </c>
      <c r="F1758" s="203" t="s">
        <v>84</v>
      </c>
      <c r="G1758" s="19" t="e">
        <f>#REF!</f>
        <v>#REF!</v>
      </c>
      <c r="H1758" s="19"/>
      <c r="I1758" s="19">
        <f>ПЭВН!E1867</f>
        <v>0</v>
      </c>
      <c r="J1758" s="198"/>
      <c r="K1758" s="35">
        <v>10</v>
      </c>
      <c r="L1758" s="423">
        <f t="shared" si="33"/>
        <v>0</v>
      </c>
      <c r="M1758" s="456"/>
      <c r="Q1758" s="214"/>
      <c r="R1758" s="214"/>
      <c r="S1758" s="214"/>
    </row>
    <row r="1759" spans="1:19" ht="12" customHeight="1" x14ac:dyDescent="0.25">
      <c r="A1759" s="18" t="e">
        <f>#REF!</f>
        <v>#REF!</v>
      </c>
      <c r="B1759" s="20" t="e">
        <f>#REF!</f>
        <v>#REF!</v>
      </c>
      <c r="C1759" s="143" t="e">
        <f>#REF!</f>
        <v>#REF!</v>
      </c>
      <c r="D1759" s="22" t="e">
        <f>#REF!</f>
        <v>#REF!</v>
      </c>
      <c r="E1759" s="35">
        <v>40</v>
      </c>
      <c r="F1759" s="203" t="s">
        <v>84</v>
      </c>
      <c r="G1759" s="19" t="e">
        <f>#REF!</f>
        <v>#REF!</v>
      </c>
      <c r="H1759" s="19"/>
      <c r="I1759" s="19">
        <f>ПЭВН!E1868</f>
        <v>0</v>
      </c>
      <c r="J1759" s="198"/>
      <c r="K1759" s="35">
        <v>10</v>
      </c>
      <c r="L1759" s="423">
        <f t="shared" si="33"/>
        <v>3</v>
      </c>
      <c r="M1759" s="456"/>
      <c r="Q1759" s="214"/>
      <c r="R1759" s="214"/>
      <c r="S1759" s="214"/>
    </row>
    <row r="1760" spans="1:19" ht="12" customHeight="1" x14ac:dyDescent="0.25">
      <c r="A1760" s="18" t="e">
        <f>#REF!</f>
        <v>#REF!</v>
      </c>
      <c r="B1760" s="20" t="e">
        <f>#REF!</f>
        <v>#REF!</v>
      </c>
      <c r="C1760" s="143" t="e">
        <f>#REF!</f>
        <v>#REF!</v>
      </c>
      <c r="D1760" s="22" t="e">
        <f>#REF!</f>
        <v>#REF!</v>
      </c>
      <c r="E1760" s="35">
        <v>100</v>
      </c>
      <c r="F1760" s="203" t="s">
        <v>84</v>
      </c>
      <c r="G1760" s="19" t="e">
        <f>#REF!</f>
        <v>#REF!</v>
      </c>
      <c r="H1760" s="19"/>
      <c r="I1760" s="19">
        <f>ПЭВН!E1869</f>
        <v>0</v>
      </c>
      <c r="J1760" s="198"/>
      <c r="K1760" s="35">
        <v>96</v>
      </c>
      <c r="L1760" s="423">
        <f t="shared" si="33"/>
        <v>4.1666666666666741E-2</v>
      </c>
      <c r="M1760" s="456"/>
      <c r="Q1760" s="214"/>
      <c r="R1760" s="214"/>
      <c r="S1760" s="214"/>
    </row>
    <row r="1761" spans="1:19" ht="12" customHeight="1" x14ac:dyDescent="0.25">
      <c r="A1761" s="18" t="e">
        <f>#REF!</f>
        <v>#REF!</v>
      </c>
      <c r="B1761" s="20" t="e">
        <f>#REF!</f>
        <v>#REF!</v>
      </c>
      <c r="C1761" s="143" t="e">
        <f>#REF!</f>
        <v>#REF!</v>
      </c>
      <c r="D1761" s="22" t="e">
        <f>#REF!</f>
        <v>#REF!</v>
      </c>
      <c r="E1761" s="35">
        <v>120</v>
      </c>
      <c r="F1761" s="203" t="s">
        <v>84</v>
      </c>
      <c r="G1761" s="19" t="e">
        <f>#REF!</f>
        <v>#REF!</v>
      </c>
      <c r="H1761" s="19"/>
      <c r="I1761" s="19">
        <f>ПЭВН!E1870</f>
        <v>0</v>
      </c>
      <c r="J1761" s="198"/>
      <c r="K1761" s="35">
        <v>115</v>
      </c>
      <c r="L1761" s="423">
        <f t="shared" si="33"/>
        <v>4.3478260869565188E-2</v>
      </c>
      <c r="M1761" s="456"/>
      <c r="Q1761" s="214"/>
      <c r="R1761" s="214"/>
      <c r="S1761" s="214"/>
    </row>
    <row r="1762" spans="1:19" ht="12" customHeight="1" x14ac:dyDescent="0.25">
      <c r="A1762" s="18" t="e">
        <f>#REF!</f>
        <v>#REF!</v>
      </c>
      <c r="B1762" s="20" t="e">
        <f>#REF!</f>
        <v>#REF!</v>
      </c>
      <c r="C1762" s="143" t="e">
        <f>#REF!</f>
        <v>#REF!</v>
      </c>
      <c r="D1762" s="22" t="e">
        <f>#REF!</f>
        <v>#REF!</v>
      </c>
      <c r="E1762" s="35">
        <v>1000</v>
      </c>
      <c r="F1762" s="203" t="s">
        <v>84</v>
      </c>
      <c r="G1762" s="19" t="e">
        <f>#REF!</f>
        <v>#REF!</v>
      </c>
      <c r="H1762" s="19"/>
      <c r="I1762" s="19">
        <f>ПЭВН!E1871</f>
        <v>0</v>
      </c>
      <c r="J1762" s="198"/>
      <c r="K1762" s="35">
        <v>816</v>
      </c>
      <c r="L1762" s="423">
        <f t="shared" si="33"/>
        <v>0.22549019607843146</v>
      </c>
      <c r="M1762" s="456"/>
      <c r="Q1762" s="214"/>
      <c r="R1762" s="214"/>
      <c r="S1762" s="214"/>
    </row>
    <row r="1763" spans="1:19" ht="12" customHeight="1" x14ac:dyDescent="0.25">
      <c r="A1763" s="18" t="e">
        <f>#REF!</f>
        <v>#REF!</v>
      </c>
      <c r="B1763" s="20" t="e">
        <f>#REF!</f>
        <v>#REF!</v>
      </c>
      <c r="C1763" s="143" t="e">
        <f>#REF!</f>
        <v>#REF!</v>
      </c>
      <c r="D1763" s="22" t="e">
        <f>#REF!</f>
        <v>#REF!</v>
      </c>
      <c r="E1763" s="35">
        <v>67</v>
      </c>
      <c r="F1763" s="203" t="s">
        <v>84</v>
      </c>
      <c r="G1763" s="19" t="e">
        <f>#REF!</f>
        <v>#REF!</v>
      </c>
      <c r="H1763" s="19"/>
      <c r="I1763" s="19">
        <f>ПЭВН!E1872</f>
        <v>0</v>
      </c>
      <c r="J1763" s="198"/>
      <c r="K1763" s="35">
        <v>67</v>
      </c>
      <c r="L1763" s="423">
        <f t="shared" si="33"/>
        <v>0</v>
      </c>
      <c r="M1763" s="456"/>
      <c r="Q1763" s="214"/>
      <c r="R1763" s="214"/>
      <c r="S1763" s="214"/>
    </row>
    <row r="1764" spans="1:19" ht="12" customHeight="1" x14ac:dyDescent="0.25">
      <c r="A1764" s="18" t="e">
        <f>#REF!</f>
        <v>#REF!</v>
      </c>
      <c r="B1764" s="20" t="e">
        <f>#REF!</f>
        <v>#REF!</v>
      </c>
      <c r="C1764" s="143" t="e">
        <f>#REF!</f>
        <v>#REF!</v>
      </c>
      <c r="D1764" s="22" t="e">
        <f>#REF!</f>
        <v>#REF!</v>
      </c>
      <c r="E1764" s="35">
        <v>134</v>
      </c>
      <c r="F1764" s="203" t="s">
        <v>84</v>
      </c>
      <c r="G1764" s="19" t="e">
        <f>#REF!</f>
        <v>#REF!</v>
      </c>
      <c r="H1764" s="19"/>
      <c r="I1764" s="19">
        <f>ПЭВН!E1873</f>
        <v>0</v>
      </c>
      <c r="J1764" s="198"/>
      <c r="K1764" s="35">
        <v>134</v>
      </c>
      <c r="L1764" s="423">
        <f t="shared" si="33"/>
        <v>0</v>
      </c>
      <c r="M1764" s="456"/>
      <c r="Q1764" s="214"/>
      <c r="R1764" s="214"/>
      <c r="S1764" s="214"/>
    </row>
    <row r="1765" spans="1:19" ht="12" customHeight="1" x14ac:dyDescent="0.25">
      <c r="A1765" s="18" t="e">
        <f>#REF!</f>
        <v>#REF!</v>
      </c>
      <c r="B1765" s="20" t="e">
        <f>#REF!</f>
        <v>#REF!</v>
      </c>
      <c r="C1765" s="143" t="e">
        <f>#REF!</f>
        <v>#REF!</v>
      </c>
      <c r="D1765" s="22" t="e">
        <f>#REF!</f>
        <v>#REF!</v>
      </c>
      <c r="E1765" s="35">
        <v>150</v>
      </c>
      <c r="F1765" s="203" t="s">
        <v>84</v>
      </c>
      <c r="G1765" s="19" t="e">
        <f>#REF!</f>
        <v>#REF!</v>
      </c>
      <c r="H1765" s="19"/>
      <c r="I1765" s="19">
        <f>ПЭВН!E1874</f>
        <v>0</v>
      </c>
      <c r="J1765" s="198"/>
      <c r="K1765" s="35">
        <v>134</v>
      </c>
      <c r="L1765" s="423">
        <f t="shared" si="33"/>
        <v>0.11940298507462677</v>
      </c>
      <c r="M1765" s="456"/>
      <c r="Q1765" s="214"/>
      <c r="R1765" s="214"/>
      <c r="S1765" s="214"/>
    </row>
    <row r="1766" spans="1:19" ht="12" customHeight="1" x14ac:dyDescent="0.25">
      <c r="A1766" s="18" t="e">
        <f>#REF!</f>
        <v>#REF!</v>
      </c>
      <c r="B1766" s="20" t="e">
        <f>#REF!</f>
        <v>#REF!</v>
      </c>
      <c r="C1766" s="143" t="e">
        <f>#REF!</f>
        <v>#REF!</v>
      </c>
      <c r="D1766" s="22" t="e">
        <f>#REF!</f>
        <v>#REF!</v>
      </c>
      <c r="E1766" s="35">
        <v>150</v>
      </c>
      <c r="F1766" s="203" t="s">
        <v>84</v>
      </c>
      <c r="G1766" s="19" t="e">
        <f>#REF!</f>
        <v>#REF!</v>
      </c>
      <c r="H1766" s="19"/>
      <c r="I1766" s="19">
        <f>ПЭВН!E1875</f>
        <v>0</v>
      </c>
      <c r="J1766" s="198"/>
      <c r="K1766" s="35">
        <v>134</v>
      </c>
      <c r="L1766" s="423">
        <f t="shared" si="33"/>
        <v>0.11940298507462677</v>
      </c>
      <c r="M1766" s="456"/>
      <c r="Q1766" s="214"/>
      <c r="R1766" s="214"/>
      <c r="S1766" s="214"/>
    </row>
    <row r="1767" spans="1:19" ht="12" customHeight="1" x14ac:dyDescent="0.25">
      <c r="A1767" s="18" t="e">
        <f>#REF!</f>
        <v>#REF!</v>
      </c>
      <c r="B1767" s="20" t="e">
        <f>#REF!</f>
        <v>#REF!</v>
      </c>
      <c r="C1767" s="143" t="e">
        <f>#REF!</f>
        <v>#REF!</v>
      </c>
      <c r="D1767" s="22" t="e">
        <f>#REF!</f>
        <v>#REF!</v>
      </c>
      <c r="E1767" s="35">
        <v>150</v>
      </c>
      <c r="F1767" s="203" t="s">
        <v>84</v>
      </c>
      <c r="G1767" s="19" t="e">
        <f>#REF!</f>
        <v>#REF!</v>
      </c>
      <c r="H1767" s="19"/>
      <c r="I1767" s="19">
        <f>ПЭВН!E1876</f>
        <v>0</v>
      </c>
      <c r="J1767" s="198"/>
      <c r="K1767" s="35">
        <v>134</v>
      </c>
      <c r="L1767" s="423">
        <f t="shared" si="33"/>
        <v>0.11940298507462677</v>
      </c>
      <c r="M1767" s="456"/>
      <c r="Q1767" s="214"/>
      <c r="R1767" s="214"/>
      <c r="S1767" s="214"/>
    </row>
    <row r="1768" spans="1:19" ht="12" customHeight="1" x14ac:dyDescent="0.25">
      <c r="A1768" s="18" t="e">
        <f>#REF!</f>
        <v>#REF!</v>
      </c>
      <c r="B1768" s="20" t="e">
        <f>#REF!</f>
        <v>#REF!</v>
      </c>
      <c r="C1768" s="143" t="e">
        <f>#REF!</f>
        <v>#REF!</v>
      </c>
      <c r="D1768" s="22" t="e">
        <f>#REF!</f>
        <v>#REF!</v>
      </c>
      <c r="E1768" s="35">
        <v>160</v>
      </c>
      <c r="F1768" s="203" t="s">
        <v>84</v>
      </c>
      <c r="G1768" s="19" t="e">
        <f>#REF!</f>
        <v>#REF!</v>
      </c>
      <c r="H1768" s="19"/>
      <c r="I1768" s="19">
        <f>ПЭВН!E1877</f>
        <v>0</v>
      </c>
      <c r="J1768" s="198"/>
      <c r="K1768" s="35">
        <v>154</v>
      </c>
      <c r="L1768" s="423">
        <f t="shared" si="33"/>
        <v>3.8961038961038863E-2</v>
      </c>
      <c r="M1768" s="456"/>
      <c r="Q1768" s="214"/>
      <c r="R1768" s="214"/>
      <c r="S1768" s="214"/>
    </row>
    <row r="1769" spans="1:19" ht="12" customHeight="1" x14ac:dyDescent="0.25">
      <c r="A1769" s="18" t="e">
        <f>#REF!</f>
        <v>#REF!</v>
      </c>
      <c r="B1769" s="20" t="e">
        <f>#REF!</f>
        <v>#REF!</v>
      </c>
      <c r="C1769" s="143" t="e">
        <f>#REF!</f>
        <v>#REF!</v>
      </c>
      <c r="D1769" s="22" t="e">
        <f>#REF!</f>
        <v>#REF!</v>
      </c>
      <c r="E1769" s="35">
        <v>180</v>
      </c>
      <c r="F1769" s="203" t="s">
        <v>84</v>
      </c>
      <c r="G1769" s="19" t="e">
        <f>#REF!</f>
        <v>#REF!</v>
      </c>
      <c r="H1769" s="19"/>
      <c r="I1769" s="19">
        <f>ПЭВН!E1878</f>
        <v>0</v>
      </c>
      <c r="J1769" s="198"/>
      <c r="K1769" s="35">
        <v>146</v>
      </c>
      <c r="L1769" s="423">
        <f t="shared" si="33"/>
        <v>0.23287671232876717</v>
      </c>
      <c r="M1769" s="456"/>
      <c r="Q1769" s="214"/>
      <c r="R1769" s="214"/>
      <c r="S1769" s="214"/>
    </row>
    <row r="1770" spans="1:19" ht="12" customHeight="1" x14ac:dyDescent="0.25">
      <c r="A1770" s="18" t="e">
        <f>#REF!</f>
        <v>#REF!</v>
      </c>
      <c r="B1770" s="20" t="e">
        <f>#REF!</f>
        <v>#REF!</v>
      </c>
      <c r="C1770" s="143" t="e">
        <f>#REF!</f>
        <v>#REF!</v>
      </c>
      <c r="D1770" s="22" t="e">
        <f>#REF!</f>
        <v>#REF!</v>
      </c>
      <c r="E1770" s="35">
        <v>1000</v>
      </c>
      <c r="F1770" s="203" t="s">
        <v>84</v>
      </c>
      <c r="G1770" s="19" t="e">
        <f>#REF!</f>
        <v>#REF!</v>
      </c>
      <c r="H1770" s="19"/>
      <c r="I1770" s="19">
        <f>ПЭВН!E1879</f>
        <v>0</v>
      </c>
      <c r="J1770" s="198"/>
      <c r="K1770" s="35">
        <v>884</v>
      </c>
      <c r="L1770" s="423">
        <f t="shared" si="33"/>
        <v>0.13122171945701355</v>
      </c>
      <c r="M1770" s="456"/>
      <c r="Q1770" s="214"/>
      <c r="R1770" s="214"/>
      <c r="S1770" s="214"/>
    </row>
    <row r="1771" spans="1:19" ht="12" customHeight="1" x14ac:dyDescent="0.25">
      <c r="A1771" s="18" t="e">
        <f>#REF!</f>
        <v>#REF!</v>
      </c>
      <c r="B1771" s="20" t="e">
        <f>#REF!</f>
        <v>#REF!</v>
      </c>
      <c r="C1771" s="143" t="e">
        <f>#REF!</f>
        <v>#REF!</v>
      </c>
      <c r="D1771" s="22" t="e">
        <f>#REF!</f>
        <v>#REF!</v>
      </c>
      <c r="E1771" s="35">
        <v>150</v>
      </c>
      <c r="F1771" s="203" t="s">
        <v>84</v>
      </c>
      <c r="G1771" s="19" t="e">
        <f>#REF!</f>
        <v>#REF!</v>
      </c>
      <c r="H1771" s="19"/>
      <c r="I1771" s="19">
        <f>ПЭВН!E1880</f>
        <v>0</v>
      </c>
      <c r="J1771" s="198"/>
      <c r="K1771" s="35">
        <v>146</v>
      </c>
      <c r="L1771" s="423">
        <f t="shared" si="33"/>
        <v>2.7397260273972712E-2</v>
      </c>
      <c r="M1771" s="456"/>
      <c r="Q1771" s="214"/>
      <c r="R1771" s="214"/>
      <c r="S1771" s="214"/>
    </row>
    <row r="1772" spans="1:19" ht="12" customHeight="1" x14ac:dyDescent="0.25">
      <c r="A1772" s="18" t="e">
        <f>#REF!</f>
        <v>#REF!</v>
      </c>
      <c r="B1772" s="20" t="e">
        <f>#REF!</f>
        <v>#REF!</v>
      </c>
      <c r="C1772" s="143" t="e">
        <f>#REF!</f>
        <v>#REF!</v>
      </c>
      <c r="D1772" s="22" t="e">
        <f>#REF!</f>
        <v>#REF!</v>
      </c>
      <c r="E1772" s="35">
        <v>94</v>
      </c>
      <c r="F1772" s="203" t="s">
        <v>84</v>
      </c>
      <c r="G1772" s="19" t="e">
        <f>#REF!</f>
        <v>#REF!</v>
      </c>
      <c r="H1772" s="19"/>
      <c r="I1772" s="19">
        <f>ПЭВН!E1881</f>
        <v>0</v>
      </c>
      <c r="J1772" s="198"/>
      <c r="K1772" s="35">
        <v>94</v>
      </c>
      <c r="L1772" s="423">
        <f t="shared" si="33"/>
        <v>0</v>
      </c>
      <c r="M1772" s="456"/>
      <c r="Q1772" s="214"/>
      <c r="R1772" s="214"/>
      <c r="S1772" s="214"/>
    </row>
    <row r="1773" spans="1:19" ht="12" customHeight="1" x14ac:dyDescent="0.25">
      <c r="A1773" s="18" t="e">
        <f>#REF!</f>
        <v>#REF!</v>
      </c>
      <c r="B1773" s="20" t="e">
        <f>#REF!</f>
        <v>#REF!</v>
      </c>
      <c r="C1773" s="143" t="e">
        <f>#REF!</f>
        <v>#REF!</v>
      </c>
      <c r="D1773" s="22" t="e">
        <f>#REF!</f>
        <v>#REF!</v>
      </c>
      <c r="E1773" s="35">
        <v>150</v>
      </c>
      <c r="F1773" s="203" t="s">
        <v>84</v>
      </c>
      <c r="G1773" s="19" t="e">
        <f>#REF!</f>
        <v>#REF!</v>
      </c>
      <c r="H1773" s="19"/>
      <c r="I1773" s="19">
        <f>ПЭВН!E1882</f>
        <v>0</v>
      </c>
      <c r="J1773" s="198"/>
      <c r="K1773" s="35">
        <v>146</v>
      </c>
      <c r="L1773" s="423">
        <f t="shared" si="33"/>
        <v>2.7397260273972712E-2</v>
      </c>
      <c r="M1773" s="456"/>
      <c r="Q1773" s="214"/>
      <c r="R1773" s="214"/>
      <c r="S1773" s="214"/>
    </row>
    <row r="1774" spans="1:19" ht="12" customHeight="1" x14ac:dyDescent="0.25">
      <c r="A1774" s="18" t="e">
        <f>#REF!</f>
        <v>#REF!</v>
      </c>
      <c r="B1774" s="20" t="e">
        <f>#REF!</f>
        <v>#REF!</v>
      </c>
      <c r="C1774" s="143" t="e">
        <f>#REF!</f>
        <v>#REF!</v>
      </c>
      <c r="D1774" s="22" t="e">
        <f>#REF!</f>
        <v>#REF!</v>
      </c>
      <c r="E1774" s="35">
        <v>146</v>
      </c>
      <c r="F1774" s="203" t="s">
        <v>84</v>
      </c>
      <c r="G1774" s="19" t="e">
        <f>#REF!</f>
        <v>#REF!</v>
      </c>
      <c r="H1774" s="19"/>
      <c r="I1774" s="19">
        <f>ПЭВН!E1883</f>
        <v>0</v>
      </c>
      <c r="J1774" s="198"/>
      <c r="K1774" s="35">
        <v>146</v>
      </c>
      <c r="L1774" s="423">
        <f t="shared" ref="L1774:L1798" si="34">E1774/K1774-1</f>
        <v>0</v>
      </c>
      <c r="M1774" s="456"/>
      <c r="Q1774" s="214"/>
      <c r="R1774" s="214"/>
      <c r="S1774" s="214"/>
    </row>
    <row r="1775" spans="1:19" ht="12" customHeight="1" x14ac:dyDescent="0.25">
      <c r="A1775" s="18" t="e">
        <f>#REF!</f>
        <v>#REF!</v>
      </c>
      <c r="B1775" s="20" t="e">
        <f>#REF!</f>
        <v>#REF!</v>
      </c>
      <c r="C1775" s="143" t="e">
        <f>#REF!</f>
        <v>#REF!</v>
      </c>
      <c r="D1775" s="22" t="e">
        <f>#REF!</f>
        <v>#REF!</v>
      </c>
      <c r="E1775" s="35">
        <v>400</v>
      </c>
      <c r="F1775" s="203" t="s">
        <v>84</v>
      </c>
      <c r="G1775" s="19" t="e">
        <f>#REF!</f>
        <v>#REF!</v>
      </c>
      <c r="H1775" s="19"/>
      <c r="I1775" s="19">
        <f>ПЭВН!E1884</f>
        <v>0</v>
      </c>
      <c r="J1775" s="198"/>
      <c r="K1775" s="35">
        <v>220</v>
      </c>
      <c r="L1775" s="423">
        <f t="shared" si="34"/>
        <v>0.81818181818181812</v>
      </c>
      <c r="M1775" s="456"/>
      <c r="Q1775" s="214"/>
      <c r="R1775" s="214"/>
      <c r="S1775" s="214"/>
    </row>
    <row r="1776" spans="1:19" ht="12" customHeight="1" x14ac:dyDescent="0.25">
      <c r="A1776" s="18" t="e">
        <f>#REF!</f>
        <v>#REF!</v>
      </c>
      <c r="B1776" s="20" t="e">
        <f>#REF!</f>
        <v>#REF!</v>
      </c>
      <c r="C1776" s="143" t="e">
        <f>#REF!</f>
        <v>#REF!</v>
      </c>
      <c r="D1776" s="22" t="e">
        <f>#REF!</f>
        <v>#REF!</v>
      </c>
      <c r="E1776" s="35">
        <v>150</v>
      </c>
      <c r="F1776" s="203" t="s">
        <v>84</v>
      </c>
      <c r="G1776" s="19" t="e">
        <f>#REF!</f>
        <v>#REF!</v>
      </c>
      <c r="H1776" s="19"/>
      <c r="I1776" s="19">
        <f>ПЭВН!E1885</f>
        <v>0</v>
      </c>
      <c r="J1776" s="198"/>
      <c r="K1776" s="35">
        <v>146</v>
      </c>
      <c r="L1776" s="423">
        <f t="shared" si="34"/>
        <v>2.7397260273972712E-2</v>
      </c>
      <c r="M1776" s="456"/>
      <c r="Q1776" s="214"/>
      <c r="R1776" s="214"/>
      <c r="S1776" s="214"/>
    </row>
    <row r="1777" spans="1:19" ht="12" customHeight="1" x14ac:dyDescent="0.25">
      <c r="A1777" s="18" t="e">
        <f>#REF!</f>
        <v>#REF!</v>
      </c>
      <c r="B1777" s="20" t="e">
        <f>#REF!</f>
        <v>#REF!</v>
      </c>
      <c r="C1777" s="143" t="e">
        <f>#REF!</f>
        <v>#REF!</v>
      </c>
      <c r="D1777" s="22" t="e">
        <f>#REF!</f>
        <v>#REF!</v>
      </c>
      <c r="E1777" s="35">
        <v>180</v>
      </c>
      <c r="F1777" s="203" t="s">
        <v>84</v>
      </c>
      <c r="G1777" s="19" t="e">
        <f>#REF!</f>
        <v>#REF!</v>
      </c>
      <c r="H1777" s="19"/>
      <c r="I1777" s="19">
        <f>ПЭВН!E1886</f>
        <v>0</v>
      </c>
      <c r="J1777" s="198"/>
      <c r="K1777" s="35">
        <v>125</v>
      </c>
      <c r="L1777" s="423">
        <f t="shared" si="34"/>
        <v>0.43999999999999995</v>
      </c>
      <c r="M1777" s="456"/>
      <c r="Q1777" s="214"/>
      <c r="R1777" s="214"/>
      <c r="S1777" s="214"/>
    </row>
    <row r="1778" spans="1:19" ht="12" customHeight="1" x14ac:dyDescent="0.25">
      <c r="A1778" s="18" t="e">
        <f>#REF!</f>
        <v>#REF!</v>
      </c>
      <c r="B1778" s="20" t="e">
        <f>#REF!</f>
        <v>#REF!</v>
      </c>
      <c r="C1778" s="143" t="e">
        <f>#REF!</f>
        <v>#REF!</v>
      </c>
      <c r="D1778" s="22" t="e">
        <f>#REF!</f>
        <v>#REF!</v>
      </c>
      <c r="E1778" s="35">
        <v>1000</v>
      </c>
      <c r="F1778" s="203" t="s">
        <v>84</v>
      </c>
      <c r="G1778" s="19" t="e">
        <f>#REF!</f>
        <v>#REF!</v>
      </c>
      <c r="H1778" s="19"/>
      <c r="I1778" s="19">
        <f>ПЭВН!E1887</f>
        <v>0</v>
      </c>
      <c r="J1778" s="198"/>
      <c r="K1778" s="35">
        <v>884</v>
      </c>
      <c r="L1778" s="423">
        <f t="shared" si="34"/>
        <v>0.13122171945701355</v>
      </c>
      <c r="M1778" s="456"/>
      <c r="Q1778" s="214"/>
      <c r="R1778" s="214"/>
      <c r="S1778" s="214"/>
    </row>
    <row r="1779" spans="1:19" ht="12" customHeight="1" x14ac:dyDescent="0.25">
      <c r="A1779" s="18" t="e">
        <f>#REF!</f>
        <v>#REF!</v>
      </c>
      <c r="B1779" s="20" t="e">
        <f>#REF!</f>
        <v>#REF!</v>
      </c>
      <c r="C1779" s="143" t="e">
        <f>#REF!</f>
        <v>#REF!</v>
      </c>
      <c r="D1779" s="22" t="e">
        <f>#REF!</f>
        <v>#REF!</v>
      </c>
      <c r="E1779" s="35">
        <v>1000</v>
      </c>
      <c r="F1779" s="203" t="s">
        <v>84</v>
      </c>
      <c r="G1779" s="19" t="e">
        <f>#REF!</f>
        <v>#REF!</v>
      </c>
      <c r="H1779" s="19"/>
      <c r="I1779" s="19">
        <f>ПЭВН!E1888</f>
        <v>0</v>
      </c>
      <c r="J1779" s="198"/>
      <c r="K1779" s="35">
        <v>884</v>
      </c>
      <c r="L1779" s="423">
        <f t="shared" si="34"/>
        <v>0.13122171945701355</v>
      </c>
      <c r="M1779" s="456"/>
      <c r="Q1779" s="214"/>
      <c r="R1779" s="214"/>
      <c r="S1779" s="214"/>
    </row>
    <row r="1780" spans="1:19" ht="12" customHeight="1" x14ac:dyDescent="0.25">
      <c r="A1780" s="18" t="e">
        <f>#REF!</f>
        <v>#REF!</v>
      </c>
      <c r="B1780" s="20" t="e">
        <f>#REF!</f>
        <v>#REF!</v>
      </c>
      <c r="C1780" s="143" t="e">
        <f>#REF!</f>
        <v>#REF!</v>
      </c>
      <c r="D1780" s="22" t="e">
        <f>#REF!</f>
        <v>#REF!</v>
      </c>
      <c r="E1780" s="35">
        <v>1750</v>
      </c>
      <c r="F1780" s="203" t="s">
        <v>84</v>
      </c>
      <c r="G1780" s="19" t="e">
        <f>#REF!</f>
        <v>#REF!</v>
      </c>
      <c r="H1780" s="19"/>
      <c r="I1780" s="19">
        <f>ПЭВН!E1889</f>
        <v>0</v>
      </c>
      <c r="J1780" s="198"/>
      <c r="K1780" s="35">
        <v>884</v>
      </c>
      <c r="L1780" s="423">
        <f t="shared" si="34"/>
        <v>0.97963800904977383</v>
      </c>
      <c r="M1780" s="456"/>
      <c r="Q1780" s="214"/>
      <c r="R1780" s="214"/>
      <c r="S1780" s="214"/>
    </row>
    <row r="1781" spans="1:19" ht="12" customHeight="1" x14ac:dyDescent="0.25">
      <c r="A1781" s="18" t="e">
        <f>#REF!</f>
        <v>#REF!</v>
      </c>
      <c r="B1781" s="20" t="e">
        <f>#REF!</f>
        <v>#REF!</v>
      </c>
      <c r="C1781" s="143" t="e">
        <f>#REF!</f>
        <v>#REF!</v>
      </c>
      <c r="D1781" s="22" t="e">
        <f>#REF!</f>
        <v>#REF!</v>
      </c>
      <c r="E1781" s="35">
        <v>1000</v>
      </c>
      <c r="F1781" s="203" t="s">
        <v>84</v>
      </c>
      <c r="G1781" s="19" t="e">
        <f>#REF!</f>
        <v>#REF!</v>
      </c>
      <c r="H1781" s="19"/>
      <c r="I1781" s="19">
        <f>ПЭВН!E1890</f>
        <v>0</v>
      </c>
      <c r="J1781" s="198"/>
      <c r="K1781" s="35">
        <v>884</v>
      </c>
      <c r="L1781" s="423">
        <f t="shared" si="34"/>
        <v>0.13122171945701355</v>
      </c>
      <c r="M1781" s="456"/>
      <c r="Q1781" s="214"/>
      <c r="R1781" s="214"/>
      <c r="S1781" s="214"/>
    </row>
    <row r="1782" spans="1:19" ht="12" customHeight="1" x14ac:dyDescent="0.25">
      <c r="A1782" s="18" t="e">
        <f>#REF!</f>
        <v>#REF!</v>
      </c>
      <c r="B1782" s="20" t="e">
        <f>#REF!</f>
        <v>#REF!</v>
      </c>
      <c r="C1782" s="143" t="e">
        <f>#REF!</f>
        <v>#REF!</v>
      </c>
      <c r="D1782" s="22" t="e">
        <f>#REF!</f>
        <v>#REF!</v>
      </c>
      <c r="E1782" s="35">
        <v>480</v>
      </c>
      <c r="F1782" s="203" t="s">
        <v>84</v>
      </c>
      <c r="G1782" s="19" t="e">
        <f>#REF!</f>
        <v>#REF!</v>
      </c>
      <c r="H1782" s="19"/>
      <c r="I1782" s="19">
        <f>ПЭВН!E1891</f>
        <v>0</v>
      </c>
      <c r="J1782" s="198"/>
      <c r="K1782" s="35">
        <v>489</v>
      </c>
      <c r="L1782" s="423">
        <f t="shared" si="34"/>
        <v>-1.8404907975460127E-2</v>
      </c>
      <c r="M1782" s="456"/>
      <c r="Q1782" s="214"/>
      <c r="R1782" s="214"/>
      <c r="S1782" s="214"/>
    </row>
    <row r="1783" spans="1:19" ht="12" customHeight="1" x14ac:dyDescent="0.25">
      <c r="A1783" s="18" t="e">
        <f>#REF!</f>
        <v>#REF!</v>
      </c>
      <c r="B1783" s="20" t="e">
        <f>#REF!</f>
        <v>#REF!</v>
      </c>
      <c r="C1783" s="143" t="e">
        <f>#REF!</f>
        <v>#REF!</v>
      </c>
      <c r="D1783" s="22" t="e">
        <f>#REF!</f>
        <v>#REF!</v>
      </c>
      <c r="E1783" s="35">
        <v>1750</v>
      </c>
      <c r="F1783" s="203" t="s">
        <v>84</v>
      </c>
      <c r="G1783" s="19" t="e">
        <f>#REF!</f>
        <v>#REF!</v>
      </c>
      <c r="H1783" s="19"/>
      <c r="I1783" s="19">
        <f>ПЭВН!E1892</f>
        <v>0</v>
      </c>
      <c r="J1783" s="198"/>
      <c r="K1783" s="35">
        <v>586</v>
      </c>
      <c r="L1783" s="423">
        <f t="shared" si="34"/>
        <v>1.986348122866894</v>
      </c>
      <c r="M1783" s="456"/>
      <c r="Q1783" s="214"/>
      <c r="R1783" s="214"/>
      <c r="S1783" s="214"/>
    </row>
    <row r="1784" spans="1:19" ht="12" customHeight="1" x14ac:dyDescent="0.25">
      <c r="A1784" s="18" t="e">
        <f>#REF!</f>
        <v>#REF!</v>
      </c>
      <c r="B1784" s="20" t="e">
        <f>#REF!</f>
        <v>#REF!</v>
      </c>
      <c r="C1784" s="143" t="e">
        <f>#REF!</f>
        <v>#REF!</v>
      </c>
      <c r="D1784" s="22" t="e">
        <f>#REF!</f>
        <v>#REF!</v>
      </c>
      <c r="E1784" s="35">
        <v>240</v>
      </c>
      <c r="F1784" s="203" t="s">
        <v>84</v>
      </c>
      <c r="G1784" s="19" t="e">
        <f>#REF!</f>
        <v>#REF!</v>
      </c>
      <c r="H1784" s="19"/>
      <c r="I1784" s="19">
        <f>ПЭВН!E1893</f>
        <v>0</v>
      </c>
      <c r="J1784" s="198"/>
      <c r="K1784" s="35">
        <v>239</v>
      </c>
      <c r="L1784" s="423">
        <f t="shared" si="34"/>
        <v>4.1841004184099972E-3</v>
      </c>
      <c r="M1784" s="456"/>
      <c r="Q1784" s="214"/>
      <c r="R1784" s="214"/>
      <c r="S1784" s="214"/>
    </row>
    <row r="1785" spans="1:19" ht="12" customHeight="1" x14ac:dyDescent="0.25">
      <c r="A1785" s="18" t="e">
        <f>#REF!</f>
        <v>#REF!</v>
      </c>
      <c r="B1785" s="20" t="e">
        <f>#REF!</f>
        <v>#REF!</v>
      </c>
      <c r="C1785" s="143" t="e">
        <f>#REF!</f>
        <v>#REF!</v>
      </c>
      <c r="D1785" s="22" t="e">
        <f>#REF!</f>
        <v>#REF!</v>
      </c>
      <c r="E1785" s="35">
        <v>260</v>
      </c>
      <c r="F1785" s="203" t="s">
        <v>84</v>
      </c>
      <c r="G1785" s="19" t="e">
        <f>#REF!</f>
        <v>#REF!</v>
      </c>
      <c r="H1785" s="19"/>
      <c r="I1785" s="19">
        <f>ПЭВН!E1894</f>
        <v>0</v>
      </c>
      <c r="J1785" s="198"/>
      <c r="K1785" s="35">
        <v>260</v>
      </c>
      <c r="L1785" s="423">
        <f t="shared" si="34"/>
        <v>0</v>
      </c>
      <c r="M1785" s="456"/>
      <c r="Q1785" s="214"/>
      <c r="R1785" s="214"/>
      <c r="S1785" s="214"/>
    </row>
    <row r="1786" spans="1:19" ht="12" customHeight="1" x14ac:dyDescent="0.25">
      <c r="A1786" s="18" t="e">
        <f>#REF!</f>
        <v>#REF!</v>
      </c>
      <c r="B1786" s="20" t="e">
        <f>#REF!</f>
        <v>#REF!</v>
      </c>
      <c r="C1786" s="143" t="e">
        <f>#REF!</f>
        <v>#REF!</v>
      </c>
      <c r="D1786" s="22" t="e">
        <f>#REF!</f>
        <v>#REF!</v>
      </c>
      <c r="E1786" s="35">
        <v>400</v>
      </c>
      <c r="F1786" s="203" t="s">
        <v>84</v>
      </c>
      <c r="G1786" s="19" t="e">
        <f>#REF!</f>
        <v>#REF!</v>
      </c>
      <c r="H1786" s="19"/>
      <c r="I1786" s="19">
        <f>ПЭВН!E1895</f>
        <v>0</v>
      </c>
      <c r="J1786" s="198"/>
      <c r="K1786" s="35">
        <v>312</v>
      </c>
      <c r="L1786" s="423">
        <f t="shared" si="34"/>
        <v>0.28205128205128216</v>
      </c>
      <c r="M1786" s="456"/>
      <c r="Q1786" s="214"/>
      <c r="R1786" s="214"/>
      <c r="S1786" s="214"/>
    </row>
    <row r="1787" spans="1:19" ht="12" customHeight="1" x14ac:dyDescent="0.25">
      <c r="A1787" s="18" t="e">
        <f>#REF!</f>
        <v>#REF!</v>
      </c>
      <c r="B1787" s="20" t="e">
        <f>#REF!</f>
        <v>#REF!</v>
      </c>
      <c r="C1787" s="143" t="e">
        <f>#REF!</f>
        <v>#REF!</v>
      </c>
      <c r="D1787" s="22" t="e">
        <f>#REF!</f>
        <v>#REF!</v>
      </c>
      <c r="E1787" s="35">
        <v>300</v>
      </c>
      <c r="F1787" s="203" t="s">
        <v>84</v>
      </c>
      <c r="G1787" s="19" t="e">
        <f>#REF!</f>
        <v>#REF!</v>
      </c>
      <c r="H1787" s="19"/>
      <c r="I1787" s="19">
        <f>ПЭВН!E1896</f>
        <v>0</v>
      </c>
      <c r="J1787" s="198"/>
      <c r="K1787" s="35">
        <v>260</v>
      </c>
      <c r="L1787" s="423">
        <f t="shared" si="34"/>
        <v>0.15384615384615374</v>
      </c>
      <c r="M1787" s="456"/>
      <c r="Q1787" s="214"/>
      <c r="R1787" s="214"/>
      <c r="S1787" s="214"/>
    </row>
    <row r="1788" spans="1:19" ht="12" customHeight="1" x14ac:dyDescent="0.25">
      <c r="A1788" s="18" t="e">
        <f>#REF!</f>
        <v>#REF!</v>
      </c>
      <c r="B1788" s="20" t="e">
        <f>#REF!</f>
        <v>#REF!</v>
      </c>
      <c r="C1788" s="143" t="e">
        <f>#REF!</f>
        <v>#REF!</v>
      </c>
      <c r="D1788" s="22" t="e">
        <f>#REF!</f>
        <v>#REF!</v>
      </c>
      <c r="E1788" s="35">
        <v>320</v>
      </c>
      <c r="F1788" s="203" t="s">
        <v>84</v>
      </c>
      <c r="G1788" s="19" t="e">
        <f>#REF!</f>
        <v>#REF!</v>
      </c>
      <c r="H1788" s="19"/>
      <c r="I1788" s="19">
        <f>ПЭВН!E1897</f>
        <v>0</v>
      </c>
      <c r="J1788" s="198"/>
      <c r="K1788" s="35">
        <v>260</v>
      </c>
      <c r="L1788" s="423">
        <f t="shared" si="34"/>
        <v>0.23076923076923084</v>
      </c>
      <c r="M1788" s="456"/>
      <c r="Q1788" s="214"/>
      <c r="R1788" s="214"/>
      <c r="S1788" s="214"/>
    </row>
    <row r="1789" spans="1:19" ht="12" customHeight="1" x14ac:dyDescent="0.25">
      <c r="A1789" s="18" t="e">
        <f>#REF!</f>
        <v>#REF!</v>
      </c>
      <c r="B1789" s="20" t="e">
        <f>#REF!</f>
        <v>#REF!</v>
      </c>
      <c r="C1789" s="143" t="e">
        <f>#REF!</f>
        <v>#REF!</v>
      </c>
      <c r="D1789" s="22" t="e">
        <f>#REF!</f>
        <v>#REF!</v>
      </c>
      <c r="E1789" s="35">
        <v>320</v>
      </c>
      <c r="F1789" s="203" t="s">
        <v>84</v>
      </c>
      <c r="G1789" s="19" t="e">
        <f>#REF!</f>
        <v>#REF!</v>
      </c>
      <c r="H1789" s="19"/>
      <c r="I1789" s="19">
        <f>ПЭВН!E1898</f>
        <v>0</v>
      </c>
      <c r="J1789" s="198"/>
      <c r="K1789" s="35">
        <v>260</v>
      </c>
      <c r="L1789" s="423">
        <f t="shared" si="34"/>
        <v>0.23076923076923084</v>
      </c>
      <c r="M1789" s="456"/>
      <c r="Q1789" s="214"/>
      <c r="R1789" s="214"/>
      <c r="S1789" s="214"/>
    </row>
    <row r="1790" spans="1:19" ht="12" customHeight="1" x14ac:dyDescent="0.25">
      <c r="A1790" s="18" t="e">
        <f>#REF!</f>
        <v>#REF!</v>
      </c>
      <c r="B1790" s="20" t="e">
        <f>#REF!</f>
        <v>#REF!</v>
      </c>
      <c r="C1790" s="143" t="e">
        <f>#REF!</f>
        <v>#REF!</v>
      </c>
      <c r="D1790" s="22" t="e">
        <f>#REF!</f>
        <v>#REF!</v>
      </c>
      <c r="E1790" s="35">
        <v>320</v>
      </c>
      <c r="F1790" s="203" t="s">
        <v>84</v>
      </c>
      <c r="G1790" s="19" t="e">
        <f>#REF!</f>
        <v>#REF!</v>
      </c>
      <c r="H1790" s="19"/>
      <c r="I1790" s="19">
        <f>ПЭВН!E1899</f>
        <v>0</v>
      </c>
      <c r="J1790" s="198"/>
      <c r="K1790" s="35">
        <v>260</v>
      </c>
      <c r="L1790" s="423">
        <f t="shared" si="34"/>
        <v>0.23076923076923084</v>
      </c>
      <c r="M1790" s="456"/>
      <c r="Q1790" s="214"/>
      <c r="R1790" s="214"/>
      <c r="S1790" s="214"/>
    </row>
    <row r="1791" spans="1:19" ht="12" customHeight="1" x14ac:dyDescent="0.25">
      <c r="A1791" s="18" t="e">
        <f>#REF!</f>
        <v>#REF!</v>
      </c>
      <c r="B1791" s="20" t="e">
        <f>#REF!</f>
        <v>#REF!</v>
      </c>
      <c r="C1791" s="143" t="e">
        <f>#REF!</f>
        <v>#REF!</v>
      </c>
      <c r="D1791" s="22" t="e">
        <f>#REF!</f>
        <v>#REF!</v>
      </c>
      <c r="E1791" s="35">
        <v>150</v>
      </c>
      <c r="F1791" s="203" t="s">
        <v>84</v>
      </c>
      <c r="G1791" s="19" t="e">
        <f>#REF!</f>
        <v>#REF!</v>
      </c>
      <c r="H1791" s="19"/>
      <c r="I1791" s="19">
        <f>ПЭВН!E1900</f>
        <v>0</v>
      </c>
      <c r="J1791" s="198"/>
      <c r="K1791" s="35">
        <v>125</v>
      </c>
      <c r="L1791" s="423">
        <f t="shared" si="34"/>
        <v>0.19999999999999996</v>
      </c>
      <c r="M1791" s="456"/>
      <c r="Q1791" s="214"/>
      <c r="R1791" s="214"/>
      <c r="S1791" s="214"/>
    </row>
    <row r="1792" spans="1:19" ht="12" customHeight="1" x14ac:dyDescent="0.25">
      <c r="A1792" s="18" t="e">
        <f>#REF!</f>
        <v>#REF!</v>
      </c>
      <c r="B1792" s="20" t="e">
        <f>#REF!</f>
        <v>#REF!</v>
      </c>
      <c r="C1792" s="143" t="e">
        <f>#REF!</f>
        <v>#REF!</v>
      </c>
      <c r="D1792" s="22" t="e">
        <f>#REF!</f>
        <v>#REF!</v>
      </c>
      <c r="E1792" s="35">
        <v>320</v>
      </c>
      <c r="F1792" s="203" t="s">
        <v>84</v>
      </c>
      <c r="G1792" s="19" t="e">
        <f>#REF!</f>
        <v>#REF!</v>
      </c>
      <c r="H1792" s="19"/>
      <c r="I1792" s="19">
        <f>ПЭВН!E1901</f>
        <v>0</v>
      </c>
      <c r="J1792" s="198"/>
      <c r="K1792" s="35">
        <v>322</v>
      </c>
      <c r="L1792" s="423">
        <f t="shared" si="34"/>
        <v>-6.2111801242236142E-3</v>
      </c>
      <c r="M1792" s="456"/>
      <c r="Q1792" s="214"/>
      <c r="R1792" s="214"/>
      <c r="S1792" s="214"/>
    </row>
    <row r="1793" spans="1:19" ht="12" customHeight="1" x14ac:dyDescent="0.25">
      <c r="A1793" s="18" t="e">
        <f>#REF!</f>
        <v>#REF!</v>
      </c>
      <c r="B1793" s="20" t="e">
        <f>#REF!</f>
        <v>#REF!</v>
      </c>
      <c r="C1793" s="143" t="e">
        <f>#REF!</f>
        <v>#REF!</v>
      </c>
      <c r="D1793" s="22" t="e">
        <f>#REF!</f>
        <v>#REF!</v>
      </c>
      <c r="E1793" s="35">
        <v>320</v>
      </c>
      <c r="F1793" s="203" t="s">
        <v>84</v>
      </c>
      <c r="G1793" s="19" t="e">
        <f>#REF!</f>
        <v>#REF!</v>
      </c>
      <c r="H1793" s="19"/>
      <c r="I1793" s="19">
        <f>ПЭВН!E1902</f>
        <v>0</v>
      </c>
      <c r="J1793" s="198"/>
      <c r="K1793" s="35">
        <v>322</v>
      </c>
      <c r="L1793" s="423">
        <f t="shared" si="34"/>
        <v>-6.2111801242236142E-3</v>
      </c>
      <c r="M1793" s="456"/>
      <c r="Q1793" s="214"/>
      <c r="R1793" s="214"/>
      <c r="S1793" s="214"/>
    </row>
    <row r="1794" spans="1:19" ht="12" customHeight="1" x14ac:dyDescent="0.25">
      <c r="A1794" s="18" t="e">
        <f>#REF!</f>
        <v>#REF!</v>
      </c>
      <c r="B1794" s="20" t="e">
        <f>#REF!</f>
        <v>#REF!</v>
      </c>
      <c r="C1794" s="143" t="e">
        <f>#REF!</f>
        <v>#REF!</v>
      </c>
      <c r="D1794" s="22" t="e">
        <f>#REF!</f>
        <v>#REF!</v>
      </c>
      <c r="E1794" s="35">
        <v>320</v>
      </c>
      <c r="F1794" s="203" t="s">
        <v>84</v>
      </c>
      <c r="G1794" s="19" t="e">
        <f>#REF!</f>
        <v>#REF!</v>
      </c>
      <c r="H1794" s="19"/>
      <c r="I1794" s="19">
        <f>ПЭВН!E1903</f>
        <v>0</v>
      </c>
      <c r="J1794" s="198"/>
      <c r="K1794" s="35">
        <v>322</v>
      </c>
      <c r="L1794" s="423">
        <f t="shared" si="34"/>
        <v>-6.2111801242236142E-3</v>
      </c>
      <c r="M1794" s="456"/>
      <c r="Q1794" s="214"/>
      <c r="R1794" s="214"/>
      <c r="S1794" s="214"/>
    </row>
    <row r="1795" spans="1:19" ht="12" customHeight="1" x14ac:dyDescent="0.25">
      <c r="A1795" s="18" t="e">
        <f>#REF!</f>
        <v>#REF!</v>
      </c>
      <c r="B1795" s="20" t="e">
        <f>#REF!</f>
        <v>#REF!</v>
      </c>
      <c r="C1795" s="143" t="e">
        <f>#REF!</f>
        <v>#REF!</v>
      </c>
      <c r="D1795" s="22" t="e">
        <f>#REF!</f>
        <v>#REF!</v>
      </c>
      <c r="E1795" s="35">
        <v>320</v>
      </c>
      <c r="F1795" s="203" t="s">
        <v>84</v>
      </c>
      <c r="G1795" s="19" t="e">
        <f>#REF!</f>
        <v>#REF!</v>
      </c>
      <c r="H1795" s="19"/>
      <c r="I1795" s="19">
        <f>ПЭВН!E1904</f>
        <v>0</v>
      </c>
      <c r="J1795" s="198"/>
      <c r="K1795" s="35">
        <v>322</v>
      </c>
      <c r="L1795" s="423">
        <f t="shared" si="34"/>
        <v>-6.2111801242236142E-3</v>
      </c>
      <c r="M1795" s="456"/>
      <c r="Q1795" s="214"/>
      <c r="R1795" s="214"/>
      <c r="S1795" s="214"/>
    </row>
    <row r="1796" spans="1:19" ht="12" customHeight="1" x14ac:dyDescent="0.25">
      <c r="A1796" s="18" t="e">
        <f>#REF!</f>
        <v>#REF!</v>
      </c>
      <c r="B1796" s="20" t="e">
        <f>#REF!</f>
        <v>#REF!</v>
      </c>
      <c r="C1796" s="143" t="e">
        <f>#REF!</f>
        <v>#REF!</v>
      </c>
      <c r="D1796" s="22" t="e">
        <f>#REF!</f>
        <v>#REF!</v>
      </c>
      <c r="E1796" s="35">
        <v>420</v>
      </c>
      <c r="F1796" s="203" t="s">
        <v>84</v>
      </c>
      <c r="G1796" s="19" t="e">
        <f>#REF!</f>
        <v>#REF!</v>
      </c>
      <c r="H1796" s="19"/>
      <c r="I1796" s="19">
        <f>ПЭВН!E1905</f>
        <v>0</v>
      </c>
      <c r="J1796" s="198"/>
      <c r="K1796" s="35">
        <v>416</v>
      </c>
      <c r="L1796" s="423">
        <f t="shared" si="34"/>
        <v>9.6153846153845812E-3</v>
      </c>
      <c r="M1796" s="456"/>
      <c r="Q1796" s="214"/>
      <c r="R1796" s="214"/>
      <c r="S1796" s="214"/>
    </row>
    <row r="1797" spans="1:19" ht="12" customHeight="1" x14ac:dyDescent="0.25">
      <c r="A1797" s="18" t="e">
        <f>#REF!</f>
        <v>#REF!</v>
      </c>
      <c r="B1797" s="20" t="e">
        <f>#REF!</f>
        <v>#REF!</v>
      </c>
      <c r="C1797" s="143" t="e">
        <f>#REF!</f>
        <v>#REF!</v>
      </c>
      <c r="D1797" s="22" t="e">
        <f>#REF!</f>
        <v>#REF!</v>
      </c>
      <c r="E1797" s="35">
        <v>1030</v>
      </c>
      <c r="F1797" s="203" t="s">
        <v>84</v>
      </c>
      <c r="G1797" s="19" t="e">
        <f>#REF!</f>
        <v>#REF!</v>
      </c>
      <c r="H1797" s="19"/>
      <c r="I1797" s="19">
        <f>ПЭВН!E1906</f>
        <v>0</v>
      </c>
      <c r="J1797" s="198"/>
      <c r="K1797" s="35">
        <v>1030</v>
      </c>
      <c r="L1797" s="423">
        <f t="shared" si="34"/>
        <v>0</v>
      </c>
      <c r="M1797" s="456"/>
      <c r="Q1797" s="214"/>
      <c r="R1797" s="214"/>
      <c r="S1797" s="214"/>
    </row>
    <row r="1798" spans="1:19" ht="12" customHeight="1" x14ac:dyDescent="0.25">
      <c r="A1798" s="18" t="e">
        <f>#REF!</f>
        <v>#REF!</v>
      </c>
      <c r="B1798" s="20" t="e">
        <f>#REF!</f>
        <v>#REF!</v>
      </c>
      <c r="C1798" s="143" t="e">
        <f>#REF!</f>
        <v>#REF!</v>
      </c>
      <c r="D1798" s="22" t="e">
        <f>#REF!</f>
        <v>#REF!</v>
      </c>
      <c r="E1798" s="35">
        <v>1030</v>
      </c>
      <c r="F1798" s="203" t="s">
        <v>84</v>
      </c>
      <c r="G1798" s="19" t="e">
        <f>#REF!</f>
        <v>#REF!</v>
      </c>
      <c r="H1798" s="19"/>
      <c r="I1798" s="19">
        <f>ПЭВН!E1907</f>
        <v>0</v>
      </c>
      <c r="J1798" s="198"/>
      <c r="K1798" s="35">
        <v>1030</v>
      </c>
      <c r="L1798" s="423">
        <f t="shared" si="34"/>
        <v>0</v>
      </c>
      <c r="M1798" s="456"/>
      <c r="Q1798" s="214"/>
      <c r="R1798" s="214"/>
      <c r="S1798" s="214"/>
    </row>
    <row r="1799" spans="1:19" ht="12" customHeight="1" x14ac:dyDescent="0.25">
      <c r="A1799" s="18" t="e">
        <f>#REF!</f>
        <v>#REF!</v>
      </c>
      <c r="B1799" s="20" t="e">
        <f>#REF!</f>
        <v>#REF!</v>
      </c>
      <c r="C1799" s="143" t="e">
        <f>#REF!</f>
        <v>#REF!</v>
      </c>
      <c r="D1799" s="22" t="e">
        <f>#REF!</f>
        <v>#REF!</v>
      </c>
      <c r="E1799" s="35">
        <v>8990</v>
      </c>
      <c r="F1799" s="203" t="s">
        <v>84</v>
      </c>
      <c r="G1799" s="19" t="e">
        <f>#REF!</f>
        <v>#REF!</v>
      </c>
      <c r="H1799" s="19">
        <v>151109</v>
      </c>
      <c r="I1799" s="19" t="e">
        <f>#REF!</f>
        <v>#REF!</v>
      </c>
      <c r="J1799" s="198"/>
      <c r="K1799" s="308"/>
      <c r="M1799" s="34"/>
      <c r="N1799" t="str">
        <f>IFERROR(VLOOKUP(B1799,Сток!A:B,2,FALSE),"")</f>
        <v/>
      </c>
      <c r="Q1799" s="214"/>
      <c r="R1799" s="214"/>
      <c r="S1799" s="214"/>
    </row>
    <row r="1800" spans="1:19" ht="12" customHeight="1" x14ac:dyDescent="0.25">
      <c r="A1800" s="18" t="e">
        <f>#REF!</f>
        <v>#REF!</v>
      </c>
      <c r="B1800" s="20" t="e">
        <f>#REF!</f>
        <v>#REF!</v>
      </c>
      <c r="C1800" s="143" t="e">
        <f>#REF!</f>
        <v>#REF!</v>
      </c>
      <c r="D1800" s="22" t="e">
        <f>#REF!</f>
        <v>#REF!</v>
      </c>
      <c r="E1800" s="35">
        <v>10190</v>
      </c>
      <c r="F1800" s="203" t="s">
        <v>84</v>
      </c>
      <c r="G1800" s="19" t="e">
        <f>#REF!</f>
        <v>#REF!</v>
      </c>
      <c r="H1800" s="19">
        <v>151110</v>
      </c>
      <c r="I1800" s="19" t="e">
        <f>#REF!</f>
        <v>#REF!</v>
      </c>
      <c r="J1800" s="198"/>
      <c r="K1800" s="308"/>
      <c r="M1800" s="34"/>
      <c r="N1800" t="str">
        <f>IFERROR(VLOOKUP(B1800,Сток!A:B,2,FALSE),"")</f>
        <v/>
      </c>
      <c r="Q1800" s="214"/>
      <c r="R1800" s="214"/>
      <c r="S1800" s="214"/>
    </row>
    <row r="1801" spans="1:19" ht="12" customHeight="1" x14ac:dyDescent="0.25">
      <c r="A1801" s="18" t="e">
        <f>#REF!</f>
        <v>#REF!</v>
      </c>
      <c r="B1801" s="20" t="e">
        <f>#REF!</f>
        <v>#REF!</v>
      </c>
      <c r="C1801" s="143" t="e">
        <f>#REF!</f>
        <v>#REF!</v>
      </c>
      <c r="D1801" s="22" t="e">
        <f>#REF!</f>
        <v>#REF!</v>
      </c>
      <c r="E1801" s="35">
        <v>11990</v>
      </c>
      <c r="F1801" s="203" t="s">
        <v>84</v>
      </c>
      <c r="G1801" s="19" t="e">
        <f>#REF!</f>
        <v>#REF!</v>
      </c>
      <c r="H1801" s="19">
        <v>151112</v>
      </c>
      <c r="I1801" s="19" t="e">
        <f>#REF!</f>
        <v>#REF!</v>
      </c>
      <c r="J1801" s="198"/>
      <c r="K1801" s="308"/>
      <c r="M1801" s="34"/>
      <c r="N1801" t="str">
        <f>IFERROR(VLOOKUP(B1801,Сток!A:B,2,FALSE),"")</f>
        <v/>
      </c>
      <c r="Q1801" s="214"/>
      <c r="R1801" s="214"/>
      <c r="S1801" s="214"/>
    </row>
    <row r="1802" spans="1:19" ht="12" customHeight="1" x14ac:dyDescent="0.25">
      <c r="A1802" s="18" t="e">
        <f>#REF!</f>
        <v>#REF!</v>
      </c>
      <c r="B1802" s="20" t="e">
        <f>#REF!</f>
        <v>#REF!</v>
      </c>
      <c r="C1802" s="143" t="e">
        <f>#REF!</f>
        <v>#REF!</v>
      </c>
      <c r="D1802" s="22" t="e">
        <f>#REF!</f>
        <v>#REF!</v>
      </c>
      <c r="E1802" s="35">
        <v>13790</v>
      </c>
      <c r="F1802" s="203" t="s">
        <v>84</v>
      </c>
      <c r="G1802" s="19" t="e">
        <f>#REF!</f>
        <v>#REF!</v>
      </c>
      <c r="H1802" s="19">
        <v>151114</v>
      </c>
      <c r="I1802" s="19" t="e">
        <f>#REF!</f>
        <v>#REF!</v>
      </c>
      <c r="J1802" s="198"/>
      <c r="K1802" s="308"/>
      <c r="M1802" s="34"/>
      <c r="N1802" t="str">
        <f>IFERROR(VLOOKUP(B1802,Сток!A:B,2,FALSE),"")</f>
        <v/>
      </c>
      <c r="Q1802" s="214"/>
      <c r="R1802" s="214"/>
      <c r="S1802" s="214"/>
    </row>
    <row r="1803" spans="1:19" ht="12" customHeight="1" x14ac:dyDescent="0.25">
      <c r="A1803" s="18" t="e">
        <f>#REF!</f>
        <v>#REF!</v>
      </c>
      <c r="B1803" s="20" t="e">
        <f>#REF!</f>
        <v>#REF!</v>
      </c>
      <c r="C1803" s="143" t="e">
        <f>#REF!</f>
        <v>#REF!</v>
      </c>
      <c r="D1803" s="22" t="e">
        <f>#REF!</f>
        <v>#REF!</v>
      </c>
      <c r="E1803" s="35">
        <v>10190</v>
      </c>
      <c r="F1803" s="203" t="s">
        <v>84</v>
      </c>
      <c r="G1803" s="19" t="e">
        <f>#REF!</f>
        <v>#REF!</v>
      </c>
      <c r="H1803" s="19">
        <v>151111</v>
      </c>
      <c r="I1803" s="19" t="e">
        <f>#REF!</f>
        <v>#REF!</v>
      </c>
      <c r="J1803" s="198"/>
      <c r="K1803" s="308"/>
      <c r="M1803" s="34"/>
      <c r="N1803" t="str">
        <f>IFERROR(VLOOKUP(B1803,Сток!A:B,2,FALSE),"")</f>
        <v/>
      </c>
      <c r="Q1803" s="214"/>
      <c r="R1803" s="214"/>
      <c r="S1803" s="214"/>
    </row>
    <row r="1804" spans="1:19" ht="12" customHeight="1" x14ac:dyDescent="0.25">
      <c r="A1804" s="18" t="e">
        <f>#REF!</f>
        <v>#REF!</v>
      </c>
      <c r="B1804" s="20" t="e">
        <f>#REF!</f>
        <v>#REF!</v>
      </c>
      <c r="C1804" s="143" t="e">
        <f>#REF!</f>
        <v>#REF!</v>
      </c>
      <c r="D1804" s="22" t="e">
        <f>#REF!</f>
        <v>#REF!</v>
      </c>
      <c r="E1804" s="35">
        <v>11990</v>
      </c>
      <c r="F1804" s="203" t="s">
        <v>84</v>
      </c>
      <c r="G1804" s="19" t="e">
        <f>#REF!</f>
        <v>#REF!</v>
      </c>
      <c r="H1804" s="19">
        <v>151113</v>
      </c>
      <c r="I1804" s="19" t="e">
        <f>#REF!</f>
        <v>#REF!</v>
      </c>
      <c r="J1804" s="198"/>
      <c r="K1804" s="308"/>
      <c r="M1804" s="34"/>
      <c r="N1804" t="str">
        <f>IFERROR(VLOOKUP(B1804,Сток!A:B,2,FALSE),"")</f>
        <v/>
      </c>
      <c r="Q1804" s="214"/>
      <c r="R1804" s="214"/>
      <c r="S1804" s="214"/>
    </row>
    <row r="1805" spans="1:19" ht="12" customHeight="1" x14ac:dyDescent="0.25">
      <c r="A1805" s="18" t="e">
        <f>#REF!</f>
        <v>#REF!</v>
      </c>
      <c r="B1805" s="20" t="e">
        <f>#REF!</f>
        <v>#REF!</v>
      </c>
      <c r="C1805" s="143" t="e">
        <f>#REF!</f>
        <v>#REF!</v>
      </c>
      <c r="D1805" s="22" t="e">
        <f>#REF!</f>
        <v>#REF!</v>
      </c>
      <c r="E1805" s="35">
        <v>13790</v>
      </c>
      <c r="F1805" s="203" t="s">
        <v>84</v>
      </c>
      <c r="G1805" s="19" t="e">
        <f>#REF!</f>
        <v>#REF!</v>
      </c>
      <c r="H1805" s="19">
        <v>151115</v>
      </c>
      <c r="I1805" s="19" t="e">
        <f>#REF!</f>
        <v>#REF!</v>
      </c>
      <c r="J1805" s="198"/>
      <c r="K1805" s="308"/>
      <c r="M1805" s="34"/>
      <c r="N1805" t="str">
        <f>IFERROR(VLOOKUP(B1805,Сток!A:B,2,FALSE),"")</f>
        <v/>
      </c>
      <c r="Q1805" s="214"/>
      <c r="R1805" s="214"/>
      <c r="S1805" s="214"/>
    </row>
    <row r="1806" spans="1:19" ht="12" customHeight="1" x14ac:dyDescent="0.25">
      <c r="A1806" s="18" t="e">
        <f>#REF!</f>
        <v>#REF!</v>
      </c>
      <c r="B1806" s="20" t="e">
        <f>#REF!</f>
        <v>#REF!</v>
      </c>
      <c r="C1806" s="143" t="e">
        <f>#REF!</f>
        <v>#REF!</v>
      </c>
      <c r="D1806" s="22" t="e">
        <f>#REF!</f>
        <v>#REF!</v>
      </c>
      <c r="E1806" s="35">
        <v>8743</v>
      </c>
      <c r="F1806" s="203" t="s">
        <v>84</v>
      </c>
      <c r="G1806" s="19" t="e">
        <f>#REF!</f>
        <v>#REF!</v>
      </c>
      <c r="H1806" s="19" t="e">
        <f>#REF!</f>
        <v>#REF!</v>
      </c>
      <c r="I1806" s="19" t="e">
        <f>#REF!</f>
        <v>#REF!</v>
      </c>
      <c r="J1806" s="198"/>
      <c r="K1806" s="308"/>
      <c r="N1806" t="str">
        <f>IFERROR(VLOOKUP(B1806,Сток!A:B,2,FALSE),"")</f>
        <v/>
      </c>
      <c r="Q1806" s="214"/>
      <c r="R1806" s="214"/>
      <c r="S1806" s="214"/>
    </row>
    <row r="1807" spans="1:19" ht="12" customHeight="1" x14ac:dyDescent="0.25">
      <c r="A1807" s="18" t="e">
        <f>#REF!</f>
        <v>#REF!</v>
      </c>
      <c r="B1807" s="20" t="e">
        <f>#REF!</f>
        <v>#REF!</v>
      </c>
      <c r="C1807" s="143" t="e">
        <f>#REF!</f>
        <v>#REF!</v>
      </c>
      <c r="D1807" s="22" t="e">
        <f>#REF!</f>
        <v>#REF!</v>
      </c>
      <c r="E1807" s="35">
        <v>9863</v>
      </c>
      <c r="F1807" s="203" t="s">
        <v>84</v>
      </c>
      <c r="G1807" s="19" t="e">
        <f>#REF!</f>
        <v>#REF!</v>
      </c>
      <c r="H1807" s="19" t="e">
        <f>#REF!</f>
        <v>#REF!</v>
      </c>
      <c r="I1807" s="19" t="e">
        <f>#REF!</f>
        <v>#REF!</v>
      </c>
      <c r="J1807" s="198"/>
      <c r="K1807" s="308"/>
      <c r="N1807" t="str">
        <f>IFERROR(VLOOKUP(B1807,Сток!A:B,2,FALSE),"")</f>
        <v/>
      </c>
      <c r="Q1807" s="214"/>
      <c r="R1807" s="214"/>
      <c r="S1807" s="214"/>
    </row>
    <row r="1808" spans="1:19" ht="12" customHeight="1" x14ac:dyDescent="0.25">
      <c r="A1808" s="18" t="e">
        <f>#REF!</f>
        <v>#REF!</v>
      </c>
      <c r="B1808" s="20" t="e">
        <f>#REF!</f>
        <v>#REF!</v>
      </c>
      <c r="C1808" s="143" t="e">
        <f>#REF!</f>
        <v>#REF!</v>
      </c>
      <c r="D1808" s="22" t="e">
        <f>#REF!</f>
        <v>#REF!</v>
      </c>
      <c r="E1808" s="35">
        <v>12173</v>
      </c>
      <c r="F1808" s="203" t="s">
        <v>84</v>
      </c>
      <c r="G1808" s="19" t="e">
        <f>#REF!</f>
        <v>#REF!</v>
      </c>
      <c r="H1808" s="19" t="e">
        <f>#REF!</f>
        <v>#REF!</v>
      </c>
      <c r="I1808" s="19" t="e">
        <f>#REF!</f>
        <v>#REF!</v>
      </c>
      <c r="J1808" s="198"/>
      <c r="K1808" s="308"/>
      <c r="N1808" t="str">
        <f>IFERROR(VLOOKUP(B1808,Сток!A:B,2,FALSE),"")</f>
        <v/>
      </c>
      <c r="Q1808" s="214"/>
      <c r="R1808" s="214"/>
      <c r="S1808" s="214"/>
    </row>
    <row r="1809" spans="1:19" ht="12" customHeight="1" x14ac:dyDescent="0.25">
      <c r="A1809" s="18" t="e">
        <f>#REF!</f>
        <v>#REF!</v>
      </c>
      <c r="B1809" s="20" t="e">
        <f>#REF!</f>
        <v>#REF!</v>
      </c>
      <c r="C1809" s="143" t="e">
        <f>#REF!</f>
        <v>#REF!</v>
      </c>
      <c r="D1809" s="22" t="e">
        <f>#REF!</f>
        <v>#REF!</v>
      </c>
      <c r="E1809" s="35">
        <v>14273</v>
      </c>
      <c r="F1809" s="203" t="s">
        <v>84</v>
      </c>
      <c r="G1809" s="19" t="e">
        <f>#REF!</f>
        <v>#REF!</v>
      </c>
      <c r="H1809" s="19" t="e">
        <f>#REF!</f>
        <v>#REF!</v>
      </c>
      <c r="I1809" s="19" t="e">
        <f>#REF!</f>
        <v>#REF!</v>
      </c>
      <c r="J1809" s="198"/>
      <c r="K1809" s="308"/>
      <c r="N1809" t="str">
        <f>IFERROR(VLOOKUP(B1809,Сток!A:B,2,FALSE),"")</f>
        <v/>
      </c>
      <c r="Q1809" s="214"/>
      <c r="R1809" s="214"/>
      <c r="S1809" s="214"/>
    </row>
    <row r="1810" spans="1:19" ht="12" customHeight="1" x14ac:dyDescent="0.25">
      <c r="A1810" s="18" t="e">
        <f>#REF!</f>
        <v>#REF!</v>
      </c>
      <c r="B1810" s="20" t="e">
        <f>#REF!</f>
        <v>#REF!</v>
      </c>
      <c r="C1810" s="143" t="e">
        <f>#REF!</f>
        <v>#REF!</v>
      </c>
      <c r="D1810" s="22" t="e">
        <f>#REF!</f>
        <v>#REF!</v>
      </c>
      <c r="E1810" s="35">
        <v>7693</v>
      </c>
      <c r="F1810" s="203" t="s">
        <v>84</v>
      </c>
      <c r="G1810" s="19" t="e">
        <f>#REF!</f>
        <v>#REF!</v>
      </c>
      <c r="H1810" s="19" t="e">
        <f>#REF!</f>
        <v>#REF!</v>
      </c>
      <c r="I1810" s="19" t="e">
        <f>#REF!</f>
        <v>#REF!</v>
      </c>
      <c r="J1810" s="198"/>
      <c r="K1810" s="308"/>
      <c r="N1810" t="str">
        <f>IFERROR(VLOOKUP(B1810,Сток!A:B,2,FALSE),"")</f>
        <v/>
      </c>
      <c r="Q1810" s="214"/>
      <c r="R1810" s="214"/>
      <c r="S1810" s="214"/>
    </row>
    <row r="1811" spans="1:19" ht="12" customHeight="1" x14ac:dyDescent="0.25">
      <c r="A1811" s="18" t="e">
        <f>#REF!</f>
        <v>#REF!</v>
      </c>
      <c r="B1811" s="20" t="e">
        <f>#REF!</f>
        <v>#REF!</v>
      </c>
      <c r="C1811" s="143" t="e">
        <f>#REF!</f>
        <v>#REF!</v>
      </c>
      <c r="D1811" s="22" t="e">
        <f>#REF!</f>
        <v>#REF!</v>
      </c>
      <c r="E1811" s="35">
        <v>8813</v>
      </c>
      <c r="F1811" s="203" t="s">
        <v>84</v>
      </c>
      <c r="G1811" s="19" t="e">
        <f>#REF!</f>
        <v>#REF!</v>
      </c>
      <c r="H1811" s="19" t="e">
        <f>#REF!</f>
        <v>#REF!</v>
      </c>
      <c r="I1811" s="19" t="e">
        <f>#REF!</f>
        <v>#REF!</v>
      </c>
      <c r="J1811" s="198"/>
      <c r="K1811" s="308"/>
      <c r="N1811" t="str">
        <f>IFERROR(VLOOKUP(B1811,Сток!A:B,2,FALSE),"")</f>
        <v/>
      </c>
      <c r="Q1811" s="214"/>
      <c r="R1811" s="214"/>
      <c r="S1811" s="214"/>
    </row>
    <row r="1812" spans="1:19" ht="12" customHeight="1" x14ac:dyDescent="0.25">
      <c r="A1812" s="18" t="e">
        <f>#REF!</f>
        <v>#REF!</v>
      </c>
      <c r="B1812" s="20" t="e">
        <f>#REF!</f>
        <v>#REF!</v>
      </c>
      <c r="C1812" s="143" t="e">
        <f>#REF!</f>
        <v>#REF!</v>
      </c>
      <c r="D1812" s="22" t="e">
        <f>#REF!</f>
        <v>#REF!</v>
      </c>
      <c r="E1812" s="35">
        <v>10423</v>
      </c>
      <c r="F1812" s="203" t="s">
        <v>84</v>
      </c>
      <c r="G1812" s="19" t="e">
        <f>#REF!</f>
        <v>#REF!</v>
      </c>
      <c r="H1812" s="19" t="e">
        <f>#REF!</f>
        <v>#REF!</v>
      </c>
      <c r="I1812" s="19" t="e">
        <f>#REF!</f>
        <v>#REF!</v>
      </c>
      <c r="J1812" s="198"/>
      <c r="K1812" s="308"/>
      <c r="N1812" t="str">
        <f>IFERROR(VLOOKUP(B1812,Сток!A:B,2,FALSE),"")</f>
        <v/>
      </c>
      <c r="Q1812" s="214"/>
      <c r="R1812" s="214"/>
      <c r="S1812" s="214"/>
    </row>
    <row r="1813" spans="1:19" ht="12" customHeight="1" x14ac:dyDescent="0.25">
      <c r="A1813" s="18" t="e">
        <f>#REF!</f>
        <v>#REF!</v>
      </c>
      <c r="B1813" s="20" t="e">
        <f>#REF!</f>
        <v>#REF!</v>
      </c>
      <c r="C1813" s="143" t="e">
        <f>#REF!</f>
        <v>#REF!</v>
      </c>
      <c r="D1813" s="22" t="e">
        <f>#REF!</f>
        <v>#REF!</v>
      </c>
      <c r="E1813" s="35">
        <v>12383</v>
      </c>
      <c r="F1813" s="203" t="s">
        <v>84</v>
      </c>
      <c r="G1813" s="19" t="e">
        <f>#REF!</f>
        <v>#REF!</v>
      </c>
      <c r="H1813" s="19" t="e">
        <f>#REF!</f>
        <v>#REF!</v>
      </c>
      <c r="I1813" s="19" t="e">
        <f>#REF!</f>
        <v>#REF!</v>
      </c>
      <c r="J1813" s="198"/>
      <c r="K1813" s="308"/>
      <c r="N1813" t="str">
        <f>IFERROR(VLOOKUP(B1813,Сток!A:B,2,FALSE),"")</f>
        <v/>
      </c>
      <c r="Q1813" s="214"/>
      <c r="R1813" s="214"/>
      <c r="S1813" s="214"/>
    </row>
    <row r="1814" spans="1:19" ht="12" customHeight="1" x14ac:dyDescent="0.25">
      <c r="A1814" s="18" t="e">
        <f>#REF!</f>
        <v>#REF!</v>
      </c>
      <c r="B1814" s="20" t="e">
        <f>#REF!</f>
        <v>#REF!</v>
      </c>
      <c r="C1814" s="143" t="e">
        <f>#REF!</f>
        <v>#REF!</v>
      </c>
      <c r="D1814" s="22" t="e">
        <f>#REF!</f>
        <v>#REF!</v>
      </c>
      <c r="E1814" s="35">
        <v>8494</v>
      </c>
      <c r="F1814" s="203" t="s">
        <v>84</v>
      </c>
      <c r="G1814" s="19" t="e">
        <f>#REF!</f>
        <v>#REF!</v>
      </c>
      <c r="H1814" s="19" t="e">
        <f>#REF!</f>
        <v>#REF!</v>
      </c>
      <c r="I1814" s="19" t="e">
        <f>#REF!</f>
        <v>#REF!</v>
      </c>
      <c r="J1814" s="198"/>
      <c r="K1814" s="308"/>
      <c r="N1814" t="str">
        <f>IFERROR(VLOOKUP(B1814,Сток!A:B,2,FALSE),"")</f>
        <v/>
      </c>
      <c r="Q1814" s="214"/>
      <c r="R1814" s="214"/>
      <c r="S1814" s="214"/>
    </row>
    <row r="1815" spans="1:19" ht="12" customHeight="1" x14ac:dyDescent="0.25">
      <c r="A1815" s="18" t="e">
        <f>#REF!</f>
        <v>#REF!</v>
      </c>
      <c r="B1815" s="20" t="e">
        <f>#REF!</f>
        <v>#REF!</v>
      </c>
      <c r="C1815" s="143" t="e">
        <f>#REF!</f>
        <v>#REF!</v>
      </c>
      <c r="D1815" s="22" t="e">
        <f>#REF!</f>
        <v>#REF!</v>
      </c>
      <c r="E1815" s="35">
        <v>10366</v>
      </c>
      <c r="F1815" s="203" t="s">
        <v>84</v>
      </c>
      <c r="G1815" s="19" t="e">
        <f>#REF!</f>
        <v>#REF!</v>
      </c>
      <c r="H1815" s="19" t="e">
        <f>#REF!</f>
        <v>#REF!</v>
      </c>
      <c r="I1815" s="19" t="e">
        <f>#REF!</f>
        <v>#REF!</v>
      </c>
      <c r="J1815" s="198"/>
      <c r="K1815" s="308"/>
      <c r="N1815" t="str">
        <f>IFERROR(VLOOKUP(B1815,Сток!A:B,2,FALSE),"")</f>
        <v/>
      </c>
      <c r="Q1815" s="214"/>
      <c r="R1815" s="214"/>
      <c r="S1815" s="214"/>
    </row>
    <row r="1816" spans="1:19" ht="12" customHeight="1" x14ac:dyDescent="0.25">
      <c r="A1816" s="18" t="e">
        <f>#REF!</f>
        <v>#REF!</v>
      </c>
      <c r="B1816" s="20" t="e">
        <f>#REF!</f>
        <v>#REF!</v>
      </c>
      <c r="C1816" s="143" t="e">
        <f>#REF!</f>
        <v>#REF!</v>
      </c>
      <c r="D1816" s="22" t="e">
        <f>#REF!</f>
        <v>#REF!</v>
      </c>
      <c r="E1816" s="35">
        <v>12784</v>
      </c>
      <c r="F1816" s="203" t="s">
        <v>84</v>
      </c>
      <c r="G1816" s="19" t="e">
        <f>#REF!</f>
        <v>#REF!</v>
      </c>
      <c r="H1816" s="19" t="e">
        <f>#REF!</f>
        <v>#REF!</v>
      </c>
      <c r="I1816" s="19" t="e">
        <f>#REF!</f>
        <v>#REF!</v>
      </c>
      <c r="J1816" s="198"/>
      <c r="K1816" s="308"/>
      <c r="N1816" t="str">
        <f>IFERROR(VLOOKUP(B1816,Сток!A:B,2,FALSE),"")</f>
        <v/>
      </c>
      <c r="Q1816" s="214"/>
      <c r="R1816" s="214"/>
      <c r="S1816" s="214"/>
    </row>
    <row r="1817" spans="1:19" ht="12" customHeight="1" x14ac:dyDescent="0.25">
      <c r="A1817" s="18" t="e">
        <f>#REF!</f>
        <v>#REF!</v>
      </c>
      <c r="B1817" s="20" t="e">
        <f>#REF!</f>
        <v>#REF!</v>
      </c>
      <c r="C1817" s="143" t="e">
        <f>#REF!</f>
        <v>#REF!</v>
      </c>
      <c r="D1817" s="22" t="e">
        <f>#REF!</f>
        <v>#REF!</v>
      </c>
      <c r="E1817" s="35">
        <v>14656</v>
      </c>
      <c r="F1817" s="203" t="s">
        <v>84</v>
      </c>
      <c r="G1817" s="19" t="e">
        <f>#REF!</f>
        <v>#REF!</v>
      </c>
      <c r="H1817" s="19" t="e">
        <f>#REF!</f>
        <v>#REF!</v>
      </c>
      <c r="I1817" s="19" t="e">
        <f>#REF!</f>
        <v>#REF!</v>
      </c>
      <c r="J1817" s="198"/>
      <c r="K1817" s="308"/>
      <c r="N1817" t="str">
        <f>IFERROR(VLOOKUP(B1817,Сток!A:B,2,FALSE),"")</f>
        <v/>
      </c>
      <c r="Q1817" s="214"/>
      <c r="R1817" s="214"/>
      <c r="S1817" s="214"/>
    </row>
    <row r="1818" spans="1:19" ht="12" customHeight="1" x14ac:dyDescent="0.25">
      <c r="A1818" s="18" t="e">
        <f>#REF!</f>
        <v>#REF!</v>
      </c>
      <c r="B1818" s="20" t="e">
        <f>#REF!</f>
        <v>#REF!</v>
      </c>
      <c r="C1818" s="143" t="e">
        <f>#REF!</f>
        <v>#REF!</v>
      </c>
      <c r="D1818" s="22" t="e">
        <f>#REF!</f>
        <v>#REF!</v>
      </c>
      <c r="E1818" s="35">
        <v>7870</v>
      </c>
      <c r="F1818" s="203" t="s">
        <v>84</v>
      </c>
      <c r="G1818" s="19" t="e">
        <f>#REF!</f>
        <v>#REF!</v>
      </c>
      <c r="H1818" s="19" t="e">
        <f>#REF!</f>
        <v>#REF!</v>
      </c>
      <c r="I1818" s="19" t="e">
        <f>#REF!</f>
        <v>#REF!</v>
      </c>
      <c r="J1818" s="198"/>
      <c r="K1818" s="308"/>
      <c r="N1818" t="str">
        <f>IFERROR(VLOOKUP(B1818,Сток!A:B,2,FALSE),"")</f>
        <v/>
      </c>
      <c r="Q1818" s="214"/>
      <c r="R1818" s="214"/>
      <c r="S1818" s="214"/>
    </row>
    <row r="1819" spans="1:19" ht="12" customHeight="1" x14ac:dyDescent="0.25">
      <c r="A1819" s="18" t="e">
        <f>#REF!</f>
        <v>#REF!</v>
      </c>
      <c r="B1819" s="20" t="e">
        <f>#REF!</f>
        <v>#REF!</v>
      </c>
      <c r="C1819" s="143" t="e">
        <f>#REF!</f>
        <v>#REF!</v>
      </c>
      <c r="D1819" s="22" t="e">
        <f>#REF!</f>
        <v>#REF!</v>
      </c>
      <c r="E1819" s="35">
        <v>9508</v>
      </c>
      <c r="F1819" s="203" t="s">
        <v>84</v>
      </c>
      <c r="G1819" s="19" t="e">
        <f>#REF!</f>
        <v>#REF!</v>
      </c>
      <c r="H1819" s="19" t="e">
        <f>#REF!</f>
        <v>#REF!</v>
      </c>
      <c r="I1819" s="19" t="e">
        <f>#REF!</f>
        <v>#REF!</v>
      </c>
      <c r="J1819" s="198"/>
      <c r="K1819" s="308"/>
      <c r="N1819" t="str">
        <f>IFERROR(VLOOKUP(B1819,Сток!A:B,2,FALSE),"")</f>
        <v/>
      </c>
      <c r="Q1819" s="214"/>
      <c r="R1819" s="214"/>
      <c r="S1819" s="214"/>
    </row>
    <row r="1820" spans="1:19" ht="12" customHeight="1" x14ac:dyDescent="0.25">
      <c r="A1820" s="18" t="e">
        <f>#REF!</f>
        <v>#REF!</v>
      </c>
      <c r="B1820" s="20" t="e">
        <f>#REF!</f>
        <v>#REF!</v>
      </c>
      <c r="C1820" s="143" t="e">
        <f>#REF!</f>
        <v>#REF!</v>
      </c>
      <c r="D1820" s="22" t="e">
        <f>#REF!</f>
        <v>#REF!</v>
      </c>
      <c r="E1820" s="35">
        <v>12004</v>
      </c>
      <c r="F1820" s="203" t="s">
        <v>84</v>
      </c>
      <c r="G1820" s="19" t="e">
        <f>#REF!</f>
        <v>#REF!</v>
      </c>
      <c r="H1820" s="19" t="e">
        <f>#REF!</f>
        <v>#REF!</v>
      </c>
      <c r="I1820" s="19" t="e">
        <f>#REF!</f>
        <v>#REF!</v>
      </c>
      <c r="J1820" s="198"/>
      <c r="K1820" s="308"/>
      <c r="N1820" t="str">
        <f>IFERROR(VLOOKUP(B1820,Сток!A:B,2,FALSE),"")</f>
        <v/>
      </c>
      <c r="Q1820" s="214"/>
      <c r="R1820" s="214"/>
      <c r="S1820" s="214"/>
    </row>
    <row r="1821" spans="1:19" ht="12" customHeight="1" x14ac:dyDescent="0.25">
      <c r="A1821" s="18" t="e">
        <f>#REF!</f>
        <v>#REF!</v>
      </c>
      <c r="B1821" s="20" t="e">
        <f>#REF!</f>
        <v>#REF!</v>
      </c>
      <c r="C1821" s="143" t="e">
        <f>#REF!</f>
        <v>#REF!</v>
      </c>
      <c r="D1821" s="22" t="e">
        <f>#REF!</f>
        <v>#REF!</v>
      </c>
      <c r="E1821" s="35">
        <v>13720</v>
      </c>
      <c r="F1821" s="203" t="s">
        <v>84</v>
      </c>
      <c r="G1821" s="19" t="e">
        <f>#REF!</f>
        <v>#REF!</v>
      </c>
      <c r="H1821" s="19" t="e">
        <f>#REF!</f>
        <v>#REF!</v>
      </c>
      <c r="I1821" s="19" t="e">
        <f>#REF!</f>
        <v>#REF!</v>
      </c>
      <c r="J1821" s="198"/>
      <c r="K1821" s="308"/>
      <c r="N1821" t="str">
        <f>IFERROR(VLOOKUP(B1821,Сток!A:B,2,FALSE),"")</f>
        <v/>
      </c>
      <c r="Q1821" s="214"/>
      <c r="R1821" s="214"/>
      <c r="S1821" s="214"/>
    </row>
    <row r="1822" spans="1:19" ht="12" customHeight="1" x14ac:dyDescent="0.25">
      <c r="A1822" s="18" t="e">
        <f>#REF!</f>
        <v>#REF!</v>
      </c>
      <c r="B1822" s="20" t="e">
        <f>#REF!</f>
        <v>#REF!</v>
      </c>
      <c r="C1822" s="143" t="e">
        <f>#REF!</f>
        <v>#REF!</v>
      </c>
      <c r="D1822" s="22" t="e">
        <f>#REF!</f>
        <v>#REF!</v>
      </c>
      <c r="E1822" s="35">
        <v>10522</v>
      </c>
      <c r="F1822" s="203" t="s">
        <v>84</v>
      </c>
      <c r="G1822" s="19" t="e">
        <f>#REF!</f>
        <v>#REF!</v>
      </c>
      <c r="H1822" s="19" t="e">
        <f>#REF!</f>
        <v>#REF!</v>
      </c>
      <c r="I1822" s="19" t="e">
        <f>#REF!</f>
        <v>#REF!</v>
      </c>
      <c r="J1822" s="198"/>
      <c r="K1822" s="308"/>
      <c r="N1822" t="str">
        <f>IFERROR(VLOOKUP(B1822,Сток!A:B,2,FALSE),"")</f>
        <v/>
      </c>
      <c r="Q1822" s="214"/>
      <c r="R1822" s="214"/>
      <c r="S1822" s="214"/>
    </row>
    <row r="1823" spans="1:19" ht="12" customHeight="1" x14ac:dyDescent="0.25">
      <c r="A1823" s="213" t="e">
        <f>#REF!</f>
        <v>#REF!</v>
      </c>
      <c r="B1823" s="20" t="e">
        <f>#REF!</f>
        <v>#REF!</v>
      </c>
      <c r="C1823" s="143" t="e">
        <f>#REF!</f>
        <v>#REF!</v>
      </c>
      <c r="D1823" s="22" t="e">
        <f>#REF!</f>
        <v>#REF!</v>
      </c>
      <c r="E1823" s="35">
        <v>5390</v>
      </c>
      <c r="F1823" s="203" t="s">
        <v>84</v>
      </c>
      <c r="G1823" s="19" t="e">
        <f>#REF!</f>
        <v>#REF!</v>
      </c>
      <c r="H1823" s="19" t="e">
        <f>#REF!</f>
        <v>#REF!</v>
      </c>
      <c r="I1823" s="19">
        <f>НЭВН!E1733</f>
        <v>0</v>
      </c>
      <c r="J1823" s="198"/>
      <c r="K1823" s="324"/>
      <c r="N1823" t="str">
        <f>IFERROR(VLOOKUP(B1823,Сток!A:B,2,FALSE),"")</f>
        <v/>
      </c>
      <c r="Q1823" s="214"/>
      <c r="R1823" s="214"/>
      <c r="S1823" s="214"/>
    </row>
    <row r="1824" spans="1:19" ht="12" customHeight="1" x14ac:dyDescent="0.25">
      <c r="A1824" s="213" t="e">
        <f>#REF!</f>
        <v>#REF!</v>
      </c>
      <c r="B1824" s="20" t="e">
        <f>#REF!</f>
        <v>#REF!</v>
      </c>
      <c r="C1824" s="143" t="e">
        <f>#REF!</f>
        <v>#REF!</v>
      </c>
      <c r="D1824" s="22" t="e">
        <f>#REF!</f>
        <v>#REF!</v>
      </c>
      <c r="E1824" s="35">
        <v>6690</v>
      </c>
      <c r="F1824" s="203" t="s">
        <v>84</v>
      </c>
      <c r="G1824" s="19" t="e">
        <f>#REF!</f>
        <v>#REF!</v>
      </c>
      <c r="H1824" s="19" t="e">
        <f>#REF!</f>
        <v>#REF!</v>
      </c>
      <c r="I1824" s="19">
        <f>НЭВН!E1734</f>
        <v>0</v>
      </c>
      <c r="J1824" s="198"/>
      <c r="K1824" s="324"/>
      <c r="N1824" t="str">
        <f>IFERROR(VLOOKUP(B1824,Сток!A:B,2,FALSE),"")</f>
        <v/>
      </c>
      <c r="Q1824" s="214"/>
      <c r="R1824" s="214"/>
      <c r="S1824" s="214"/>
    </row>
    <row r="1825" spans="1:19" ht="12" customHeight="1" x14ac:dyDescent="0.25">
      <c r="A1825" s="213" t="e">
        <f>#REF!</f>
        <v>#REF!</v>
      </c>
      <c r="B1825" s="20" t="e">
        <f>#REF!</f>
        <v>#REF!</v>
      </c>
      <c r="C1825" s="143" t="e">
        <f>#REF!</f>
        <v>#REF!</v>
      </c>
      <c r="D1825" s="22" t="e">
        <f>#REF!</f>
        <v>#REF!</v>
      </c>
      <c r="E1825" s="35">
        <v>8690</v>
      </c>
      <c r="F1825" s="203" t="s">
        <v>84</v>
      </c>
      <c r="G1825" s="19" t="e">
        <f>#REF!</f>
        <v>#REF!</v>
      </c>
      <c r="H1825" s="19" t="e">
        <f>#REF!</f>
        <v>#REF!</v>
      </c>
      <c r="I1825" s="19">
        <f>НЭВН!E1735</f>
        <v>0</v>
      </c>
      <c r="J1825" s="198"/>
      <c r="K1825" s="324"/>
      <c r="N1825" t="str">
        <f>IFERROR(VLOOKUP(B1825,Сток!A:B,2,FALSE),"")</f>
        <v/>
      </c>
      <c r="Q1825" s="214"/>
      <c r="R1825" s="214"/>
      <c r="S1825" s="214"/>
    </row>
    <row r="1826" spans="1:19" ht="12" customHeight="1" x14ac:dyDescent="0.25">
      <c r="A1826" s="213" t="e">
        <f>#REF!</f>
        <v>#REF!</v>
      </c>
      <c r="B1826" s="20" t="e">
        <f>#REF!</f>
        <v>#REF!</v>
      </c>
      <c r="C1826" s="143" t="e">
        <f>#REF!</f>
        <v>#REF!</v>
      </c>
      <c r="D1826" s="22" t="e">
        <f>#REF!</f>
        <v>#REF!</v>
      </c>
      <c r="E1826" s="35">
        <v>9990</v>
      </c>
      <c r="F1826" s="203" t="s">
        <v>84</v>
      </c>
      <c r="G1826" s="19" t="e">
        <f>#REF!</f>
        <v>#REF!</v>
      </c>
      <c r="H1826" s="19" t="e">
        <f>#REF!</f>
        <v>#REF!</v>
      </c>
      <c r="I1826" s="19">
        <f>НЭВН!E1736</f>
        <v>0</v>
      </c>
      <c r="J1826" s="198"/>
      <c r="K1826" s="324"/>
      <c r="N1826" t="str">
        <f>IFERROR(VLOOKUP(B1826,Сток!A:B,2,FALSE),"")</f>
        <v/>
      </c>
      <c r="Q1826" s="214"/>
      <c r="R1826" s="214"/>
      <c r="S1826" s="214"/>
    </row>
    <row r="1827" spans="1:19" ht="12" customHeight="1" x14ac:dyDescent="0.25">
      <c r="A1827" s="18" t="e">
        <f>#REF!</f>
        <v>#REF!</v>
      </c>
      <c r="B1827" s="20" t="e">
        <f>#REF!</f>
        <v>#REF!</v>
      </c>
      <c r="C1827" s="143" t="e">
        <f>#REF!</f>
        <v>#REF!</v>
      </c>
      <c r="D1827" s="22" t="e">
        <f>#REF!</f>
        <v>#REF!</v>
      </c>
      <c r="E1827" s="35">
        <v>7012</v>
      </c>
      <c r="F1827" s="203" t="s">
        <v>84</v>
      </c>
      <c r="G1827" s="19" t="e">
        <f>#REF!</f>
        <v>#REF!</v>
      </c>
      <c r="H1827" s="19" t="e">
        <f>#REF!</f>
        <v>#REF!</v>
      </c>
      <c r="I1827" s="19" t="e">
        <f>#REF!</f>
        <v>#REF!</v>
      </c>
      <c r="J1827" s="198"/>
      <c r="K1827" s="306"/>
      <c r="N1827" t="str">
        <f>IFERROR(VLOOKUP(B1827,Сток!A:B,2,FALSE),"")</f>
        <v/>
      </c>
      <c r="Q1827" s="214"/>
      <c r="R1827" s="214"/>
      <c r="S1827" s="214"/>
    </row>
    <row r="1828" spans="1:19" ht="12" customHeight="1" x14ac:dyDescent="0.25">
      <c r="A1828" s="18" t="e">
        <f>#REF!</f>
        <v>#REF!</v>
      </c>
      <c r="B1828" s="20" t="e">
        <f>#REF!</f>
        <v>#REF!</v>
      </c>
      <c r="C1828" s="143" t="e">
        <f>#REF!</f>
        <v>#REF!</v>
      </c>
      <c r="D1828" s="22" t="e">
        <f>#REF!</f>
        <v>#REF!</v>
      </c>
      <c r="E1828" s="35">
        <v>8182</v>
      </c>
      <c r="F1828" s="203" t="s">
        <v>84</v>
      </c>
      <c r="G1828" s="19" t="e">
        <f>#REF!</f>
        <v>#REF!</v>
      </c>
      <c r="H1828" s="19" t="e">
        <f>#REF!</f>
        <v>#REF!</v>
      </c>
      <c r="I1828" s="19" t="e">
        <f>#REF!</f>
        <v>#REF!</v>
      </c>
      <c r="J1828" s="198"/>
      <c r="K1828" s="306"/>
      <c r="N1828" t="str">
        <f>IFERROR(VLOOKUP(B1828,Сток!A:B,2,FALSE),"")</f>
        <v/>
      </c>
      <c r="Q1828" s="214"/>
      <c r="R1828" s="214"/>
      <c r="S1828" s="214"/>
    </row>
    <row r="1829" spans="1:19" ht="12" customHeight="1" x14ac:dyDescent="0.25">
      <c r="A1829" s="18" t="e">
        <f>#REF!</f>
        <v>#REF!</v>
      </c>
      <c r="B1829" s="20" t="e">
        <f>#REF!</f>
        <v>#REF!</v>
      </c>
      <c r="C1829" s="143" t="e">
        <f>#REF!</f>
        <v>#REF!</v>
      </c>
      <c r="D1829" s="22" t="e">
        <f>#REF!</f>
        <v>#REF!</v>
      </c>
      <c r="E1829" s="35">
        <v>9196</v>
      </c>
      <c r="F1829" s="203" t="s">
        <v>84</v>
      </c>
      <c r="G1829" s="19" t="e">
        <f>#REF!</f>
        <v>#REF!</v>
      </c>
      <c r="H1829" s="19" t="e">
        <f>#REF!</f>
        <v>#REF!</v>
      </c>
      <c r="I1829" s="19" t="e">
        <f>#REF!</f>
        <v>#REF!</v>
      </c>
      <c r="J1829" s="198"/>
      <c r="K1829" s="306"/>
      <c r="N1829" t="str">
        <f>IFERROR(VLOOKUP(B1829,Сток!A:B,2,FALSE),"")</f>
        <v/>
      </c>
      <c r="Q1829" s="214"/>
      <c r="R1829" s="214"/>
      <c r="S1829" s="214"/>
    </row>
    <row r="1830" spans="1:19" ht="12" customHeight="1" x14ac:dyDescent="0.25">
      <c r="A1830" s="18" t="e">
        <f>#REF!</f>
        <v>#REF!</v>
      </c>
      <c r="B1830" s="20" t="e">
        <f>#REF!</f>
        <v>#REF!</v>
      </c>
      <c r="C1830" s="143" t="e">
        <f>#REF!</f>
        <v>#REF!</v>
      </c>
      <c r="D1830" s="22" t="e">
        <f>#REF!</f>
        <v>#REF!</v>
      </c>
      <c r="E1830" s="35">
        <v>9898</v>
      </c>
      <c r="F1830" s="203" t="s">
        <v>84</v>
      </c>
      <c r="G1830" s="19" t="e">
        <f>#REF!</f>
        <v>#REF!</v>
      </c>
      <c r="H1830" s="19" t="e">
        <f>#REF!</f>
        <v>#REF!</v>
      </c>
      <c r="I1830" s="19" t="e">
        <f>#REF!</f>
        <v>#REF!</v>
      </c>
      <c r="J1830" s="198"/>
      <c r="K1830" s="306"/>
      <c r="N1830" t="str">
        <f>IFERROR(VLOOKUP(B1830,Сток!A:B,2,FALSE),"")</f>
        <v/>
      </c>
      <c r="Q1830" s="214"/>
      <c r="R1830" s="214"/>
      <c r="S1830" s="214"/>
    </row>
    <row r="1831" spans="1:19" ht="12" customHeight="1" x14ac:dyDescent="0.25">
      <c r="A1831" s="18" t="e">
        <f>#REF!</f>
        <v>#REF!</v>
      </c>
      <c r="B1831" s="20" t="e">
        <f>#REF!</f>
        <v>#REF!</v>
      </c>
      <c r="C1831" s="143" t="e">
        <f>#REF!</f>
        <v>#REF!</v>
      </c>
      <c r="D1831" s="22" t="e">
        <f>#REF!</f>
        <v>#REF!</v>
      </c>
      <c r="E1831" s="35">
        <v>14500</v>
      </c>
      <c r="F1831" s="203" t="s">
        <v>84</v>
      </c>
      <c r="G1831" s="19" t="e">
        <f>#REF!</f>
        <v>#REF!</v>
      </c>
      <c r="H1831" s="19" t="e">
        <f>#REF!</f>
        <v>#REF!</v>
      </c>
      <c r="I1831" s="19" t="e">
        <f>#REF!</f>
        <v>#REF!</v>
      </c>
      <c r="J1831" s="198"/>
      <c r="K1831" s="306"/>
      <c r="N1831" t="str">
        <f>IFERROR(VLOOKUP(B1831,Сток!A:B,2,FALSE),"")</f>
        <v/>
      </c>
      <c r="Q1831" s="214"/>
      <c r="R1831" s="214"/>
      <c r="S1831" s="214"/>
    </row>
    <row r="1832" spans="1:19" ht="12" customHeight="1" x14ac:dyDescent="0.25">
      <c r="A1832" s="18" t="e">
        <f>#REF!</f>
        <v>#REF!</v>
      </c>
      <c r="B1832" s="20" t="e">
        <f>#REF!</f>
        <v>#REF!</v>
      </c>
      <c r="C1832" s="143" t="e">
        <f>#REF!</f>
        <v>#REF!</v>
      </c>
      <c r="D1832" s="22" t="e">
        <f>#REF!</f>
        <v>#REF!</v>
      </c>
      <c r="E1832" s="35">
        <v>8290</v>
      </c>
      <c r="F1832" s="203" t="s">
        <v>84</v>
      </c>
      <c r="G1832" s="19" t="e">
        <f>#REF!</f>
        <v>#REF!</v>
      </c>
      <c r="H1832" s="19" t="e">
        <f>#REF!</f>
        <v>#REF!</v>
      </c>
      <c r="I1832" s="19">
        <f>ПЭВН!E1329</f>
        <v>0</v>
      </c>
      <c r="J1832" s="198"/>
      <c r="K1832" s="306"/>
      <c r="N1832" t="str">
        <f>IFERROR(VLOOKUP(B1832,Сток!A:B,2,FALSE),"")</f>
        <v/>
      </c>
      <c r="Q1832" s="214"/>
      <c r="R1832" s="214"/>
      <c r="S1832" s="214"/>
    </row>
    <row r="1833" spans="1:19" ht="12" customHeight="1" x14ac:dyDescent="0.25">
      <c r="A1833" s="18" t="e">
        <f>#REF!</f>
        <v>#REF!</v>
      </c>
      <c r="B1833" s="20" t="e">
        <f>#REF!</f>
        <v>#REF!</v>
      </c>
      <c r="C1833" s="143" t="e">
        <f>#REF!</f>
        <v>#REF!</v>
      </c>
      <c r="D1833" s="22" t="e">
        <f>#REF!</f>
        <v>#REF!</v>
      </c>
      <c r="E1833" s="35">
        <v>9590</v>
      </c>
      <c r="F1833" s="203" t="s">
        <v>84</v>
      </c>
      <c r="G1833" s="19" t="e">
        <f>#REF!</f>
        <v>#REF!</v>
      </c>
      <c r="H1833" s="19" t="e">
        <f>#REF!</f>
        <v>#REF!</v>
      </c>
      <c r="I1833" s="19">
        <f>ПЭВН!E1330</f>
        <v>0</v>
      </c>
      <c r="J1833" s="198"/>
      <c r="K1833" s="306"/>
      <c r="N1833" t="str">
        <f>IFERROR(VLOOKUP(B1833,Сток!A:B,2,FALSE),"")</f>
        <v/>
      </c>
      <c r="Q1833" s="214"/>
      <c r="R1833" s="214"/>
      <c r="S1833" s="214"/>
    </row>
    <row r="1834" spans="1:19" ht="12" customHeight="1" x14ac:dyDescent="0.25">
      <c r="A1834" s="18" t="e">
        <f>#REF!</f>
        <v>#REF!</v>
      </c>
      <c r="B1834" s="20" t="e">
        <f>#REF!</f>
        <v>#REF!</v>
      </c>
      <c r="C1834" s="143" t="e">
        <f>#REF!</f>
        <v>#REF!</v>
      </c>
      <c r="D1834" s="22" t="e">
        <f>#REF!</f>
        <v>#REF!</v>
      </c>
      <c r="E1834" s="35">
        <v>11790</v>
      </c>
      <c r="F1834" s="203" t="s">
        <v>84</v>
      </c>
      <c r="G1834" s="19" t="e">
        <f>#REF!</f>
        <v>#REF!</v>
      </c>
      <c r="H1834" s="19" t="e">
        <f>#REF!</f>
        <v>#REF!</v>
      </c>
      <c r="I1834" s="19">
        <f>ПЭВН!E1331</f>
        <v>0</v>
      </c>
      <c r="J1834" s="198"/>
      <c r="K1834" s="306"/>
      <c r="N1834" t="str">
        <f>IFERROR(VLOOKUP(B1834,Сток!A:B,2,FALSE),"")</f>
        <v/>
      </c>
      <c r="Q1834" s="214"/>
      <c r="R1834" s="214"/>
      <c r="S1834" s="214"/>
    </row>
    <row r="1835" spans="1:19" ht="12" customHeight="1" x14ac:dyDescent="0.25">
      <c r="A1835" s="18" t="e">
        <f>#REF!</f>
        <v>#REF!</v>
      </c>
      <c r="B1835" s="20" t="e">
        <f>#REF!</f>
        <v>#REF!</v>
      </c>
      <c r="C1835" s="143" t="e">
        <f>#REF!</f>
        <v>#REF!</v>
      </c>
      <c r="D1835" s="22" t="e">
        <f>#REF!</f>
        <v>#REF!</v>
      </c>
      <c r="E1835" s="35">
        <v>14390</v>
      </c>
      <c r="F1835" s="203" t="s">
        <v>84</v>
      </c>
      <c r="G1835" s="19" t="e">
        <f>#REF!</f>
        <v>#REF!</v>
      </c>
      <c r="H1835" s="19" t="e">
        <f>#REF!</f>
        <v>#REF!</v>
      </c>
      <c r="I1835" s="19">
        <f>ПЭВН!E1332</f>
        <v>0</v>
      </c>
      <c r="J1835" s="198"/>
      <c r="K1835" s="306"/>
      <c r="N1835" t="str">
        <f>IFERROR(VLOOKUP(B1835,Сток!A:B,2,FALSE),"")</f>
        <v/>
      </c>
      <c r="Q1835" s="214"/>
      <c r="R1835" s="214"/>
      <c r="S1835" s="214"/>
    </row>
    <row r="1836" spans="1:19" ht="12" customHeight="1" x14ac:dyDescent="0.25">
      <c r="A1836" s="18" t="e">
        <f>#REF!</f>
        <v>#REF!</v>
      </c>
      <c r="B1836" s="20" t="e">
        <f>#REF!</f>
        <v>#REF!</v>
      </c>
      <c r="C1836" s="143" t="e">
        <f>#REF!</f>
        <v>#REF!</v>
      </c>
      <c r="D1836" s="22" t="e">
        <f>#REF!</f>
        <v>#REF!</v>
      </c>
      <c r="E1836" s="35">
        <v>9490</v>
      </c>
      <c r="F1836" s="203" t="s">
        <v>84</v>
      </c>
      <c r="G1836" s="19" t="e">
        <f>#REF!</f>
        <v>#REF!</v>
      </c>
      <c r="H1836" s="19">
        <v>151041</v>
      </c>
      <c r="I1836" s="19">
        <f>ПЭВН!E1333</f>
        <v>0</v>
      </c>
      <c r="J1836" s="198"/>
      <c r="K1836" s="306"/>
      <c r="N1836" t="str">
        <f>IFERROR(VLOOKUP(B1836,Сток!A:B,2,FALSE),"")</f>
        <v/>
      </c>
      <c r="Q1836" s="214"/>
      <c r="R1836" s="214"/>
      <c r="S1836" s="214"/>
    </row>
    <row r="1837" spans="1:19" ht="12" customHeight="1" x14ac:dyDescent="0.25">
      <c r="A1837" s="18" t="e">
        <f>#REF!</f>
        <v>#REF!</v>
      </c>
      <c r="B1837" s="20" t="e">
        <f>#REF!</f>
        <v>#REF!</v>
      </c>
      <c r="C1837" s="143" t="e">
        <f>#REF!</f>
        <v>#REF!</v>
      </c>
      <c r="D1837" s="22" t="e">
        <f>#REF!</f>
        <v>#REF!</v>
      </c>
      <c r="E1837" s="35">
        <v>10890</v>
      </c>
      <c r="F1837" s="203" t="s">
        <v>84</v>
      </c>
      <c r="G1837" s="19" t="e">
        <f>#REF!</f>
        <v>#REF!</v>
      </c>
      <c r="H1837" s="19">
        <v>151042</v>
      </c>
      <c r="I1837" s="19">
        <f>ПЭВН!E1334</f>
        <v>0</v>
      </c>
      <c r="J1837" s="198"/>
      <c r="K1837" s="306"/>
      <c r="N1837" t="str">
        <f>IFERROR(VLOOKUP(B1837,Сток!A:B,2,FALSE),"")</f>
        <v/>
      </c>
      <c r="Q1837" s="214"/>
      <c r="R1837" s="214"/>
      <c r="S1837" s="214"/>
    </row>
    <row r="1838" spans="1:19" ht="12" customHeight="1" x14ac:dyDescent="0.25">
      <c r="A1838" s="18" t="e">
        <f>#REF!</f>
        <v>#REF!</v>
      </c>
      <c r="B1838" s="20" t="e">
        <f>#REF!</f>
        <v>#REF!</v>
      </c>
      <c r="C1838" s="143" t="e">
        <f>#REF!</f>
        <v>#REF!</v>
      </c>
      <c r="D1838" s="22" t="e">
        <f>#REF!</f>
        <v>#REF!</v>
      </c>
      <c r="E1838" s="35">
        <v>13290</v>
      </c>
      <c r="F1838" s="203" t="s">
        <v>84</v>
      </c>
      <c r="G1838" s="19" t="e">
        <f>#REF!</f>
        <v>#REF!</v>
      </c>
      <c r="H1838" s="19">
        <v>151044</v>
      </c>
      <c r="I1838" s="19">
        <f>ПЭВН!E1335</f>
        <v>0</v>
      </c>
      <c r="J1838" s="198"/>
      <c r="K1838" s="306"/>
      <c r="N1838" t="str">
        <f>IFERROR(VLOOKUP(B1838,Сток!A:B,2,FALSE),"")</f>
        <v/>
      </c>
      <c r="Q1838" s="214"/>
      <c r="R1838" s="214"/>
      <c r="S1838" s="214"/>
    </row>
    <row r="1839" spans="1:19" ht="12" customHeight="1" x14ac:dyDescent="0.25">
      <c r="A1839" s="18" t="e">
        <f>#REF!</f>
        <v>#REF!</v>
      </c>
      <c r="B1839" s="20" t="e">
        <f>#REF!</f>
        <v>#REF!</v>
      </c>
      <c r="C1839" s="143" t="e">
        <f>#REF!</f>
        <v>#REF!</v>
      </c>
      <c r="D1839" s="22" t="e">
        <f>#REF!</f>
        <v>#REF!</v>
      </c>
      <c r="E1839" s="35">
        <v>16390</v>
      </c>
      <c r="F1839" s="203" t="s">
        <v>84</v>
      </c>
      <c r="G1839" s="19" t="e">
        <f>#REF!</f>
        <v>#REF!</v>
      </c>
      <c r="H1839" s="19">
        <v>151046</v>
      </c>
      <c r="I1839" s="19">
        <f>ПЭВН!E1336</f>
        <v>0</v>
      </c>
      <c r="J1839" s="198"/>
      <c r="K1839" s="306"/>
      <c r="N1839" t="str">
        <f>IFERROR(VLOOKUP(B1839,Сток!A:B,2,FALSE),"")</f>
        <v/>
      </c>
      <c r="Q1839" s="214"/>
      <c r="R1839" s="214"/>
      <c r="S1839" s="214"/>
    </row>
    <row r="1840" spans="1:19" ht="12" customHeight="1" x14ac:dyDescent="0.25">
      <c r="A1840" s="18" t="e">
        <f>#REF!</f>
        <v>#REF!</v>
      </c>
      <c r="B1840" s="20" t="e">
        <f>#REF!</f>
        <v>#REF!</v>
      </c>
      <c r="C1840" s="143" t="e">
        <f>#REF!</f>
        <v>#REF!</v>
      </c>
      <c r="D1840" s="22" t="e">
        <f>#REF!</f>
        <v>#REF!</v>
      </c>
      <c r="E1840" s="35">
        <v>14990</v>
      </c>
      <c r="F1840" s="203" t="s">
        <v>84</v>
      </c>
      <c r="G1840" s="19" t="e">
        <f>#REF!</f>
        <v>#REF!</v>
      </c>
      <c r="H1840" s="19">
        <v>151045</v>
      </c>
      <c r="I1840" s="19">
        <f>ПЭВН!E1337</f>
        <v>0</v>
      </c>
      <c r="J1840" s="198"/>
      <c r="K1840" s="306"/>
      <c r="N1840" t="str">
        <f>IFERROR(VLOOKUP(B1840,Сток!A:B,2,FALSE),"")</f>
        <v/>
      </c>
      <c r="Q1840" s="214"/>
      <c r="R1840" s="214"/>
      <c r="S1840" s="214"/>
    </row>
    <row r="1841" spans="1:19" ht="12" customHeight="1" x14ac:dyDescent="0.25">
      <c r="A1841" s="18" t="e">
        <f>#REF!</f>
        <v>#REF!</v>
      </c>
      <c r="B1841" s="20" t="e">
        <f>#REF!</f>
        <v>#REF!</v>
      </c>
      <c r="C1841" s="143" t="e">
        <f>#REF!</f>
        <v>#REF!</v>
      </c>
      <c r="D1841" s="22" t="e">
        <f>#REF!</f>
        <v>#REF!</v>
      </c>
      <c r="E1841" s="35">
        <v>7690</v>
      </c>
      <c r="F1841" s="203" t="s">
        <v>84</v>
      </c>
      <c r="G1841" s="19" t="e">
        <f>#REF!</f>
        <v>#REF!</v>
      </c>
      <c r="H1841" s="19"/>
      <c r="I1841" s="19">
        <f>ПЭВН!E1704</f>
        <v>0</v>
      </c>
      <c r="J1841" s="198"/>
      <c r="K1841" s="306"/>
      <c r="N1841" t="str">
        <f>IFERROR(VLOOKUP(B1841,Сток!A:B,2,FALSE),"")</f>
        <v/>
      </c>
      <c r="Q1841" s="214"/>
      <c r="R1841" s="214"/>
      <c r="S1841" s="214"/>
    </row>
    <row r="1842" spans="1:19" ht="12" customHeight="1" x14ac:dyDescent="0.25">
      <c r="A1842" s="18" t="e">
        <f>#REF!</f>
        <v>#REF!</v>
      </c>
      <c r="B1842" s="20" t="e">
        <f>#REF!</f>
        <v>#REF!</v>
      </c>
      <c r="C1842" s="143" t="e">
        <f>#REF!</f>
        <v>#REF!</v>
      </c>
      <c r="D1842" s="22" t="e">
        <f>#REF!</f>
        <v>#REF!</v>
      </c>
      <c r="E1842" s="35">
        <v>9190</v>
      </c>
      <c r="F1842" s="203" t="s">
        <v>84</v>
      </c>
      <c r="G1842" s="19" t="e">
        <f>#REF!</f>
        <v>#REF!</v>
      </c>
      <c r="H1842" s="19"/>
      <c r="I1842" s="19">
        <f>ПЭВН!E1705</f>
        <v>0</v>
      </c>
      <c r="J1842" s="198"/>
      <c r="K1842" s="306"/>
      <c r="N1842" t="str">
        <f>IFERROR(VLOOKUP(B1842,Сток!A:B,2,FALSE),"")</f>
        <v/>
      </c>
      <c r="Q1842" s="214"/>
      <c r="R1842" s="214"/>
      <c r="S1842" s="214"/>
    </row>
    <row r="1843" spans="1:19" ht="12" customHeight="1" x14ac:dyDescent="0.25">
      <c r="A1843" s="18" t="e">
        <f>#REF!</f>
        <v>#REF!</v>
      </c>
      <c r="B1843" s="20" t="e">
        <f>#REF!</f>
        <v>#REF!</v>
      </c>
      <c r="C1843" s="143" t="e">
        <f>#REF!</f>
        <v>#REF!</v>
      </c>
      <c r="D1843" s="22" t="e">
        <f>#REF!</f>
        <v>#REF!</v>
      </c>
      <c r="E1843" s="35">
        <v>11190</v>
      </c>
      <c r="F1843" s="203" t="s">
        <v>84</v>
      </c>
      <c r="G1843" s="19" t="e">
        <f>#REF!</f>
        <v>#REF!</v>
      </c>
      <c r="H1843" s="19"/>
      <c r="I1843" s="19">
        <f>ПЭВН!E1706</f>
        <v>0</v>
      </c>
      <c r="J1843" s="198"/>
      <c r="K1843" s="306"/>
      <c r="N1843" t="str">
        <f>IFERROR(VLOOKUP(B1843,Сток!A:B,2,FALSE),"")</f>
        <v/>
      </c>
      <c r="Q1843" s="214"/>
      <c r="R1843" s="214"/>
      <c r="S1843" s="214"/>
    </row>
    <row r="1844" spans="1:19" ht="12" customHeight="1" x14ac:dyDescent="0.25">
      <c r="A1844" s="18" t="e">
        <f>#REF!</f>
        <v>#REF!</v>
      </c>
      <c r="B1844" s="20" t="e">
        <f>#REF!</f>
        <v>#REF!</v>
      </c>
      <c r="C1844" s="143" t="e">
        <f>#REF!</f>
        <v>#REF!</v>
      </c>
      <c r="D1844" s="22" t="e">
        <f>#REF!</f>
        <v>#REF!</v>
      </c>
      <c r="E1844" s="35">
        <v>13490</v>
      </c>
      <c r="F1844" s="203" t="s">
        <v>84</v>
      </c>
      <c r="G1844" s="19" t="e">
        <f>#REF!</f>
        <v>#REF!</v>
      </c>
      <c r="H1844" s="19"/>
      <c r="I1844" s="19">
        <f>ПЭВН!E1707</f>
        <v>0</v>
      </c>
      <c r="J1844" s="198"/>
      <c r="K1844" s="306"/>
      <c r="N1844" t="str">
        <f>IFERROR(VLOOKUP(B1844,Сток!A:B,2,FALSE),"")</f>
        <v/>
      </c>
      <c r="Q1844" s="214"/>
      <c r="R1844" s="214"/>
      <c r="S1844" s="214"/>
    </row>
    <row r="1845" spans="1:19" ht="12" customHeight="1" x14ac:dyDescent="0.25">
      <c r="A1845" s="18" t="e">
        <f>#REF!</f>
        <v>#REF!</v>
      </c>
      <c r="B1845" s="20" t="e">
        <f>#REF!</f>
        <v>#REF!</v>
      </c>
      <c r="C1845" s="143" t="e">
        <f>#REF!</f>
        <v>#REF!</v>
      </c>
      <c r="D1845" s="22" t="e">
        <f>#REF!</f>
        <v>#REF!</v>
      </c>
      <c r="E1845" s="35">
        <v>9190</v>
      </c>
      <c r="F1845" s="203" t="s">
        <v>84</v>
      </c>
      <c r="G1845" s="19" t="e">
        <f>#REF!</f>
        <v>#REF!</v>
      </c>
      <c r="H1845" s="19"/>
      <c r="I1845" s="19">
        <f>ПЭВН!E1708</f>
        <v>0</v>
      </c>
      <c r="J1845" s="198"/>
      <c r="K1845" s="306"/>
      <c r="N1845" t="str">
        <f>IFERROR(VLOOKUP(B1845,Сток!A:B,2,FALSE),"")</f>
        <v/>
      </c>
      <c r="Q1845" s="214"/>
      <c r="R1845" s="214"/>
      <c r="S1845" s="214"/>
    </row>
    <row r="1846" spans="1:19" ht="12" customHeight="1" x14ac:dyDescent="0.25">
      <c r="A1846" s="18" t="e">
        <f>#REF!</f>
        <v>#REF!</v>
      </c>
      <c r="B1846" s="20" t="e">
        <f>#REF!</f>
        <v>#REF!</v>
      </c>
      <c r="C1846" s="143" t="e">
        <f>#REF!</f>
        <v>#REF!</v>
      </c>
      <c r="D1846" s="22" t="e">
        <f>#REF!</f>
        <v>#REF!</v>
      </c>
      <c r="E1846" s="35">
        <v>11190</v>
      </c>
      <c r="F1846" s="203" t="s">
        <v>84</v>
      </c>
      <c r="G1846" s="19" t="e">
        <f>#REF!</f>
        <v>#REF!</v>
      </c>
      <c r="H1846" s="19"/>
      <c r="I1846" s="19">
        <f>ПЭВН!E1709</f>
        <v>0</v>
      </c>
      <c r="J1846" s="198"/>
      <c r="K1846" s="306"/>
      <c r="N1846" t="str">
        <f>IFERROR(VLOOKUP(B1846,Сток!A:B,2,FALSE),"")</f>
        <v/>
      </c>
      <c r="Q1846" s="214"/>
      <c r="R1846" s="214"/>
      <c r="S1846" s="214"/>
    </row>
    <row r="1847" spans="1:19" ht="12" customHeight="1" x14ac:dyDescent="0.25">
      <c r="A1847" s="18" t="e">
        <f>#REF!</f>
        <v>#REF!</v>
      </c>
      <c r="B1847" s="20" t="e">
        <f>#REF!</f>
        <v>#REF!</v>
      </c>
      <c r="C1847" s="143" t="e">
        <f>#REF!</f>
        <v>#REF!</v>
      </c>
      <c r="D1847" s="22" t="e">
        <f>#REF!</f>
        <v>#REF!</v>
      </c>
      <c r="E1847" s="35">
        <v>7550</v>
      </c>
      <c r="F1847" s="203" t="s">
        <v>84</v>
      </c>
      <c r="G1847" s="19" t="e">
        <f>#REF!</f>
        <v>#REF!</v>
      </c>
      <c r="H1847" s="19"/>
      <c r="I1847" s="19">
        <f>ПЭВН!E1710</f>
        <v>0</v>
      </c>
      <c r="J1847" s="198"/>
      <c r="K1847" s="306"/>
      <c r="N1847" t="str">
        <f>IFERROR(VLOOKUP(B1847,Сток!A:B,2,FALSE),"")</f>
        <v/>
      </c>
      <c r="Q1847" s="214"/>
      <c r="R1847" s="214"/>
      <c r="S1847" s="214"/>
    </row>
    <row r="1848" spans="1:19" ht="12" customHeight="1" x14ac:dyDescent="0.25">
      <c r="A1848" s="18" t="e">
        <f>#REF!</f>
        <v>#REF!</v>
      </c>
      <c r="B1848" s="20" t="e">
        <f>#REF!</f>
        <v>#REF!</v>
      </c>
      <c r="C1848" s="143" t="e">
        <f>#REF!</f>
        <v>#REF!</v>
      </c>
      <c r="D1848" s="22" t="e">
        <f>#REF!</f>
        <v>#REF!</v>
      </c>
      <c r="E1848" s="35">
        <v>8550</v>
      </c>
      <c r="F1848" s="203" t="s">
        <v>84</v>
      </c>
      <c r="G1848" s="19" t="e">
        <f>#REF!</f>
        <v>#REF!</v>
      </c>
      <c r="H1848" s="19"/>
      <c r="I1848" s="19">
        <f>ПЭВН!E1711</f>
        <v>0</v>
      </c>
      <c r="J1848" s="198"/>
      <c r="K1848" s="306"/>
      <c r="N1848" t="str">
        <f>IFERROR(VLOOKUP(B1848,Сток!A:B,2,FALSE),"")</f>
        <v/>
      </c>
      <c r="Q1848" s="214"/>
      <c r="R1848" s="214"/>
      <c r="S1848" s="214"/>
    </row>
    <row r="1849" spans="1:19" ht="12" customHeight="1" x14ac:dyDescent="0.25">
      <c r="A1849" s="18" t="e">
        <f>#REF!</f>
        <v>#REF!</v>
      </c>
      <c r="B1849" s="20" t="e">
        <f>#REF!</f>
        <v>#REF!</v>
      </c>
      <c r="C1849" s="143" t="e">
        <f>#REF!</f>
        <v>#REF!</v>
      </c>
      <c r="D1849" s="22" t="e">
        <f>#REF!</f>
        <v>#REF!</v>
      </c>
      <c r="E1849" s="35">
        <v>10550</v>
      </c>
      <c r="F1849" s="203" t="s">
        <v>84</v>
      </c>
      <c r="G1849" s="19" t="e">
        <f>#REF!</f>
        <v>#REF!</v>
      </c>
      <c r="H1849" s="19"/>
      <c r="I1849" s="19">
        <f>ПЭВН!E1712</f>
        <v>0</v>
      </c>
      <c r="J1849" s="198"/>
      <c r="K1849" s="306"/>
      <c r="N1849" t="str">
        <f>IFERROR(VLOOKUP(B1849,Сток!A:B,2,FALSE),"")</f>
        <v/>
      </c>
      <c r="Q1849" s="214"/>
      <c r="R1849" s="214"/>
      <c r="S1849" s="214"/>
    </row>
    <row r="1850" spans="1:19" ht="12" customHeight="1" x14ac:dyDescent="0.25">
      <c r="A1850" s="18" t="e">
        <f>#REF!</f>
        <v>#REF!</v>
      </c>
      <c r="B1850" s="20" t="e">
        <f>#REF!</f>
        <v>#REF!</v>
      </c>
      <c r="C1850" s="143" t="e">
        <f>#REF!</f>
        <v>#REF!</v>
      </c>
      <c r="D1850" s="22" t="e">
        <f>#REF!</f>
        <v>#REF!</v>
      </c>
      <c r="E1850" s="35">
        <v>12550</v>
      </c>
      <c r="F1850" s="203" t="s">
        <v>84</v>
      </c>
      <c r="G1850" s="19" t="e">
        <f>#REF!</f>
        <v>#REF!</v>
      </c>
      <c r="H1850" s="19"/>
      <c r="I1850" s="19">
        <f>ПЭВН!E1713</f>
        <v>0</v>
      </c>
      <c r="J1850" s="198"/>
      <c r="K1850" s="306"/>
      <c r="N1850" t="str">
        <f>IFERROR(VLOOKUP(B1850,Сток!A:B,2,FALSE),"")</f>
        <v/>
      </c>
      <c r="Q1850" s="214"/>
      <c r="R1850" s="214"/>
      <c r="S1850" s="214"/>
    </row>
    <row r="1851" spans="1:19" ht="12" customHeight="1" x14ac:dyDescent="0.25">
      <c r="A1851" s="18" t="e">
        <f>#REF!</f>
        <v>#REF!</v>
      </c>
      <c r="B1851" s="20" t="e">
        <f>#REF!</f>
        <v>#REF!</v>
      </c>
      <c r="C1851" s="143" t="e">
        <f>#REF!</f>
        <v>#REF!</v>
      </c>
      <c r="D1851" s="22" t="e">
        <f>#REF!</f>
        <v>#REF!</v>
      </c>
      <c r="E1851" s="35">
        <v>8700</v>
      </c>
      <c r="F1851" s="203" t="s">
        <v>84</v>
      </c>
      <c r="G1851" s="19" t="e">
        <f>#REF!</f>
        <v>#REF!</v>
      </c>
      <c r="H1851" s="19"/>
      <c r="I1851" s="19">
        <f>ПЭВН!E1714</f>
        <v>0</v>
      </c>
      <c r="J1851" s="198"/>
      <c r="K1851" s="306"/>
      <c r="N1851" t="str">
        <f>IFERROR(VLOOKUP(B1851,Сток!A:B,2,FALSE),"")</f>
        <v/>
      </c>
      <c r="Q1851" s="214"/>
      <c r="R1851" s="214"/>
      <c r="S1851" s="214"/>
    </row>
    <row r="1852" spans="1:19" ht="12" customHeight="1" x14ac:dyDescent="0.25">
      <c r="A1852" s="18" t="e">
        <f>#REF!</f>
        <v>#REF!</v>
      </c>
      <c r="B1852" s="20" t="e">
        <f>#REF!</f>
        <v>#REF!</v>
      </c>
      <c r="C1852" s="143" t="e">
        <f>#REF!</f>
        <v>#REF!</v>
      </c>
      <c r="D1852" s="22" t="e">
        <f>#REF!</f>
        <v>#REF!</v>
      </c>
      <c r="E1852" s="35">
        <v>5690</v>
      </c>
      <c r="F1852" s="203" t="s">
        <v>84</v>
      </c>
      <c r="G1852" s="19" t="e">
        <f>#REF!</f>
        <v>#REF!</v>
      </c>
      <c r="H1852" s="19"/>
      <c r="I1852" s="19">
        <f>ПЭВН!E1715</f>
        <v>0</v>
      </c>
      <c r="J1852" s="198"/>
      <c r="K1852" s="306"/>
      <c r="N1852" t="str">
        <f>IFERROR(VLOOKUP(B1852,Сток!A:B,2,FALSE),"")</f>
        <v/>
      </c>
      <c r="Q1852" s="214"/>
      <c r="R1852" s="214"/>
      <c r="S1852" s="214"/>
    </row>
    <row r="1853" spans="1:19" ht="12" customHeight="1" x14ac:dyDescent="0.25">
      <c r="A1853" s="18" t="e">
        <f>#REF!</f>
        <v>#REF!</v>
      </c>
      <c r="B1853" s="20" t="e">
        <f>#REF!</f>
        <v>#REF!</v>
      </c>
      <c r="C1853" s="143" t="e">
        <f>#REF!</f>
        <v>#REF!</v>
      </c>
      <c r="D1853" s="22" t="e">
        <f>#REF!</f>
        <v>#REF!</v>
      </c>
      <c r="E1853" s="35">
        <v>5690</v>
      </c>
      <c r="F1853" s="203" t="s">
        <v>84</v>
      </c>
      <c r="G1853" s="19" t="e">
        <f>#REF!</f>
        <v>#REF!</v>
      </c>
      <c r="H1853" s="19"/>
      <c r="I1853" s="19">
        <f>ПЭВН!E1716</f>
        <v>0</v>
      </c>
      <c r="J1853" s="198"/>
      <c r="K1853" s="306"/>
      <c r="N1853" t="str">
        <f>IFERROR(VLOOKUP(B1853,Сток!A:B,2,FALSE),"")</f>
        <v/>
      </c>
      <c r="Q1853" s="214"/>
      <c r="R1853" s="214"/>
      <c r="S1853" s="214"/>
    </row>
    <row r="1854" spans="1:19" ht="12" customHeight="1" x14ac:dyDescent="0.25">
      <c r="A1854" s="18" t="e">
        <f>#REF!</f>
        <v>#REF!</v>
      </c>
      <c r="B1854" s="20" t="e">
        <f>#REF!</f>
        <v>#REF!</v>
      </c>
      <c r="C1854" s="143" t="e">
        <f>#REF!</f>
        <v>#REF!</v>
      </c>
      <c r="D1854" s="22" t="e">
        <f>#REF!</f>
        <v>#REF!</v>
      </c>
      <c r="E1854" s="35">
        <v>5690</v>
      </c>
      <c r="F1854" s="203" t="s">
        <v>84</v>
      </c>
      <c r="G1854" s="19" t="e">
        <f>#REF!</f>
        <v>#REF!</v>
      </c>
      <c r="H1854" s="19"/>
      <c r="I1854" s="19">
        <f>ПЭВН!E1717</f>
        <v>0</v>
      </c>
      <c r="J1854" s="198"/>
      <c r="K1854" s="306"/>
      <c r="L1854" s="297"/>
      <c r="M1854" s="297"/>
      <c r="N1854" t="str">
        <f>IFERROR(VLOOKUP(B1854,Сток!A:B,2,FALSE),"")</f>
        <v/>
      </c>
      <c r="Q1854" s="214"/>
      <c r="R1854" s="214"/>
      <c r="S1854" s="214"/>
    </row>
    <row r="1855" spans="1:19" ht="12" customHeight="1" x14ac:dyDescent="0.25">
      <c r="A1855" s="18" t="e">
        <f>#REF!</f>
        <v>#REF!</v>
      </c>
      <c r="B1855" s="20" t="e">
        <f>#REF!</f>
        <v>#REF!</v>
      </c>
      <c r="C1855" s="143" t="e">
        <f>#REF!</f>
        <v>#REF!</v>
      </c>
      <c r="D1855" s="22" t="e">
        <f>#REF!</f>
        <v>#REF!</v>
      </c>
      <c r="E1855" s="35">
        <v>5690</v>
      </c>
      <c r="F1855" s="203" t="s">
        <v>84</v>
      </c>
      <c r="G1855" s="19" t="e">
        <f>#REF!</f>
        <v>#REF!</v>
      </c>
      <c r="H1855" s="19"/>
      <c r="I1855" s="19">
        <f>ПЭВН!E1718</f>
        <v>0</v>
      </c>
      <c r="J1855" s="198"/>
      <c r="K1855" s="306"/>
      <c r="L1855" s="297"/>
      <c r="M1855" s="297"/>
      <c r="N1855" t="str">
        <f>IFERROR(VLOOKUP(B1855,Сток!A:B,2,FALSE),"")</f>
        <v/>
      </c>
      <c r="Q1855" s="214"/>
      <c r="R1855" s="214"/>
      <c r="S1855" s="214"/>
    </row>
    <row r="1856" spans="1:19" ht="12" customHeight="1" x14ac:dyDescent="0.25">
      <c r="A1856" s="18" t="e">
        <f>#REF!</f>
        <v>#REF!</v>
      </c>
      <c r="B1856" s="20" t="e">
        <f>#REF!</f>
        <v>#REF!</v>
      </c>
      <c r="C1856" s="143" t="e">
        <f>#REF!</f>
        <v>#REF!</v>
      </c>
      <c r="D1856" s="22" t="e">
        <f>#REF!</f>
        <v>#REF!</v>
      </c>
      <c r="E1856" s="35">
        <v>8700</v>
      </c>
      <c r="F1856" s="203" t="s">
        <v>84</v>
      </c>
      <c r="G1856" s="19" t="e">
        <f>#REF!</f>
        <v>#REF!</v>
      </c>
      <c r="H1856" s="19"/>
      <c r="I1856" s="19">
        <f>ПЭВН!E1719</f>
        <v>0</v>
      </c>
      <c r="J1856" s="198"/>
      <c r="K1856" s="306"/>
      <c r="L1856" s="297"/>
      <c r="M1856" s="297"/>
      <c r="N1856" t="str">
        <f>IFERROR(VLOOKUP(B1856,Сток!A:B,2,FALSE),"")</f>
        <v/>
      </c>
      <c r="Q1856" s="214"/>
      <c r="R1856" s="214"/>
      <c r="S1856" s="214"/>
    </row>
    <row r="1857" spans="1:19" ht="12" customHeight="1" x14ac:dyDescent="0.25">
      <c r="A1857" s="18" t="e">
        <f>#REF!</f>
        <v>#REF!</v>
      </c>
      <c r="B1857" s="20" t="e">
        <f>#REF!</f>
        <v>#REF!</v>
      </c>
      <c r="C1857" s="143" t="e">
        <f>#REF!</f>
        <v>#REF!</v>
      </c>
      <c r="D1857" s="22" t="e">
        <f>#REF!</f>
        <v>#REF!</v>
      </c>
      <c r="E1857" s="35">
        <v>9960</v>
      </c>
      <c r="F1857" s="203" t="s">
        <v>84</v>
      </c>
      <c r="G1857" s="19" t="e">
        <f>#REF!</f>
        <v>#REF!</v>
      </c>
      <c r="H1857" s="19"/>
      <c r="I1857" s="19">
        <f>ПЭВН!E1720</f>
        <v>0</v>
      </c>
      <c r="J1857" s="198"/>
      <c r="K1857" s="306"/>
      <c r="L1857" s="297"/>
      <c r="M1857" s="297"/>
      <c r="N1857" t="str">
        <f>IFERROR(VLOOKUP(B1857,Сток!A:B,2,FALSE),"")</f>
        <v/>
      </c>
      <c r="Q1857" s="214"/>
      <c r="R1857" s="214"/>
      <c r="S1857" s="214"/>
    </row>
    <row r="1858" spans="1:19" ht="12" customHeight="1" x14ac:dyDescent="0.25">
      <c r="A1858" s="18" t="e">
        <f>#REF!</f>
        <v>#REF!</v>
      </c>
      <c r="B1858" s="20" t="e">
        <f>#REF!</f>
        <v>#REF!</v>
      </c>
      <c r="C1858" s="143" t="e">
        <f>#REF!</f>
        <v>#REF!</v>
      </c>
      <c r="D1858" s="22" t="e">
        <f>#REF!</f>
        <v>#REF!</v>
      </c>
      <c r="E1858" s="35">
        <v>6870</v>
      </c>
      <c r="F1858" s="203" t="s">
        <v>84</v>
      </c>
      <c r="G1858" s="19" t="e">
        <f>#REF!</f>
        <v>#REF!</v>
      </c>
      <c r="H1858" s="19"/>
      <c r="I1858" s="19">
        <f>ПЭВН!E1721</f>
        <v>0</v>
      </c>
      <c r="J1858" s="198"/>
      <c r="K1858" s="306"/>
      <c r="N1858" t="str">
        <f>IFERROR(VLOOKUP(B1858,Сток!A:B,2,FALSE),"")</f>
        <v/>
      </c>
      <c r="Q1858" s="214"/>
      <c r="R1858" s="214"/>
      <c r="S1858" s="214"/>
    </row>
    <row r="1859" spans="1:19" ht="12" customHeight="1" x14ac:dyDescent="0.25">
      <c r="A1859" s="18" t="e">
        <f>#REF!</f>
        <v>#REF!</v>
      </c>
      <c r="B1859" s="20" t="e">
        <f>#REF!</f>
        <v>#REF!</v>
      </c>
      <c r="C1859" s="143" t="e">
        <f>#REF!</f>
        <v>#REF!</v>
      </c>
      <c r="D1859" s="22" t="e">
        <f>#REF!</f>
        <v>#REF!</v>
      </c>
      <c r="E1859" s="35">
        <v>6850</v>
      </c>
      <c r="F1859" s="203" t="s">
        <v>84</v>
      </c>
      <c r="G1859" s="19" t="e">
        <f>#REF!</f>
        <v>#REF!</v>
      </c>
      <c r="H1859" s="19"/>
      <c r="I1859" s="19">
        <f>ПЭВН!E1722</f>
        <v>0</v>
      </c>
      <c r="J1859" s="198"/>
      <c r="K1859" s="306"/>
      <c r="N1859" t="str">
        <f>IFERROR(VLOOKUP(B1859,Сток!A:B,2,FALSE),"")</f>
        <v/>
      </c>
      <c r="O1859" s="33"/>
      <c r="Q1859" s="214"/>
      <c r="R1859" s="214"/>
      <c r="S1859" s="214"/>
    </row>
    <row r="1860" spans="1:19" ht="12" customHeight="1" x14ac:dyDescent="0.25">
      <c r="A1860" s="18" t="e">
        <f>#REF!</f>
        <v>#REF!</v>
      </c>
      <c r="B1860" s="20" t="e">
        <f>#REF!</f>
        <v>#REF!</v>
      </c>
      <c r="C1860" s="143" t="e">
        <f>#REF!</f>
        <v>#REF!</v>
      </c>
      <c r="D1860" s="22" t="e">
        <f>#REF!</f>
        <v>#REF!</v>
      </c>
      <c r="E1860" s="35">
        <v>6450</v>
      </c>
      <c r="F1860" s="203" t="s">
        <v>84</v>
      </c>
      <c r="G1860" s="19" t="e">
        <f>#REF!</f>
        <v>#REF!</v>
      </c>
      <c r="H1860" s="19"/>
      <c r="I1860" s="19">
        <f>ПЭВН!E1723</f>
        <v>0</v>
      </c>
      <c r="J1860" s="198"/>
      <c r="K1860" s="306"/>
      <c r="N1860" t="str">
        <f>IFERROR(VLOOKUP(B1860,Сток!A:B,2,FALSE),"")</f>
        <v/>
      </c>
      <c r="O1860" s="1"/>
      <c r="Q1860" s="214"/>
      <c r="R1860" s="214"/>
      <c r="S1860" s="214"/>
    </row>
    <row r="1861" spans="1:19" ht="12" customHeight="1" x14ac:dyDescent="0.25">
      <c r="A1861" s="18" t="e">
        <f>#REF!</f>
        <v>#REF!</v>
      </c>
      <c r="B1861" s="20" t="e">
        <f>#REF!</f>
        <v>#REF!</v>
      </c>
      <c r="C1861" s="143" t="e">
        <f>#REF!</f>
        <v>#REF!</v>
      </c>
      <c r="D1861" s="22" t="e">
        <f>#REF!</f>
        <v>#REF!</v>
      </c>
      <c r="E1861" s="35">
        <v>7360</v>
      </c>
      <c r="F1861" s="203" t="s">
        <v>84</v>
      </c>
      <c r="G1861" s="19" t="e">
        <f>#REF!</f>
        <v>#REF!</v>
      </c>
      <c r="H1861" s="19"/>
      <c r="I1861" s="19">
        <f>ПЭВН!E1724</f>
        <v>0</v>
      </c>
      <c r="J1861" s="198"/>
      <c r="K1861" s="306"/>
      <c r="N1861" t="str">
        <f>IFERROR(VLOOKUP(B1861,Сток!A:B,2,FALSE),"")</f>
        <v/>
      </c>
      <c r="O1861" s="1"/>
      <c r="Q1861" s="214"/>
      <c r="R1861" s="214"/>
      <c r="S1861" s="214"/>
    </row>
    <row r="1862" spans="1:19" ht="12" customHeight="1" x14ac:dyDescent="0.25">
      <c r="A1862" s="18" t="e">
        <f>#REF!</f>
        <v>#REF!</v>
      </c>
      <c r="B1862" s="20" t="e">
        <f>#REF!</f>
        <v>#REF!</v>
      </c>
      <c r="C1862" s="143" t="e">
        <f>#REF!</f>
        <v>#REF!</v>
      </c>
      <c r="D1862" s="22" t="e">
        <f>#REF!</f>
        <v>#REF!</v>
      </c>
      <c r="E1862" s="35">
        <v>8210</v>
      </c>
      <c r="F1862" s="203" t="s">
        <v>84</v>
      </c>
      <c r="G1862" s="19" t="e">
        <f>#REF!</f>
        <v>#REF!</v>
      </c>
      <c r="H1862" s="19"/>
      <c r="I1862" s="19">
        <f>ПЭВН!E1725</f>
        <v>0</v>
      </c>
      <c r="J1862" s="198"/>
      <c r="K1862" s="306"/>
      <c r="N1862" t="str">
        <f>IFERROR(VLOOKUP(B1862,Сток!A:B,2,FALSE),"")</f>
        <v/>
      </c>
      <c r="Q1862" s="214"/>
      <c r="R1862" s="214"/>
      <c r="S1862" s="214"/>
    </row>
    <row r="1863" spans="1:19" ht="12" customHeight="1" x14ac:dyDescent="0.25">
      <c r="A1863" s="18" t="e">
        <f>#REF!</f>
        <v>#REF!</v>
      </c>
      <c r="B1863" s="20" t="e">
        <f>#REF!</f>
        <v>#REF!</v>
      </c>
      <c r="C1863" s="143" t="e">
        <f>#REF!</f>
        <v>#REF!</v>
      </c>
      <c r="D1863" s="22" t="e">
        <f>#REF!</f>
        <v>#REF!</v>
      </c>
      <c r="E1863" s="35">
        <v>9260</v>
      </c>
      <c r="F1863" s="203" t="s">
        <v>84</v>
      </c>
      <c r="G1863" s="19" t="e">
        <f>#REF!</f>
        <v>#REF!</v>
      </c>
      <c r="H1863" s="19"/>
      <c r="I1863" s="19">
        <f>ПЭВН!E1726</f>
        <v>0</v>
      </c>
      <c r="J1863" s="198"/>
      <c r="K1863" s="306"/>
      <c r="N1863" t="str">
        <f>IFERROR(VLOOKUP(B1863,Сток!A:B,2,FALSE),"")</f>
        <v/>
      </c>
      <c r="Q1863" s="214"/>
      <c r="R1863" s="214"/>
      <c r="S1863" s="214"/>
    </row>
    <row r="1864" spans="1:19" ht="12" customHeight="1" x14ac:dyDescent="0.25">
      <c r="A1864" s="18" t="e">
        <f>#REF!</f>
        <v>#REF!</v>
      </c>
      <c r="B1864" s="20" t="e">
        <f>#REF!</f>
        <v>#REF!</v>
      </c>
      <c r="C1864" s="143" t="e">
        <f>#REF!</f>
        <v>#REF!</v>
      </c>
      <c r="D1864" s="22" t="e">
        <f>#REF!</f>
        <v>#REF!</v>
      </c>
      <c r="E1864" s="35">
        <v>11870</v>
      </c>
      <c r="F1864" s="203" t="s">
        <v>84</v>
      </c>
      <c r="G1864" s="19" t="e">
        <f>#REF!</f>
        <v>#REF!</v>
      </c>
      <c r="H1864" s="19"/>
      <c r="I1864" s="19">
        <f>ПЭВН!E1727</f>
        <v>0</v>
      </c>
      <c r="J1864" s="198"/>
      <c r="K1864" s="306"/>
      <c r="N1864" t="str">
        <f>IFERROR(VLOOKUP(B1864,Сток!A:B,2,FALSE),"")</f>
        <v/>
      </c>
      <c r="Q1864" s="214"/>
      <c r="R1864" s="214"/>
      <c r="S1864" s="214"/>
    </row>
    <row r="1865" spans="1:19" ht="12" customHeight="1" x14ac:dyDescent="0.25">
      <c r="A1865" s="18" t="e">
        <f>#REF!</f>
        <v>#REF!</v>
      </c>
      <c r="B1865" s="20" t="e">
        <f>#REF!</f>
        <v>#REF!</v>
      </c>
      <c r="C1865" s="143" t="e">
        <f>#REF!</f>
        <v>#REF!</v>
      </c>
      <c r="D1865" s="22" t="e">
        <f>#REF!</f>
        <v>#REF!</v>
      </c>
      <c r="E1865" s="35">
        <v>5590</v>
      </c>
      <c r="F1865" s="203" t="s">
        <v>84</v>
      </c>
      <c r="G1865" s="19" t="e">
        <f>#REF!</f>
        <v>#REF!</v>
      </c>
      <c r="H1865" s="19">
        <v>151010</v>
      </c>
      <c r="I1865" s="19">
        <f>ПЭВН!E1338</f>
        <v>0</v>
      </c>
      <c r="J1865" s="198"/>
      <c r="K1865" s="306"/>
      <c r="N1865" t="str">
        <f>IFERROR(VLOOKUP(B1865,Сток!A:B,2,FALSE),"")</f>
        <v/>
      </c>
      <c r="Q1865" s="214"/>
      <c r="R1865" s="214"/>
      <c r="S1865" s="214"/>
    </row>
    <row r="1866" spans="1:19" ht="12" customHeight="1" x14ac:dyDescent="0.25">
      <c r="A1866" s="18" t="e">
        <f>#REF!</f>
        <v>#REF!</v>
      </c>
      <c r="B1866" s="20" t="e">
        <f>#REF!</f>
        <v>#REF!</v>
      </c>
      <c r="C1866" s="143" t="e">
        <f>#REF!</f>
        <v>#REF!</v>
      </c>
      <c r="D1866" s="22" t="e">
        <f>#REF!</f>
        <v>#REF!</v>
      </c>
      <c r="E1866" s="35">
        <v>6290</v>
      </c>
      <c r="F1866" s="203" t="s">
        <v>84</v>
      </c>
      <c r="G1866" s="19" t="e">
        <f>#REF!</f>
        <v>#REF!</v>
      </c>
      <c r="H1866" s="19">
        <v>151011</v>
      </c>
      <c r="I1866" s="19">
        <f>ПЭВН!E1339</f>
        <v>0</v>
      </c>
      <c r="J1866" s="198"/>
      <c r="K1866" s="306"/>
      <c r="N1866" t="str">
        <f>IFERROR(VLOOKUP(B1866,Сток!A:B,2,FALSE),"")</f>
        <v/>
      </c>
      <c r="Q1866" s="214"/>
      <c r="R1866" s="214"/>
      <c r="S1866" s="214"/>
    </row>
    <row r="1867" spans="1:19" ht="12" customHeight="1" x14ac:dyDescent="0.25">
      <c r="A1867" s="18" t="e">
        <f>#REF!</f>
        <v>#REF!</v>
      </c>
      <c r="B1867" s="20" t="e">
        <f>#REF!</f>
        <v>#REF!</v>
      </c>
      <c r="C1867" s="143" t="e">
        <f>#REF!</f>
        <v>#REF!</v>
      </c>
      <c r="D1867" s="22" t="e">
        <f>#REF!</f>
        <v>#REF!</v>
      </c>
      <c r="E1867" s="35">
        <v>7290</v>
      </c>
      <c r="F1867" s="203" t="s">
        <v>84</v>
      </c>
      <c r="G1867" s="19" t="e">
        <f>#REF!</f>
        <v>#REF!</v>
      </c>
      <c r="H1867" s="19">
        <v>151012</v>
      </c>
      <c r="I1867" s="19">
        <f>ПЭВН!E1340</f>
        <v>0</v>
      </c>
      <c r="J1867" s="198"/>
      <c r="K1867" s="306"/>
      <c r="N1867" t="str">
        <f>IFERROR(VLOOKUP(B1867,Сток!A:B,2,FALSE),"")</f>
        <v/>
      </c>
      <c r="Q1867" s="214"/>
      <c r="R1867" s="214"/>
      <c r="S1867" s="214"/>
    </row>
    <row r="1868" spans="1:19" ht="12" customHeight="1" x14ac:dyDescent="0.25">
      <c r="A1868" s="18" t="e">
        <f>#REF!</f>
        <v>#REF!</v>
      </c>
      <c r="B1868" s="20" t="e">
        <f>#REF!</f>
        <v>#REF!</v>
      </c>
      <c r="C1868" s="143" t="e">
        <f>#REF!</f>
        <v>#REF!</v>
      </c>
      <c r="D1868" s="22" t="e">
        <f>#REF!</f>
        <v>#REF!</v>
      </c>
      <c r="E1868" s="35">
        <v>8090</v>
      </c>
      <c r="F1868" s="203" t="s">
        <v>84</v>
      </c>
      <c r="G1868" s="19" t="e">
        <f>#REF!</f>
        <v>#REF!</v>
      </c>
      <c r="H1868" s="19">
        <v>151013</v>
      </c>
      <c r="I1868" s="19">
        <f>ПЭВН!E1341</f>
        <v>0</v>
      </c>
      <c r="J1868" s="198"/>
      <c r="K1868" s="306"/>
      <c r="N1868" t="str">
        <f>IFERROR(VLOOKUP(B1868,Сток!A:B,2,FALSE),"")</f>
        <v/>
      </c>
      <c r="Q1868" s="214"/>
      <c r="R1868" s="214"/>
      <c r="S1868" s="214"/>
    </row>
    <row r="1869" spans="1:19" ht="12" customHeight="1" x14ac:dyDescent="0.25">
      <c r="A1869" s="18" t="e">
        <f>#REF!</f>
        <v>#REF!</v>
      </c>
      <c r="B1869" s="20" t="e">
        <f>#REF!</f>
        <v>#REF!</v>
      </c>
      <c r="C1869" s="143" t="e">
        <f>#REF!</f>
        <v>#REF!</v>
      </c>
      <c r="D1869" s="22" t="e">
        <f>#REF!</f>
        <v>#REF!</v>
      </c>
      <c r="E1869" s="35">
        <v>6450</v>
      </c>
      <c r="F1869" s="203" t="s">
        <v>84</v>
      </c>
      <c r="G1869" s="19" t="e">
        <f>#REF!</f>
        <v>#REF!</v>
      </c>
      <c r="H1869" s="19"/>
      <c r="I1869" s="19">
        <f>ПЭВН!E1728</f>
        <v>0</v>
      </c>
      <c r="J1869" s="198"/>
      <c r="K1869" s="306"/>
      <c r="N1869" t="str">
        <f>IFERROR(VLOOKUP(B1869,Сток!A:B,2,FALSE),"")</f>
        <v/>
      </c>
      <c r="Q1869" s="214"/>
      <c r="R1869" s="214"/>
      <c r="S1869" s="214"/>
    </row>
    <row r="1870" spans="1:19" ht="12" customHeight="1" x14ac:dyDescent="0.25">
      <c r="A1870" s="18" t="e">
        <f>#REF!</f>
        <v>#REF!</v>
      </c>
      <c r="B1870" s="20" t="e">
        <f>#REF!</f>
        <v>#REF!</v>
      </c>
      <c r="C1870" s="143" t="e">
        <f>#REF!</f>
        <v>#REF!</v>
      </c>
      <c r="D1870" s="22" t="e">
        <f>#REF!</f>
        <v>#REF!</v>
      </c>
      <c r="E1870" s="35">
        <v>7360</v>
      </c>
      <c r="F1870" s="203" t="s">
        <v>84</v>
      </c>
      <c r="G1870" s="19" t="e">
        <f>#REF!</f>
        <v>#REF!</v>
      </c>
      <c r="H1870" s="19"/>
      <c r="I1870" s="19">
        <f>ПЭВН!E1729</f>
        <v>0</v>
      </c>
      <c r="J1870" s="198"/>
      <c r="K1870" s="306"/>
      <c r="N1870" t="str">
        <f>IFERROR(VLOOKUP(B1870,Сток!A:B,2,FALSE),"")</f>
        <v/>
      </c>
      <c r="Q1870" s="214"/>
      <c r="R1870" s="214"/>
      <c r="S1870" s="214"/>
    </row>
    <row r="1871" spans="1:19" ht="12" customHeight="1" x14ac:dyDescent="0.25">
      <c r="A1871" s="18" t="e">
        <f>#REF!</f>
        <v>#REF!</v>
      </c>
      <c r="B1871" s="20" t="e">
        <f>#REF!</f>
        <v>#REF!</v>
      </c>
      <c r="C1871" s="143" t="e">
        <f>#REF!</f>
        <v>#REF!</v>
      </c>
      <c r="D1871" s="22" t="e">
        <f>#REF!</f>
        <v>#REF!</v>
      </c>
      <c r="E1871" s="35">
        <v>8210</v>
      </c>
      <c r="F1871" s="203" t="s">
        <v>84</v>
      </c>
      <c r="G1871" s="19" t="e">
        <f>#REF!</f>
        <v>#REF!</v>
      </c>
      <c r="H1871" s="19"/>
      <c r="I1871" s="19">
        <f>ПЭВН!E1730</f>
        <v>0</v>
      </c>
      <c r="J1871" s="198"/>
      <c r="K1871" s="306"/>
      <c r="N1871" t="str">
        <f>IFERROR(VLOOKUP(B1871,Сток!A:B,2,FALSE),"")</f>
        <v/>
      </c>
      <c r="Q1871" s="214"/>
      <c r="R1871" s="214"/>
      <c r="S1871" s="214"/>
    </row>
    <row r="1872" spans="1:19" ht="12" customHeight="1" x14ac:dyDescent="0.25">
      <c r="A1872" s="18" t="e">
        <f>#REF!</f>
        <v>#REF!</v>
      </c>
      <c r="B1872" s="20" t="e">
        <f>#REF!</f>
        <v>#REF!</v>
      </c>
      <c r="C1872" s="143" t="e">
        <f>#REF!</f>
        <v>#REF!</v>
      </c>
      <c r="D1872" s="22" t="e">
        <f>#REF!</f>
        <v>#REF!</v>
      </c>
      <c r="E1872" s="35">
        <v>9260</v>
      </c>
      <c r="F1872" s="203" t="s">
        <v>84</v>
      </c>
      <c r="G1872" s="19" t="e">
        <f>#REF!</f>
        <v>#REF!</v>
      </c>
      <c r="H1872" s="19"/>
      <c r="I1872" s="19">
        <f>ПЭВН!E1731</f>
        <v>0</v>
      </c>
      <c r="J1872" s="198"/>
      <c r="K1872" s="306"/>
      <c r="N1872" t="str">
        <f>IFERROR(VLOOKUP(B1872,Сток!A:B,2,FALSE),"")</f>
        <v/>
      </c>
      <c r="Q1872" s="214"/>
      <c r="R1872" s="214"/>
      <c r="S1872" s="214"/>
    </row>
    <row r="1873" spans="1:19" ht="12" customHeight="1" x14ac:dyDescent="0.25">
      <c r="A1873" s="18" t="e">
        <f>#REF!</f>
        <v>#REF!</v>
      </c>
      <c r="B1873" s="20" t="e">
        <f>#REF!</f>
        <v>#REF!</v>
      </c>
      <c r="C1873" s="143" t="e">
        <f>#REF!</f>
        <v>#REF!</v>
      </c>
      <c r="D1873" s="22" t="e">
        <f>#REF!</f>
        <v>#REF!</v>
      </c>
      <c r="E1873" s="35">
        <v>9260</v>
      </c>
      <c r="F1873" s="203" t="s">
        <v>84</v>
      </c>
      <c r="G1873" s="19" t="e">
        <f>#REF!</f>
        <v>#REF!</v>
      </c>
      <c r="H1873" s="19"/>
      <c r="I1873" s="19">
        <f>ПЭВН!E1732</f>
        <v>0</v>
      </c>
      <c r="J1873" s="198"/>
      <c r="K1873" s="306"/>
      <c r="N1873" t="str">
        <f>IFERROR(VLOOKUP(B1873,Сток!A:B,2,FALSE),"")</f>
        <v/>
      </c>
      <c r="Q1873" s="214"/>
      <c r="R1873" s="214"/>
      <c r="S1873" s="214"/>
    </row>
    <row r="1874" spans="1:19" ht="12" customHeight="1" x14ac:dyDescent="0.25">
      <c r="A1874" s="18" t="e">
        <f>#REF!</f>
        <v>#REF!</v>
      </c>
      <c r="B1874" s="20" t="e">
        <f>#REF!</f>
        <v>#REF!</v>
      </c>
      <c r="C1874" s="143" t="e">
        <f>#REF!</f>
        <v>#REF!</v>
      </c>
      <c r="D1874" s="22" t="e">
        <f>#REF!</f>
        <v>#REF!</v>
      </c>
      <c r="E1874" s="35">
        <v>6450</v>
      </c>
      <c r="F1874" s="203" t="s">
        <v>84</v>
      </c>
      <c r="G1874" s="19" t="e">
        <f>#REF!</f>
        <v>#REF!</v>
      </c>
      <c r="H1874" s="19"/>
      <c r="I1874" s="19">
        <f>ПЭВН!E1733</f>
        <v>0</v>
      </c>
      <c r="J1874" s="198"/>
      <c r="K1874" s="306"/>
      <c r="N1874" t="str">
        <f>IFERROR(VLOOKUP(B1874,Сток!A:B,2,FALSE),"")</f>
        <v/>
      </c>
      <c r="Q1874" s="214"/>
      <c r="R1874" s="214"/>
      <c r="S1874" s="214"/>
    </row>
    <row r="1875" spans="1:19" ht="12" customHeight="1" x14ac:dyDescent="0.25">
      <c r="A1875" s="18" t="e">
        <f>#REF!</f>
        <v>#REF!</v>
      </c>
      <c r="B1875" s="20" t="e">
        <f>#REF!</f>
        <v>#REF!</v>
      </c>
      <c r="C1875" s="143" t="e">
        <f>#REF!</f>
        <v>#REF!</v>
      </c>
      <c r="D1875" s="22" t="e">
        <f>#REF!</f>
        <v>#REF!</v>
      </c>
      <c r="E1875" s="35">
        <v>8210</v>
      </c>
      <c r="F1875" s="203" t="s">
        <v>84</v>
      </c>
      <c r="G1875" s="19" t="e">
        <f>#REF!</f>
        <v>#REF!</v>
      </c>
      <c r="H1875" s="19"/>
      <c r="I1875" s="19">
        <f>ПЭВН!E1734</f>
        <v>0</v>
      </c>
      <c r="J1875" s="198"/>
      <c r="K1875" s="306"/>
      <c r="N1875" t="str">
        <f>IFERROR(VLOOKUP(B1875,Сток!A:B,2,FALSE),"")</f>
        <v/>
      </c>
      <c r="Q1875" s="214"/>
      <c r="R1875" s="214"/>
      <c r="S1875" s="214"/>
    </row>
    <row r="1876" spans="1:19" ht="12" customHeight="1" x14ac:dyDescent="0.25">
      <c r="A1876" s="18" t="e">
        <f>#REF!</f>
        <v>#REF!</v>
      </c>
      <c r="B1876" s="20" t="e">
        <f>#REF!</f>
        <v>#REF!</v>
      </c>
      <c r="C1876" s="143" t="e">
        <f>#REF!</f>
        <v>#REF!</v>
      </c>
      <c r="D1876" s="22" t="e">
        <f>#REF!</f>
        <v>#REF!</v>
      </c>
      <c r="E1876" s="35">
        <v>5520</v>
      </c>
      <c r="F1876" s="203" t="s">
        <v>84</v>
      </c>
      <c r="G1876" s="19" t="e">
        <f>#REF!</f>
        <v>#REF!</v>
      </c>
      <c r="H1876" s="19"/>
      <c r="I1876" s="19">
        <f>ПЭВН!E1735</f>
        <v>0</v>
      </c>
      <c r="J1876" s="198"/>
      <c r="K1876" s="306"/>
      <c r="N1876" t="str">
        <f>IFERROR(VLOOKUP(B1876,Сток!A:B,2,FALSE),"")</f>
        <v/>
      </c>
      <c r="Q1876" s="214"/>
      <c r="R1876" s="214"/>
      <c r="S1876" s="214"/>
    </row>
    <row r="1877" spans="1:19" ht="12" customHeight="1" x14ac:dyDescent="0.25">
      <c r="A1877" s="18" t="e">
        <f>#REF!</f>
        <v>#REF!</v>
      </c>
      <c r="B1877" s="20" t="e">
        <f>#REF!</f>
        <v>#REF!</v>
      </c>
      <c r="C1877" s="143" t="e">
        <f>#REF!</f>
        <v>#REF!</v>
      </c>
      <c r="D1877" s="22" t="e">
        <f>#REF!</f>
        <v>#REF!</v>
      </c>
      <c r="E1877" s="35">
        <v>5520</v>
      </c>
      <c r="F1877" s="203" t="s">
        <v>84</v>
      </c>
      <c r="G1877" s="19" t="e">
        <f>#REF!</f>
        <v>#REF!</v>
      </c>
      <c r="H1877" s="19"/>
      <c r="I1877" s="19">
        <f>ПЭВН!E1736</f>
        <v>0</v>
      </c>
      <c r="J1877" s="198"/>
      <c r="K1877" s="306"/>
      <c r="N1877" t="str">
        <f>IFERROR(VLOOKUP(B1877,Сток!A:B,2,FALSE),"")</f>
        <v/>
      </c>
      <c r="Q1877" s="214"/>
      <c r="R1877" s="214"/>
      <c r="S1877" s="214"/>
    </row>
    <row r="1878" spans="1:19" ht="12" customHeight="1" x14ac:dyDescent="0.25">
      <c r="A1878" s="18" t="e">
        <f>#REF!</f>
        <v>#REF!</v>
      </c>
      <c r="B1878" s="20" t="e">
        <f>#REF!</f>
        <v>#REF!</v>
      </c>
      <c r="C1878" s="143" t="e">
        <f>#REF!</f>
        <v>#REF!</v>
      </c>
      <c r="D1878" s="22" t="e">
        <f>#REF!</f>
        <v>#REF!</v>
      </c>
      <c r="E1878" s="35">
        <v>5340</v>
      </c>
      <c r="F1878" s="203" t="s">
        <v>84</v>
      </c>
      <c r="G1878" s="19" t="e">
        <f>#REF!</f>
        <v>#REF!</v>
      </c>
      <c r="H1878" s="19"/>
      <c r="I1878" s="19">
        <f>ПЭВН!E1737</f>
        <v>0</v>
      </c>
      <c r="J1878" s="198"/>
      <c r="K1878" s="306"/>
      <c r="N1878" t="str">
        <f>IFERROR(VLOOKUP(B1878,Сток!A:B,2,FALSE),"")</f>
        <v/>
      </c>
      <c r="Q1878" s="214"/>
      <c r="R1878" s="214"/>
      <c r="S1878" s="214"/>
    </row>
    <row r="1879" spans="1:19" ht="12" customHeight="1" x14ac:dyDescent="0.25">
      <c r="A1879" s="18" t="e">
        <f>#REF!</f>
        <v>#REF!</v>
      </c>
      <c r="B1879" s="20" t="e">
        <f>#REF!</f>
        <v>#REF!</v>
      </c>
      <c r="C1879" s="143" t="e">
        <f>#REF!</f>
        <v>#REF!</v>
      </c>
      <c r="D1879" s="22" t="e">
        <f>#REF!</f>
        <v>#REF!</v>
      </c>
      <c r="E1879" s="35">
        <v>5340</v>
      </c>
      <c r="F1879" s="203" t="s">
        <v>84</v>
      </c>
      <c r="G1879" s="19" t="e">
        <f>#REF!</f>
        <v>#REF!</v>
      </c>
      <c r="H1879" s="19"/>
      <c r="I1879" s="19">
        <f>ПЭВН!E1738</f>
        <v>0</v>
      </c>
      <c r="J1879" s="198"/>
      <c r="K1879" s="306"/>
      <c r="N1879" t="str">
        <f>IFERROR(VLOOKUP(B1879,Сток!A:B,2,FALSE),"")</f>
        <v/>
      </c>
      <c r="Q1879" s="214"/>
      <c r="R1879" s="214"/>
      <c r="S1879" s="214"/>
    </row>
    <row r="1880" spans="1:19" ht="12" customHeight="1" x14ac:dyDescent="0.25">
      <c r="A1880" s="18" t="e">
        <f>#REF!</f>
        <v>#REF!</v>
      </c>
      <c r="B1880" s="20" t="e">
        <f>#REF!</f>
        <v>#REF!</v>
      </c>
      <c r="C1880" s="143" t="e">
        <f>#REF!</f>
        <v>#REF!</v>
      </c>
      <c r="D1880" s="22" t="e">
        <f>#REF!</f>
        <v>#REF!</v>
      </c>
      <c r="E1880" s="35">
        <v>5340</v>
      </c>
      <c r="F1880" s="203" t="s">
        <v>84</v>
      </c>
      <c r="G1880" s="19" t="e">
        <f>#REF!</f>
        <v>#REF!</v>
      </c>
      <c r="H1880" s="19"/>
      <c r="I1880" s="19">
        <f>ПЭВН!E1739</f>
        <v>0</v>
      </c>
      <c r="J1880" s="198"/>
      <c r="K1880" s="306"/>
      <c r="N1880" t="str">
        <f>IFERROR(VLOOKUP(B1880,Сток!A:B,2,FALSE),"")</f>
        <v/>
      </c>
      <c r="Q1880" s="214"/>
      <c r="R1880" s="214"/>
      <c r="S1880" s="214"/>
    </row>
    <row r="1881" spans="1:19" ht="12" customHeight="1" x14ac:dyDescent="0.25">
      <c r="A1881" s="213" t="e">
        <f>#REF!</f>
        <v>#REF!</v>
      </c>
      <c r="B1881" s="20" t="e">
        <f>#REF!</f>
        <v>#REF!</v>
      </c>
      <c r="C1881" s="143" t="e">
        <f>#REF!</f>
        <v>#REF!</v>
      </c>
      <c r="D1881" s="22" t="e">
        <f>#REF!</f>
        <v>#REF!</v>
      </c>
      <c r="E1881" s="35">
        <v>4963</v>
      </c>
      <c r="F1881" s="203" t="s">
        <v>84</v>
      </c>
      <c r="G1881" s="19" t="e">
        <f>#REF!</f>
        <v>#REF!</v>
      </c>
      <c r="H1881" s="19" t="e">
        <f>#REF!</f>
        <v>#REF!</v>
      </c>
      <c r="I1881" s="19" t="e">
        <f>#REF!</f>
        <v>#REF!</v>
      </c>
      <c r="J1881" s="198"/>
      <c r="K1881" s="306"/>
      <c r="N1881" t="str">
        <f>IFERROR(VLOOKUP(B1881,Сток!A:B,2,FALSE),"")</f>
        <v/>
      </c>
      <c r="Q1881" s="214"/>
      <c r="R1881" s="214"/>
      <c r="S1881" s="214"/>
    </row>
    <row r="1882" spans="1:19" ht="12" customHeight="1" x14ac:dyDescent="0.25">
      <c r="A1882" s="213" t="e">
        <f>#REF!</f>
        <v>#REF!</v>
      </c>
      <c r="B1882" s="20" t="e">
        <f>#REF!</f>
        <v>#REF!</v>
      </c>
      <c r="C1882" s="143" t="e">
        <f>#REF!</f>
        <v>#REF!</v>
      </c>
      <c r="D1882" s="22" t="e">
        <f>#REF!</f>
        <v>#REF!</v>
      </c>
      <c r="E1882" s="35">
        <v>5173</v>
      </c>
      <c r="F1882" s="203" t="s">
        <v>84</v>
      </c>
      <c r="G1882" s="19" t="e">
        <f>#REF!</f>
        <v>#REF!</v>
      </c>
      <c r="H1882" s="19" t="e">
        <f>#REF!</f>
        <v>#REF!</v>
      </c>
      <c r="I1882" s="19" t="e">
        <f>#REF!</f>
        <v>#REF!</v>
      </c>
      <c r="J1882" s="198"/>
      <c r="K1882" s="306"/>
      <c r="N1882" t="str">
        <f>IFERROR(VLOOKUP(B1882,Сток!A:B,2,FALSE),"")</f>
        <v/>
      </c>
      <c r="Q1882" s="214"/>
      <c r="R1882" s="214"/>
      <c r="S1882" s="214"/>
    </row>
    <row r="1883" spans="1:19" ht="12" customHeight="1" x14ac:dyDescent="0.25">
      <c r="A1883" s="213" t="e">
        <f>#REF!</f>
        <v>#REF!</v>
      </c>
      <c r="B1883" s="20" t="e">
        <f>#REF!</f>
        <v>#REF!</v>
      </c>
      <c r="C1883" s="143" t="e">
        <f>#REF!</f>
        <v>#REF!</v>
      </c>
      <c r="D1883" s="22" t="e">
        <f>#REF!</f>
        <v>#REF!</v>
      </c>
      <c r="E1883" s="35">
        <v>5313</v>
      </c>
      <c r="F1883" s="203" t="s">
        <v>84</v>
      </c>
      <c r="G1883" s="19" t="e">
        <f>#REF!</f>
        <v>#REF!</v>
      </c>
      <c r="H1883" s="19" t="e">
        <f>#REF!</f>
        <v>#REF!</v>
      </c>
      <c r="I1883" s="19" t="e">
        <f>#REF!</f>
        <v>#REF!</v>
      </c>
      <c r="J1883" s="198"/>
      <c r="K1883" s="306"/>
      <c r="N1883" t="str">
        <f>IFERROR(VLOOKUP(B1883,Сток!A:B,2,FALSE),"")</f>
        <v/>
      </c>
      <c r="Q1883" s="214"/>
      <c r="R1883" s="214"/>
      <c r="S1883" s="214"/>
    </row>
    <row r="1884" spans="1:19" ht="12" customHeight="1" x14ac:dyDescent="0.25">
      <c r="A1884" s="213" t="e">
        <f>#REF!</f>
        <v>#REF!</v>
      </c>
      <c r="B1884" s="20" t="e">
        <f>#REF!</f>
        <v>#REF!</v>
      </c>
      <c r="C1884" s="143" t="e">
        <f>#REF!</f>
        <v>#REF!</v>
      </c>
      <c r="D1884" s="22" t="e">
        <f>#REF!</f>
        <v>#REF!</v>
      </c>
      <c r="E1884" s="35">
        <v>5173</v>
      </c>
      <c r="F1884" s="203" t="s">
        <v>84</v>
      </c>
      <c r="G1884" s="19" t="e">
        <f>#REF!</f>
        <v>#REF!</v>
      </c>
      <c r="H1884" s="19" t="e">
        <f>#REF!</f>
        <v>#REF!</v>
      </c>
      <c r="I1884" s="19" t="e">
        <f>#REF!</f>
        <v>#REF!</v>
      </c>
      <c r="J1884" s="198"/>
      <c r="K1884" s="306"/>
      <c r="N1884" t="str">
        <f>IFERROR(VLOOKUP(B1884,Сток!A:B,2,FALSE),"")</f>
        <v/>
      </c>
      <c r="Q1884" s="214"/>
      <c r="R1884" s="214"/>
      <c r="S1884" s="214"/>
    </row>
    <row r="1885" spans="1:19" ht="12" customHeight="1" x14ac:dyDescent="0.25">
      <c r="A1885" s="213" t="e">
        <f>#REF!</f>
        <v>#REF!</v>
      </c>
      <c r="B1885" s="20" t="e">
        <f>#REF!</f>
        <v>#REF!</v>
      </c>
      <c r="C1885" s="143" t="e">
        <f>#REF!</f>
        <v>#REF!</v>
      </c>
      <c r="D1885" s="22" t="e">
        <f>#REF!</f>
        <v>#REF!</v>
      </c>
      <c r="E1885" s="35">
        <v>5033</v>
      </c>
      <c r="F1885" s="203" t="s">
        <v>84</v>
      </c>
      <c r="G1885" s="19" t="e">
        <f>#REF!</f>
        <v>#REF!</v>
      </c>
      <c r="H1885" s="19" t="e">
        <f>#REF!</f>
        <v>#REF!</v>
      </c>
      <c r="I1885" s="19" t="e">
        <f>#REF!</f>
        <v>#REF!</v>
      </c>
      <c r="J1885" s="198"/>
      <c r="K1885" s="306"/>
      <c r="N1885" t="str">
        <f>IFERROR(VLOOKUP(B1885,Сток!A:B,2,FALSE),"")</f>
        <v/>
      </c>
      <c r="Q1885" s="214"/>
      <c r="R1885" s="214"/>
      <c r="S1885" s="214"/>
    </row>
    <row r="1886" spans="1:19" ht="12" customHeight="1" x14ac:dyDescent="0.25">
      <c r="A1886" s="213" t="e">
        <f>#REF!</f>
        <v>#REF!</v>
      </c>
      <c r="B1886" s="20" t="e">
        <f>#REF!</f>
        <v>#REF!</v>
      </c>
      <c r="C1886" s="143" t="e">
        <f>#REF!</f>
        <v>#REF!</v>
      </c>
      <c r="D1886" s="22" t="e">
        <f>#REF!</f>
        <v>#REF!</v>
      </c>
      <c r="E1886" s="35">
        <v>5383</v>
      </c>
      <c r="F1886" s="203" t="s">
        <v>84</v>
      </c>
      <c r="G1886" s="19" t="e">
        <f>#REF!</f>
        <v>#REF!</v>
      </c>
      <c r="H1886" s="19" t="e">
        <f>#REF!</f>
        <v>#REF!</v>
      </c>
      <c r="I1886" s="19" t="e">
        <f>#REF!</f>
        <v>#REF!</v>
      </c>
      <c r="J1886" s="198"/>
      <c r="K1886" s="306"/>
      <c r="N1886" t="str">
        <f>IFERROR(VLOOKUP(B1886,Сток!A:B,2,FALSE),"")</f>
        <v/>
      </c>
      <c r="Q1886" s="214"/>
      <c r="R1886" s="214"/>
      <c r="S1886" s="214"/>
    </row>
    <row r="1887" spans="1:19" ht="12" customHeight="1" x14ac:dyDescent="0.25">
      <c r="A1887" s="213" t="e">
        <f>#REF!</f>
        <v>#REF!</v>
      </c>
      <c r="B1887" s="20" t="e">
        <f>#REF!</f>
        <v>#REF!</v>
      </c>
      <c r="C1887" s="143" t="e">
        <f>#REF!</f>
        <v>#REF!</v>
      </c>
      <c r="D1887" s="22" t="e">
        <f>#REF!</f>
        <v>#REF!</v>
      </c>
      <c r="E1887" s="35">
        <v>6013</v>
      </c>
      <c r="F1887" s="203" t="s">
        <v>84</v>
      </c>
      <c r="G1887" s="19" t="e">
        <f>#REF!</f>
        <v>#REF!</v>
      </c>
      <c r="H1887" s="19" t="e">
        <f>#REF!</f>
        <v>#REF!</v>
      </c>
      <c r="I1887" s="19" t="e">
        <f>#REF!</f>
        <v>#REF!</v>
      </c>
      <c r="J1887" s="198"/>
      <c r="K1887" s="306"/>
      <c r="N1887" t="str">
        <f>IFERROR(VLOOKUP(B1887,Сток!A:B,2,FALSE),"")</f>
        <v/>
      </c>
      <c r="Q1887" s="214"/>
      <c r="R1887" s="214"/>
      <c r="S1887" s="214"/>
    </row>
    <row r="1888" spans="1:19" ht="12" customHeight="1" x14ac:dyDescent="0.25">
      <c r="A1888" s="213" t="e">
        <f>#REF!</f>
        <v>#REF!</v>
      </c>
      <c r="B1888" s="20" t="e">
        <f>#REF!</f>
        <v>#REF!</v>
      </c>
      <c r="C1888" s="143" t="e">
        <f>#REF!</f>
        <v>#REF!</v>
      </c>
      <c r="D1888" s="22" t="e">
        <f>#REF!</f>
        <v>#REF!</v>
      </c>
      <c r="E1888" s="35">
        <v>8883</v>
      </c>
      <c r="F1888" s="203" t="s">
        <v>84</v>
      </c>
      <c r="G1888" s="19" t="e">
        <f>#REF!</f>
        <v>#REF!</v>
      </c>
      <c r="H1888" s="19" t="e">
        <f>#REF!</f>
        <v>#REF!</v>
      </c>
      <c r="I1888" s="19" t="e">
        <f>#REF!</f>
        <v>#REF!</v>
      </c>
      <c r="J1888" s="198"/>
      <c r="K1888" s="306"/>
      <c r="N1888" t="str">
        <f>IFERROR(VLOOKUP(B1888,Сток!A:B,2,FALSE),"")</f>
        <v/>
      </c>
      <c r="Q1888" s="214"/>
      <c r="R1888" s="214"/>
      <c r="S1888" s="214"/>
    </row>
    <row r="1889" spans="1:19" ht="12" customHeight="1" x14ac:dyDescent="0.25">
      <c r="A1889" s="213" t="e">
        <f>#REF!</f>
        <v>#REF!</v>
      </c>
      <c r="B1889" s="20" t="e">
        <f>#REF!</f>
        <v>#REF!</v>
      </c>
      <c r="C1889" s="143" t="e">
        <f>#REF!</f>
        <v>#REF!</v>
      </c>
      <c r="D1889" s="22" t="e">
        <f>#REF!</f>
        <v>#REF!</v>
      </c>
      <c r="E1889" s="35">
        <v>5383</v>
      </c>
      <c r="F1889" s="203" t="s">
        <v>84</v>
      </c>
      <c r="G1889" s="19" t="e">
        <f>#REF!</f>
        <v>#REF!</v>
      </c>
      <c r="H1889" s="19" t="e">
        <f>#REF!</f>
        <v>#REF!</v>
      </c>
      <c r="I1889" s="19" t="e">
        <f>#REF!</f>
        <v>#REF!</v>
      </c>
      <c r="J1889" s="198"/>
      <c r="K1889" s="306"/>
      <c r="N1889" t="str">
        <f>IFERROR(VLOOKUP(B1889,Сток!A:B,2,FALSE),"")</f>
        <v/>
      </c>
      <c r="Q1889" s="214"/>
      <c r="R1889" s="214"/>
      <c r="S1889" s="214"/>
    </row>
    <row r="1890" spans="1:19" ht="12" customHeight="1" x14ac:dyDescent="0.25">
      <c r="A1890" s="213" t="e">
        <f>#REF!</f>
        <v>#REF!</v>
      </c>
      <c r="B1890" s="20" t="e">
        <f>#REF!</f>
        <v>#REF!</v>
      </c>
      <c r="C1890" s="143" t="e">
        <f>#REF!</f>
        <v>#REF!</v>
      </c>
      <c r="D1890" s="22" t="e">
        <f>#REF!</f>
        <v>#REF!</v>
      </c>
      <c r="E1890" s="35">
        <v>5803</v>
      </c>
      <c r="F1890" s="203" t="s">
        <v>84</v>
      </c>
      <c r="G1890" s="19" t="e">
        <f>#REF!</f>
        <v>#REF!</v>
      </c>
      <c r="H1890" s="19" t="e">
        <f>#REF!</f>
        <v>#REF!</v>
      </c>
      <c r="I1890" s="19" t="e">
        <f>#REF!</f>
        <v>#REF!</v>
      </c>
      <c r="J1890" s="198"/>
      <c r="K1890" s="306"/>
      <c r="N1890" t="str">
        <f>IFERROR(VLOOKUP(B1890,Сток!A:B,2,FALSE),"")</f>
        <v/>
      </c>
      <c r="Q1890" s="214"/>
      <c r="R1890" s="214"/>
      <c r="S1890" s="214"/>
    </row>
    <row r="1891" spans="1:19" ht="12" customHeight="1" x14ac:dyDescent="0.25">
      <c r="A1891" s="213" t="e">
        <f>#REF!</f>
        <v>#REF!</v>
      </c>
      <c r="B1891" s="20" t="e">
        <f>#REF!</f>
        <v>#REF!</v>
      </c>
      <c r="C1891" s="143" t="e">
        <f>#REF!</f>
        <v>#REF!</v>
      </c>
      <c r="D1891" s="22" t="e">
        <f>#REF!</f>
        <v>#REF!</v>
      </c>
      <c r="E1891" s="35">
        <v>8990</v>
      </c>
      <c r="F1891" s="203" t="s">
        <v>84</v>
      </c>
      <c r="G1891" s="19" t="e">
        <f>#REF!</f>
        <v>#REF!</v>
      </c>
      <c r="H1891" s="19" t="e">
        <f>#REF!</f>
        <v>#REF!</v>
      </c>
      <c r="I1891" s="19" t="e">
        <f>#REF!</f>
        <v>#REF!</v>
      </c>
      <c r="J1891" s="198"/>
      <c r="K1891" s="306"/>
      <c r="N1891" t="str">
        <f>IFERROR(VLOOKUP(B1891,Сток!A:B,2,FALSE),"")</f>
        <v/>
      </c>
      <c r="Q1891" s="214"/>
      <c r="R1891" s="214"/>
      <c r="S1891" s="214"/>
    </row>
    <row r="1892" spans="1:19" ht="12" customHeight="1" x14ac:dyDescent="0.25">
      <c r="A1892" s="18" t="e">
        <f>#REF!</f>
        <v>#REF!</v>
      </c>
      <c r="B1892" s="20" t="e">
        <f>#REF!</f>
        <v>#REF!</v>
      </c>
      <c r="C1892" s="143" t="e">
        <f>#REF!</f>
        <v>#REF!</v>
      </c>
      <c r="D1892" s="22" t="e">
        <f>#REF!</f>
        <v>#REF!</v>
      </c>
      <c r="E1892" s="35">
        <v>4270</v>
      </c>
      <c r="F1892" s="203" t="s">
        <v>84</v>
      </c>
      <c r="G1892" s="19" t="e">
        <f>#REF!</f>
        <v>#REF!</v>
      </c>
      <c r="H1892" s="19"/>
      <c r="I1892" s="19">
        <f>ПЭВН!E1740</f>
        <v>0</v>
      </c>
      <c r="J1892" s="198"/>
      <c r="K1892" s="306"/>
      <c r="N1892" t="str">
        <f>IFERROR(VLOOKUP(B1892,Сток!A:B,2,FALSE),"")</f>
        <v/>
      </c>
      <c r="Q1892" s="214"/>
      <c r="R1892" s="214"/>
      <c r="S1892" s="214"/>
    </row>
    <row r="1893" spans="1:19" ht="12" customHeight="1" x14ac:dyDescent="0.25">
      <c r="A1893" s="18" t="e">
        <f>#REF!</f>
        <v>#REF!</v>
      </c>
      <c r="B1893" s="20" t="e">
        <f>#REF!</f>
        <v>#REF!</v>
      </c>
      <c r="C1893" s="143" t="e">
        <f>#REF!</f>
        <v>#REF!</v>
      </c>
      <c r="D1893" s="22" t="e">
        <f>#REF!</f>
        <v>#REF!</v>
      </c>
      <c r="E1893" s="35">
        <v>4450</v>
      </c>
      <c r="F1893" s="203" t="s">
        <v>84</v>
      </c>
      <c r="G1893" s="19" t="e">
        <f>#REF!</f>
        <v>#REF!</v>
      </c>
      <c r="H1893" s="19"/>
      <c r="I1893" s="19">
        <f>ПЭВН!E1741</f>
        <v>0</v>
      </c>
      <c r="J1893" s="198"/>
      <c r="K1893" s="306"/>
      <c r="N1893" t="str">
        <f>IFERROR(VLOOKUP(B1893,Сток!A:B,2,FALSE),"")</f>
        <v/>
      </c>
      <c r="Q1893" s="214"/>
      <c r="R1893" s="214"/>
      <c r="S1893" s="214"/>
    </row>
    <row r="1894" spans="1:19" ht="12" customHeight="1" x14ac:dyDescent="0.25">
      <c r="A1894" s="18" t="e">
        <f>#REF!</f>
        <v>#REF!</v>
      </c>
      <c r="B1894" s="20" t="e">
        <f>#REF!</f>
        <v>#REF!</v>
      </c>
      <c r="C1894" s="143" t="e">
        <f>#REF!</f>
        <v>#REF!</v>
      </c>
      <c r="D1894" s="22" t="e">
        <f>#REF!</f>
        <v>#REF!</v>
      </c>
      <c r="E1894" s="35">
        <v>4450</v>
      </c>
      <c r="F1894" s="203" t="s">
        <v>84</v>
      </c>
      <c r="G1894" s="19" t="e">
        <f>#REF!</f>
        <v>#REF!</v>
      </c>
      <c r="H1894" s="19"/>
      <c r="I1894" s="19">
        <f>ПЭВН!E1742</f>
        <v>0</v>
      </c>
      <c r="J1894" s="198"/>
      <c r="K1894" s="306"/>
      <c r="N1894" t="str">
        <f>IFERROR(VLOOKUP(B1894,Сток!A:B,2,FALSE),"")</f>
        <v/>
      </c>
      <c r="Q1894" s="214"/>
      <c r="R1894" s="214"/>
      <c r="S1894" s="214"/>
    </row>
    <row r="1895" spans="1:19" ht="12" customHeight="1" x14ac:dyDescent="0.25">
      <c r="A1895" s="18" t="e">
        <f>#REF!</f>
        <v>#REF!</v>
      </c>
      <c r="B1895" s="20" t="e">
        <f>#REF!</f>
        <v>#REF!</v>
      </c>
      <c r="C1895" s="143" t="e">
        <f>#REF!</f>
        <v>#REF!</v>
      </c>
      <c r="D1895" s="22" t="e">
        <f>#REF!</f>
        <v>#REF!</v>
      </c>
      <c r="E1895" s="35">
        <v>4450</v>
      </c>
      <c r="F1895" s="203" t="s">
        <v>84</v>
      </c>
      <c r="G1895" s="19" t="e">
        <f>#REF!</f>
        <v>#REF!</v>
      </c>
      <c r="H1895" s="19"/>
      <c r="I1895" s="19">
        <f>ПЭВН!E1743</f>
        <v>0</v>
      </c>
      <c r="J1895" s="198"/>
      <c r="K1895" s="306"/>
      <c r="N1895" t="str">
        <f>IFERROR(VLOOKUP(B1895,Сток!A:B,2,FALSE),"")</f>
        <v/>
      </c>
      <c r="Q1895" s="214"/>
      <c r="R1895" s="214"/>
      <c r="S1895" s="214"/>
    </row>
    <row r="1896" spans="1:19" ht="12" customHeight="1" x14ac:dyDescent="0.25">
      <c r="A1896" s="18" t="e">
        <f>#REF!</f>
        <v>#REF!</v>
      </c>
      <c r="B1896" s="20" t="e">
        <f>#REF!</f>
        <v>#REF!</v>
      </c>
      <c r="C1896" s="143" t="e">
        <f>#REF!</f>
        <v>#REF!</v>
      </c>
      <c r="D1896" s="22" t="e">
        <f>#REF!</f>
        <v>#REF!</v>
      </c>
      <c r="E1896" s="35">
        <v>5020</v>
      </c>
      <c r="F1896" s="203" t="s">
        <v>84</v>
      </c>
      <c r="G1896" s="19" t="e">
        <f>#REF!</f>
        <v>#REF!</v>
      </c>
      <c r="H1896" s="19"/>
      <c r="I1896" s="19">
        <f>ПЭВН!E1744</f>
        <v>0</v>
      </c>
      <c r="J1896" s="198"/>
      <c r="K1896" s="306"/>
      <c r="N1896" t="str">
        <f>IFERROR(VLOOKUP(B1896,Сток!A:B,2,FALSE),"")</f>
        <v/>
      </c>
      <c r="Q1896" s="214"/>
      <c r="R1896" s="214"/>
      <c r="S1896" s="214"/>
    </row>
    <row r="1897" spans="1:19" ht="12" customHeight="1" x14ac:dyDescent="0.25">
      <c r="A1897" s="18" t="e">
        <f>#REF!</f>
        <v>#REF!</v>
      </c>
      <c r="B1897" s="20" t="e">
        <f>#REF!</f>
        <v>#REF!</v>
      </c>
      <c r="C1897" s="143" t="e">
        <f>#REF!</f>
        <v>#REF!</v>
      </c>
      <c r="D1897" s="22" t="e">
        <f>#REF!</f>
        <v>#REF!</v>
      </c>
      <c r="E1897" s="35">
        <v>5020</v>
      </c>
      <c r="F1897" s="203" t="s">
        <v>84</v>
      </c>
      <c r="G1897" s="19" t="e">
        <f>#REF!</f>
        <v>#REF!</v>
      </c>
      <c r="H1897" s="19"/>
      <c r="I1897" s="19">
        <f>ПЭВН!E1745</f>
        <v>0</v>
      </c>
      <c r="J1897" s="198"/>
      <c r="K1897" s="306"/>
      <c r="N1897" t="str">
        <f>IFERROR(VLOOKUP(B1897,Сток!A:B,2,FALSE),"")</f>
        <v/>
      </c>
      <c r="Q1897" s="214"/>
      <c r="R1897" s="214"/>
      <c r="S1897" s="214"/>
    </row>
    <row r="1898" spans="1:19" ht="12" customHeight="1" x14ac:dyDescent="0.25">
      <c r="A1898" s="18" t="e">
        <f>#REF!</f>
        <v>#REF!</v>
      </c>
      <c r="B1898" s="20" t="e">
        <f>#REF!</f>
        <v>#REF!</v>
      </c>
      <c r="C1898" s="143" t="e">
        <f>#REF!</f>
        <v>#REF!</v>
      </c>
      <c r="D1898" s="22" t="e">
        <f>#REF!</f>
        <v>#REF!</v>
      </c>
      <c r="E1898" s="35">
        <v>4350</v>
      </c>
      <c r="F1898" s="203" t="s">
        <v>84</v>
      </c>
      <c r="G1898" s="19" t="e">
        <f>#REF!</f>
        <v>#REF!</v>
      </c>
      <c r="H1898" s="19"/>
      <c r="I1898" s="19">
        <f>ПЭВН!E1746</f>
        <v>0</v>
      </c>
      <c r="J1898" s="198"/>
      <c r="K1898" s="306"/>
      <c r="N1898" t="str">
        <f>IFERROR(VLOOKUP(B1898,Сток!A:B,2,FALSE),"")</f>
        <v/>
      </c>
      <c r="Q1898" s="214"/>
      <c r="R1898" s="214"/>
      <c r="S1898" s="214"/>
    </row>
    <row r="1899" spans="1:19" ht="12" customHeight="1" x14ac:dyDescent="0.25">
      <c r="A1899" s="18" t="e">
        <f>#REF!</f>
        <v>#REF!</v>
      </c>
      <c r="B1899" s="20" t="e">
        <f>#REF!</f>
        <v>#REF!</v>
      </c>
      <c r="C1899" s="143" t="e">
        <f>#REF!</f>
        <v>#REF!</v>
      </c>
      <c r="D1899" s="22" t="e">
        <f>#REF!</f>
        <v>#REF!</v>
      </c>
      <c r="E1899" s="35">
        <v>4800</v>
      </c>
      <c r="F1899" s="203" t="s">
        <v>84</v>
      </c>
      <c r="G1899" s="19" t="e">
        <f>#REF!</f>
        <v>#REF!</v>
      </c>
      <c r="H1899" s="19"/>
      <c r="I1899" s="19">
        <f>ПЭВН!E1747</f>
        <v>0</v>
      </c>
      <c r="J1899" s="198"/>
      <c r="K1899" s="306"/>
      <c r="N1899" t="str">
        <f>IFERROR(VLOOKUP(B1899,Сток!A:B,2,FALSE),"")</f>
        <v/>
      </c>
      <c r="Q1899" s="214"/>
      <c r="R1899" s="214"/>
      <c r="S1899" s="214"/>
    </row>
    <row r="1900" spans="1:19" ht="12" customHeight="1" x14ac:dyDescent="0.25">
      <c r="A1900" s="18" t="e">
        <f>#REF!</f>
        <v>#REF!</v>
      </c>
      <c r="B1900" s="20" t="e">
        <f>#REF!</f>
        <v>#REF!</v>
      </c>
      <c r="C1900" s="143" t="e">
        <f>#REF!</f>
        <v>#REF!</v>
      </c>
      <c r="D1900" s="22" t="e">
        <f>#REF!</f>
        <v>#REF!</v>
      </c>
      <c r="E1900" s="35">
        <v>5190</v>
      </c>
      <c r="F1900" s="203" t="s">
        <v>84</v>
      </c>
      <c r="G1900" s="19" t="e">
        <f>#REF!</f>
        <v>#REF!</v>
      </c>
      <c r="H1900" s="19"/>
      <c r="I1900" s="19">
        <f>ПЭВН!E1748</f>
        <v>0</v>
      </c>
      <c r="J1900" s="198"/>
      <c r="K1900" s="306"/>
      <c r="N1900" t="str">
        <f>IFERROR(VLOOKUP(B1900,Сток!A:B,2,FALSE),"")</f>
        <v/>
      </c>
      <c r="Q1900" s="214"/>
      <c r="R1900" s="214"/>
      <c r="S1900" s="214"/>
    </row>
    <row r="1901" spans="1:19" ht="12" customHeight="1" x14ac:dyDescent="0.25">
      <c r="A1901" s="18" t="e">
        <f>#REF!</f>
        <v>#REF!</v>
      </c>
      <c r="B1901" s="20" t="e">
        <f>#REF!</f>
        <v>#REF!</v>
      </c>
      <c r="C1901" s="143" t="e">
        <f>#REF!</f>
        <v>#REF!</v>
      </c>
      <c r="D1901" s="22" t="e">
        <f>#REF!</f>
        <v>#REF!</v>
      </c>
      <c r="E1901" s="35">
        <v>5190</v>
      </c>
      <c r="F1901" s="203" t="s">
        <v>84</v>
      </c>
      <c r="G1901" s="19" t="e">
        <f>#REF!</f>
        <v>#REF!</v>
      </c>
      <c r="H1901" s="19"/>
      <c r="I1901" s="19">
        <f>ПЭВН!E1749</f>
        <v>0</v>
      </c>
      <c r="J1901" s="198"/>
      <c r="K1901" s="306"/>
      <c r="N1901" t="str">
        <f>IFERROR(VLOOKUP(B1901,Сток!A:B,2,FALSE),"")</f>
        <v/>
      </c>
      <c r="Q1901" s="214"/>
      <c r="R1901" s="214"/>
      <c r="S1901" s="214"/>
    </row>
    <row r="1902" spans="1:19" ht="12" customHeight="1" x14ac:dyDescent="0.25">
      <c r="A1902" s="18" t="e">
        <f>#REF!</f>
        <v>#REF!</v>
      </c>
      <c r="B1902" s="20" t="e">
        <f>#REF!</f>
        <v>#REF!</v>
      </c>
      <c r="C1902" s="143" t="e">
        <f>#REF!</f>
        <v>#REF!</v>
      </c>
      <c r="D1902" s="22" t="e">
        <f>#REF!</f>
        <v>#REF!</v>
      </c>
      <c r="E1902" s="35">
        <v>5190</v>
      </c>
      <c r="F1902" s="203" t="s">
        <v>84</v>
      </c>
      <c r="G1902" s="19" t="e">
        <f>#REF!</f>
        <v>#REF!</v>
      </c>
      <c r="H1902" s="19"/>
      <c r="I1902" s="19">
        <f>ПЭВН!E1750</f>
        <v>0</v>
      </c>
      <c r="J1902" s="198"/>
      <c r="K1902" s="306"/>
      <c r="N1902" t="str">
        <f>IFERROR(VLOOKUP(B1902,Сток!A:B,2,FALSE),"")</f>
        <v/>
      </c>
      <c r="Q1902" s="214"/>
      <c r="R1902" s="214"/>
      <c r="S1902" s="214"/>
    </row>
    <row r="1903" spans="1:19" ht="12" customHeight="1" x14ac:dyDescent="0.25">
      <c r="A1903" s="18" t="e">
        <f>#REF!</f>
        <v>#REF!</v>
      </c>
      <c r="B1903" s="20" t="e">
        <f>#REF!</f>
        <v>#REF!</v>
      </c>
      <c r="C1903" s="143" t="e">
        <f>#REF!</f>
        <v>#REF!</v>
      </c>
      <c r="D1903" s="22" t="e">
        <f>#REF!</f>
        <v>#REF!</v>
      </c>
      <c r="E1903" s="35">
        <v>7700</v>
      </c>
      <c r="F1903" s="203" t="s">
        <v>84</v>
      </c>
      <c r="G1903" s="19" t="e">
        <f>#REF!</f>
        <v>#REF!</v>
      </c>
      <c r="H1903" s="19"/>
      <c r="I1903" s="19">
        <f>ПЭВН!E1751</f>
        <v>0</v>
      </c>
      <c r="J1903" s="198"/>
      <c r="K1903" s="306"/>
      <c r="N1903" t="str">
        <f>IFERROR(VLOOKUP(B1903,Сток!A:B,2,FALSE),"")</f>
        <v/>
      </c>
      <c r="Q1903" s="214"/>
      <c r="R1903" s="214"/>
      <c r="S1903" s="214"/>
    </row>
    <row r="1904" spans="1:19" ht="12" customHeight="1" x14ac:dyDescent="0.25">
      <c r="A1904" s="18" t="e">
        <f>#REF!</f>
        <v>#REF!</v>
      </c>
      <c r="B1904" s="20" t="e">
        <f>#REF!</f>
        <v>#REF!</v>
      </c>
      <c r="C1904" s="143" t="e">
        <f>#REF!</f>
        <v>#REF!</v>
      </c>
      <c r="D1904" s="22" t="e">
        <f>#REF!</f>
        <v>#REF!</v>
      </c>
      <c r="E1904" s="35">
        <v>5000</v>
      </c>
      <c r="F1904" s="203" t="s">
        <v>84</v>
      </c>
      <c r="G1904" s="19" t="e">
        <f>#REF!</f>
        <v>#REF!</v>
      </c>
      <c r="H1904" s="19"/>
      <c r="I1904" s="19">
        <f>ПЭВН!E1752</f>
        <v>0</v>
      </c>
      <c r="J1904" s="198"/>
      <c r="K1904" s="306"/>
      <c r="N1904" t="str">
        <f>IFERROR(VLOOKUP(B1904,Сток!A:B,2,FALSE),"")</f>
        <v/>
      </c>
      <c r="Q1904" s="214"/>
      <c r="R1904" s="214"/>
      <c r="S1904" s="214"/>
    </row>
    <row r="1905" spans="1:19" ht="12" customHeight="1" x14ac:dyDescent="0.25">
      <c r="A1905" s="18" t="e">
        <f>#REF!</f>
        <v>#REF!</v>
      </c>
      <c r="B1905" s="20" t="e">
        <f>#REF!</f>
        <v>#REF!</v>
      </c>
      <c r="C1905" s="143" t="e">
        <f>#REF!</f>
        <v>#REF!</v>
      </c>
      <c r="D1905" s="22" t="e">
        <f>#REF!</f>
        <v>#REF!</v>
      </c>
      <c r="E1905" s="35">
        <v>5000</v>
      </c>
      <c r="F1905" s="203" t="s">
        <v>84</v>
      </c>
      <c r="G1905" s="19" t="e">
        <f>#REF!</f>
        <v>#REF!</v>
      </c>
      <c r="H1905" s="19"/>
      <c r="I1905" s="19">
        <f>ПЭВН!E1753</f>
        <v>0</v>
      </c>
      <c r="J1905" s="198"/>
      <c r="K1905" s="306"/>
      <c r="N1905" t="str">
        <f>IFERROR(VLOOKUP(B1905,Сток!A:B,2,FALSE),"")</f>
        <v/>
      </c>
      <c r="Q1905" s="214"/>
      <c r="R1905" s="214"/>
      <c r="S1905" s="214"/>
    </row>
    <row r="1906" spans="1:19" ht="12" customHeight="1" x14ac:dyDescent="0.25">
      <c r="A1906" s="18" t="e">
        <f>#REF!</f>
        <v>#REF!</v>
      </c>
      <c r="B1906" s="20" t="e">
        <f>#REF!</f>
        <v>#REF!</v>
      </c>
      <c r="C1906" s="143" t="e">
        <f>#REF!</f>
        <v>#REF!</v>
      </c>
      <c r="D1906" s="22" t="e">
        <f>#REF!</f>
        <v>#REF!</v>
      </c>
      <c r="E1906" s="35">
        <v>5000</v>
      </c>
      <c r="F1906" s="203" t="s">
        <v>84</v>
      </c>
      <c r="G1906" s="19" t="e">
        <f>#REF!</f>
        <v>#REF!</v>
      </c>
      <c r="H1906" s="19"/>
      <c r="I1906" s="19">
        <f>ПЭВН!E1754</f>
        <v>0</v>
      </c>
      <c r="J1906" s="198"/>
      <c r="K1906" s="306"/>
      <c r="N1906" t="str">
        <f>IFERROR(VLOOKUP(B1906,Сток!A:B,2,FALSE),"")</f>
        <v/>
      </c>
      <c r="Q1906" s="214"/>
      <c r="R1906" s="214"/>
      <c r="S1906" s="214"/>
    </row>
    <row r="1907" spans="1:19" ht="12" customHeight="1" x14ac:dyDescent="0.25">
      <c r="A1907" s="18" t="e">
        <f>#REF!</f>
        <v>#REF!</v>
      </c>
      <c r="B1907" s="20" t="e">
        <f>#REF!</f>
        <v>#REF!</v>
      </c>
      <c r="C1907" s="143" t="e">
        <f>#REF!</f>
        <v>#REF!</v>
      </c>
      <c r="D1907" s="22" t="e">
        <f>#REF!</f>
        <v>#REF!</v>
      </c>
      <c r="E1907" s="35">
        <v>5320</v>
      </c>
      <c r="F1907" s="203" t="s">
        <v>84</v>
      </c>
      <c r="G1907" s="19" t="e">
        <f>#REF!</f>
        <v>#REF!</v>
      </c>
      <c r="H1907" s="19"/>
      <c r="I1907" s="19">
        <f>ПЭВН!E1755</f>
        <v>0</v>
      </c>
      <c r="J1907" s="198"/>
      <c r="K1907" s="306"/>
      <c r="N1907" t="str">
        <f>IFERROR(VLOOKUP(B1907,Сток!A:B,2,FALSE),"")</f>
        <v/>
      </c>
      <c r="Q1907" s="214"/>
      <c r="R1907" s="214"/>
      <c r="S1907" s="214"/>
    </row>
    <row r="1908" spans="1:19" ht="12" customHeight="1" x14ac:dyDescent="0.25">
      <c r="A1908" s="18" t="e">
        <f>#REF!</f>
        <v>#REF!</v>
      </c>
      <c r="B1908" s="20" t="e">
        <f>#REF!</f>
        <v>#REF!</v>
      </c>
      <c r="C1908" s="143" t="e">
        <f>#REF!</f>
        <v>#REF!</v>
      </c>
      <c r="D1908" s="22" t="e">
        <f>#REF!</f>
        <v>#REF!</v>
      </c>
      <c r="E1908" s="35">
        <v>5000</v>
      </c>
      <c r="F1908" s="203" t="s">
        <v>84</v>
      </c>
      <c r="G1908" s="19" t="e">
        <f>#REF!</f>
        <v>#REF!</v>
      </c>
      <c r="H1908" s="19"/>
      <c r="I1908" s="19">
        <f>ПЭВН!E1756</f>
        <v>0</v>
      </c>
      <c r="J1908" s="198"/>
      <c r="K1908" s="306"/>
      <c r="N1908" t="str">
        <f>IFERROR(VLOOKUP(B1908,Сток!A:B,2,FALSE),"")</f>
        <v/>
      </c>
      <c r="Q1908" s="214"/>
      <c r="R1908" s="214"/>
      <c r="S1908" s="214"/>
    </row>
    <row r="1909" spans="1:19" ht="12" customHeight="1" x14ac:dyDescent="0.25">
      <c r="A1909" s="18" t="e">
        <f>#REF!</f>
        <v>#REF!</v>
      </c>
      <c r="B1909" s="20" t="e">
        <f>#REF!</f>
        <v>#REF!</v>
      </c>
      <c r="C1909" s="143" t="e">
        <f>#REF!</f>
        <v>#REF!</v>
      </c>
      <c r="D1909" s="22" t="e">
        <f>#REF!</f>
        <v>#REF!</v>
      </c>
      <c r="E1909" s="35">
        <v>3540</v>
      </c>
      <c r="F1909" s="203" t="s">
        <v>84</v>
      </c>
      <c r="G1909" s="19" t="e">
        <f>#REF!</f>
        <v>#REF!</v>
      </c>
      <c r="H1909" s="19"/>
      <c r="I1909" s="19">
        <f>ПЭВН!E1757</f>
        <v>0</v>
      </c>
      <c r="J1909" s="198"/>
      <c r="K1909" s="306"/>
      <c r="N1909" t="str">
        <f>IFERROR(VLOOKUP(B1909,Сток!A:B,2,FALSE),"")</f>
        <v/>
      </c>
      <c r="Q1909" s="214"/>
      <c r="R1909" s="214"/>
      <c r="S1909" s="214"/>
    </row>
    <row r="1910" spans="1:19" ht="12" customHeight="1" x14ac:dyDescent="0.25">
      <c r="A1910" s="18" t="e">
        <f>#REF!</f>
        <v>#REF!</v>
      </c>
      <c r="B1910" s="20" t="e">
        <f>#REF!</f>
        <v>#REF!</v>
      </c>
      <c r="C1910" s="143" t="e">
        <f>#REF!</f>
        <v>#REF!</v>
      </c>
      <c r="D1910" s="22" t="e">
        <f>#REF!</f>
        <v>#REF!</v>
      </c>
      <c r="E1910" s="35">
        <v>4920</v>
      </c>
      <c r="F1910" s="203" t="s">
        <v>84</v>
      </c>
      <c r="G1910" s="19" t="e">
        <f>#REF!</f>
        <v>#REF!</v>
      </c>
      <c r="H1910" s="19"/>
      <c r="I1910" s="19">
        <f>ПЭВН!E1758</f>
        <v>0</v>
      </c>
      <c r="J1910" s="198"/>
      <c r="K1910" s="306"/>
      <c r="N1910" t="str">
        <f>IFERROR(VLOOKUP(B1910,Сток!A:B,2,FALSE),"")</f>
        <v/>
      </c>
      <c r="Q1910" s="214"/>
      <c r="R1910" s="214"/>
      <c r="S1910" s="214"/>
    </row>
    <row r="1911" spans="1:19" ht="12" customHeight="1" x14ac:dyDescent="0.25">
      <c r="A1911" s="18" t="e">
        <f>#REF!</f>
        <v>#REF!</v>
      </c>
      <c r="B1911" s="20" t="e">
        <f>#REF!</f>
        <v>#REF!</v>
      </c>
      <c r="C1911" s="143" t="e">
        <f>#REF!</f>
        <v>#REF!</v>
      </c>
      <c r="D1911" s="22" t="e">
        <f>#REF!</f>
        <v>#REF!</v>
      </c>
      <c r="E1911" s="35">
        <v>4920</v>
      </c>
      <c r="F1911" s="203" t="s">
        <v>84</v>
      </c>
      <c r="G1911" s="19" t="e">
        <f>#REF!</f>
        <v>#REF!</v>
      </c>
      <c r="H1911" s="19"/>
      <c r="I1911" s="19">
        <f>ПЭВН!E1759</f>
        <v>0</v>
      </c>
      <c r="J1911" s="198"/>
      <c r="K1911" s="306"/>
      <c r="N1911" t="str">
        <f>IFERROR(VLOOKUP(B1911,Сток!A:B,2,FALSE),"")</f>
        <v/>
      </c>
      <c r="Q1911" s="214"/>
      <c r="R1911" s="214"/>
      <c r="S1911" s="214"/>
    </row>
    <row r="1912" spans="1:19" ht="12" customHeight="1" x14ac:dyDescent="0.25">
      <c r="A1912" s="18" t="e">
        <f>#REF!</f>
        <v>#REF!</v>
      </c>
      <c r="B1912" s="20" t="e">
        <f>#REF!</f>
        <v>#REF!</v>
      </c>
      <c r="C1912" s="143" t="e">
        <f>#REF!</f>
        <v>#REF!</v>
      </c>
      <c r="D1912" s="22" t="e">
        <f>#REF!</f>
        <v>#REF!</v>
      </c>
      <c r="E1912" s="35">
        <v>4270</v>
      </c>
      <c r="F1912" s="203" t="s">
        <v>84</v>
      </c>
      <c r="G1912" s="19" t="e">
        <f>#REF!</f>
        <v>#REF!</v>
      </c>
      <c r="H1912" s="19"/>
      <c r="I1912" s="19">
        <f>ПЭВН!E1760</f>
        <v>0</v>
      </c>
      <c r="J1912" s="198"/>
      <c r="K1912" s="306"/>
      <c r="N1912" t="str">
        <f>IFERROR(VLOOKUP(B1912,Сток!A:B,2,FALSE),"")</f>
        <v/>
      </c>
      <c r="Q1912" s="214"/>
      <c r="R1912" s="214"/>
      <c r="S1912" s="214"/>
    </row>
    <row r="1913" spans="1:19" ht="12" customHeight="1" x14ac:dyDescent="0.25">
      <c r="A1913" s="18" t="e">
        <f>#REF!</f>
        <v>#REF!</v>
      </c>
      <c r="B1913" s="20" t="e">
        <f>#REF!</f>
        <v>#REF!</v>
      </c>
      <c r="C1913" s="143" t="e">
        <f>#REF!</f>
        <v>#REF!</v>
      </c>
      <c r="D1913" s="22" t="e">
        <f>#REF!</f>
        <v>#REF!</v>
      </c>
      <c r="E1913" s="35">
        <v>4270</v>
      </c>
      <c r="F1913" s="203" t="s">
        <v>84</v>
      </c>
      <c r="G1913" s="19" t="e">
        <f>#REF!</f>
        <v>#REF!</v>
      </c>
      <c r="H1913" s="19"/>
      <c r="I1913" s="19">
        <f>ПЭВН!E1761</f>
        <v>0</v>
      </c>
      <c r="J1913" s="198"/>
      <c r="K1913" s="306"/>
      <c r="N1913" t="str">
        <f>IFERROR(VLOOKUP(B1913,Сток!A:B,2,FALSE),"")</f>
        <v/>
      </c>
      <c r="Q1913" s="214"/>
      <c r="R1913" s="214"/>
      <c r="S1913" s="214"/>
    </row>
    <row r="1914" spans="1:19" ht="12" customHeight="1" x14ac:dyDescent="0.25">
      <c r="A1914" s="18" t="e">
        <f>#REF!</f>
        <v>#REF!</v>
      </c>
      <c r="B1914" s="20" t="e">
        <f>#REF!</f>
        <v>#REF!</v>
      </c>
      <c r="C1914" s="143" t="e">
        <f>#REF!</f>
        <v>#REF!</v>
      </c>
      <c r="D1914" s="22" t="e">
        <f>#REF!</f>
        <v>#REF!</v>
      </c>
      <c r="E1914" s="35">
        <v>3540</v>
      </c>
      <c r="F1914" s="203" t="s">
        <v>84</v>
      </c>
      <c r="G1914" s="19" t="e">
        <f>#REF!</f>
        <v>#REF!</v>
      </c>
      <c r="H1914" s="19"/>
      <c r="I1914" s="19">
        <f>ПЭВН!E1762</f>
        <v>0</v>
      </c>
      <c r="J1914" s="198"/>
      <c r="K1914" s="306"/>
      <c r="N1914" t="str">
        <f>IFERROR(VLOOKUP(B1914,Сток!A:B,2,FALSE),"")</f>
        <v/>
      </c>
      <c r="Q1914" s="214"/>
      <c r="R1914" s="214"/>
      <c r="S1914" s="214"/>
    </row>
    <row r="1915" spans="1:19" ht="12" customHeight="1" x14ac:dyDescent="0.25">
      <c r="A1915" s="18" t="e">
        <f>#REF!</f>
        <v>#REF!</v>
      </c>
      <c r="B1915" s="20" t="e">
        <f>#REF!</f>
        <v>#REF!</v>
      </c>
      <c r="C1915" s="143" t="e">
        <f>#REF!</f>
        <v>#REF!</v>
      </c>
      <c r="D1915" s="22" t="e">
        <f>#REF!</f>
        <v>#REF!</v>
      </c>
      <c r="E1915" s="35">
        <v>3540</v>
      </c>
      <c r="F1915" s="203" t="s">
        <v>84</v>
      </c>
      <c r="G1915" s="19" t="e">
        <f>#REF!</f>
        <v>#REF!</v>
      </c>
      <c r="H1915" s="19"/>
      <c r="I1915" s="19">
        <f>ПЭВН!E1763</f>
        <v>0</v>
      </c>
      <c r="J1915" s="198"/>
      <c r="K1915" s="306"/>
      <c r="N1915" t="str">
        <f>IFERROR(VLOOKUP(B1915,Сток!A:B,2,FALSE),"")</f>
        <v/>
      </c>
      <c r="Q1915" s="214"/>
      <c r="R1915" s="214"/>
      <c r="S1915" s="214"/>
    </row>
    <row r="1916" spans="1:19" ht="12" customHeight="1" x14ac:dyDescent="0.25">
      <c r="A1916" s="18" t="e">
        <f>#REF!</f>
        <v>#REF!</v>
      </c>
      <c r="B1916" s="20" t="e">
        <f>#REF!</f>
        <v>#REF!</v>
      </c>
      <c r="C1916" s="143" t="e">
        <f>#REF!</f>
        <v>#REF!</v>
      </c>
      <c r="D1916" s="22" t="e">
        <f>#REF!</f>
        <v>#REF!</v>
      </c>
      <c r="E1916" s="35">
        <v>3320</v>
      </c>
      <c r="F1916" s="203" t="s">
        <v>84</v>
      </c>
      <c r="G1916" s="19" t="e">
        <f>#REF!</f>
        <v>#REF!</v>
      </c>
      <c r="H1916" s="19"/>
      <c r="I1916" s="19">
        <f>ПЭВН!E1764</f>
        <v>0</v>
      </c>
      <c r="J1916" s="198"/>
      <c r="K1916" s="306"/>
      <c r="N1916" t="str">
        <f>IFERROR(VLOOKUP(B1916,Сток!A:B,2,FALSE),"")</f>
        <v/>
      </c>
      <c r="Q1916" s="214"/>
      <c r="R1916" s="214"/>
      <c r="S1916" s="214"/>
    </row>
    <row r="1917" spans="1:19" ht="12" customHeight="1" x14ac:dyDescent="0.25">
      <c r="A1917" s="18" t="e">
        <f>#REF!</f>
        <v>#REF!</v>
      </c>
      <c r="B1917" s="20" t="e">
        <f>#REF!</f>
        <v>#REF!</v>
      </c>
      <c r="C1917" s="143" t="e">
        <f>#REF!</f>
        <v>#REF!</v>
      </c>
      <c r="D1917" s="22" t="e">
        <f>#REF!</f>
        <v>#REF!</v>
      </c>
      <c r="E1917" s="35">
        <v>3320</v>
      </c>
      <c r="F1917" s="203" t="s">
        <v>84</v>
      </c>
      <c r="G1917" s="19" t="e">
        <f>#REF!</f>
        <v>#REF!</v>
      </c>
      <c r="H1917" s="19"/>
      <c r="I1917" s="19">
        <f>ПЭВН!E1765</f>
        <v>0</v>
      </c>
      <c r="J1917" s="198"/>
      <c r="K1917" s="306"/>
      <c r="N1917" t="str">
        <f>IFERROR(VLOOKUP(B1917,Сток!A:B,2,FALSE),"")</f>
        <v/>
      </c>
      <c r="Q1917" s="214"/>
      <c r="R1917" s="214"/>
      <c r="S1917" s="214"/>
    </row>
    <row r="1918" spans="1:19" ht="12" customHeight="1" x14ac:dyDescent="0.25">
      <c r="A1918" s="18" t="e">
        <f>#REF!</f>
        <v>#REF!</v>
      </c>
      <c r="B1918" s="20" t="e">
        <f>#REF!</f>
        <v>#REF!</v>
      </c>
      <c r="C1918" s="143" t="e">
        <f>#REF!</f>
        <v>#REF!</v>
      </c>
      <c r="D1918" s="22" t="e">
        <f>#REF!</f>
        <v>#REF!</v>
      </c>
      <c r="E1918" s="35">
        <v>4040</v>
      </c>
      <c r="F1918" s="203" t="s">
        <v>84</v>
      </c>
      <c r="G1918" s="19" t="e">
        <f>#REF!</f>
        <v>#REF!</v>
      </c>
      <c r="H1918" s="19"/>
      <c r="I1918" s="19">
        <f>ПЭВН!E1766</f>
        <v>0</v>
      </c>
      <c r="J1918" s="198"/>
      <c r="K1918" s="306"/>
      <c r="N1918" t="str">
        <f>IFERROR(VLOOKUP(B1918,Сток!A:B,2,FALSE),"")</f>
        <v/>
      </c>
      <c r="Q1918" s="214"/>
      <c r="R1918" s="214"/>
      <c r="S1918" s="214"/>
    </row>
    <row r="1919" spans="1:19" ht="12" customHeight="1" x14ac:dyDescent="0.25">
      <c r="A1919" s="18" t="e">
        <f>#REF!</f>
        <v>#REF!</v>
      </c>
      <c r="B1919" s="20" t="e">
        <f>#REF!</f>
        <v>#REF!</v>
      </c>
      <c r="C1919" s="143" t="e">
        <f>#REF!</f>
        <v>#REF!</v>
      </c>
      <c r="D1919" s="22" t="e">
        <f>#REF!</f>
        <v>#REF!</v>
      </c>
      <c r="E1919" s="35">
        <v>4490</v>
      </c>
      <c r="F1919" s="203" t="s">
        <v>84</v>
      </c>
      <c r="G1919" s="19" t="e">
        <f>#REF!</f>
        <v>#REF!</v>
      </c>
      <c r="H1919" s="19"/>
      <c r="I1919" s="19">
        <f>ПЭВН!E1767</f>
        <v>0</v>
      </c>
      <c r="J1919" s="198"/>
      <c r="K1919" s="306"/>
      <c r="N1919" t="str">
        <f>IFERROR(VLOOKUP(B1919,Сток!A:B,2,FALSE),"")</f>
        <v/>
      </c>
      <c r="Q1919" s="214"/>
      <c r="R1919" s="214"/>
      <c r="S1919" s="214"/>
    </row>
    <row r="1920" spans="1:19" ht="12" customHeight="1" x14ac:dyDescent="0.25">
      <c r="A1920" s="18" t="e">
        <f>#REF!</f>
        <v>#REF!</v>
      </c>
      <c r="B1920" s="20" t="e">
        <f>#REF!</f>
        <v>#REF!</v>
      </c>
      <c r="C1920" s="143" t="e">
        <f>#REF!</f>
        <v>#REF!</v>
      </c>
      <c r="D1920" s="22" t="e">
        <f>#REF!</f>
        <v>#REF!</v>
      </c>
      <c r="E1920" s="35">
        <v>3320</v>
      </c>
      <c r="F1920" s="203" t="s">
        <v>84</v>
      </c>
      <c r="G1920" s="19" t="e">
        <f>#REF!</f>
        <v>#REF!</v>
      </c>
      <c r="H1920" s="19"/>
      <c r="I1920" s="19">
        <f>ПЭВН!E1768</f>
        <v>0</v>
      </c>
      <c r="J1920" s="198"/>
      <c r="K1920" s="306"/>
      <c r="N1920" t="str">
        <f>IFERROR(VLOOKUP(B1920,Сток!A:B,2,FALSE),"")</f>
        <v/>
      </c>
      <c r="Q1920" s="214"/>
      <c r="R1920" s="214"/>
      <c r="S1920" s="214"/>
    </row>
    <row r="1921" spans="1:19" ht="12" customHeight="1" x14ac:dyDescent="0.25">
      <c r="A1921" s="18" t="e">
        <f>#REF!</f>
        <v>#REF!</v>
      </c>
      <c r="B1921" s="20" t="e">
        <f>#REF!</f>
        <v>#REF!</v>
      </c>
      <c r="C1921" s="143" t="e">
        <f>#REF!</f>
        <v>#REF!</v>
      </c>
      <c r="D1921" s="22" t="e">
        <f>#REF!</f>
        <v>#REF!</v>
      </c>
      <c r="E1921" s="35">
        <v>4450</v>
      </c>
      <c r="F1921" s="203" t="s">
        <v>84</v>
      </c>
      <c r="G1921" s="19" t="e">
        <f>#REF!</f>
        <v>#REF!</v>
      </c>
      <c r="H1921" s="19"/>
      <c r="I1921" s="19">
        <f>ПЭВН!E1769</f>
        <v>0</v>
      </c>
      <c r="J1921" s="198"/>
      <c r="K1921" s="306"/>
      <c r="N1921" t="str">
        <f>IFERROR(VLOOKUP(B1921,Сток!A:B,2,FALSE),"")</f>
        <v/>
      </c>
      <c r="Q1921" s="214"/>
      <c r="R1921" s="214"/>
      <c r="S1921" s="214"/>
    </row>
    <row r="1922" spans="1:19" ht="12" customHeight="1" x14ac:dyDescent="0.25">
      <c r="A1922" s="18" t="e">
        <f>#REF!</f>
        <v>#REF!</v>
      </c>
      <c r="B1922" s="20" t="e">
        <f>#REF!</f>
        <v>#REF!</v>
      </c>
      <c r="C1922" s="143" t="e">
        <f>#REF!</f>
        <v>#REF!</v>
      </c>
      <c r="D1922" s="22" t="e">
        <f>#REF!</f>
        <v>#REF!</v>
      </c>
      <c r="E1922" s="35">
        <v>5120</v>
      </c>
      <c r="F1922" s="203" t="s">
        <v>84</v>
      </c>
      <c r="G1922" s="19" t="e">
        <f>#REF!</f>
        <v>#REF!</v>
      </c>
      <c r="H1922" s="19"/>
      <c r="I1922" s="19">
        <f>ПЭВН!E1770</f>
        <v>0</v>
      </c>
      <c r="J1922" s="198"/>
      <c r="K1922" s="306"/>
      <c r="N1922" t="str">
        <f>IFERROR(VLOOKUP(B1922,Сток!A:B,2,FALSE),"")</f>
        <v/>
      </c>
      <c r="Q1922" s="214"/>
      <c r="R1922" s="214"/>
      <c r="S1922" s="214"/>
    </row>
    <row r="1923" spans="1:19" ht="12" customHeight="1" x14ac:dyDescent="0.25">
      <c r="A1923" s="18" t="e">
        <f>#REF!</f>
        <v>#REF!</v>
      </c>
      <c r="B1923" s="20" t="e">
        <f>#REF!</f>
        <v>#REF!</v>
      </c>
      <c r="C1923" s="143" t="e">
        <f>#REF!</f>
        <v>#REF!</v>
      </c>
      <c r="D1923" s="22" t="e">
        <f>#REF!</f>
        <v>#REF!</v>
      </c>
      <c r="E1923" s="35">
        <v>5750</v>
      </c>
      <c r="F1923" s="203" t="s">
        <v>84</v>
      </c>
      <c r="G1923" s="19" t="e">
        <f>#REF!</f>
        <v>#REF!</v>
      </c>
      <c r="H1923" s="19"/>
      <c r="I1923" s="19">
        <f>ПЭВН!E1771</f>
        <v>0</v>
      </c>
      <c r="J1923" s="198"/>
      <c r="K1923" s="306"/>
      <c r="N1923" t="str">
        <f>IFERROR(VLOOKUP(B1923,Сток!A:B,2,FALSE),"")</f>
        <v/>
      </c>
      <c r="Q1923" s="214"/>
      <c r="R1923" s="214"/>
      <c r="S1923" s="214"/>
    </row>
    <row r="1924" spans="1:19" ht="12" customHeight="1" x14ac:dyDescent="0.25">
      <c r="A1924" s="18" t="e">
        <f>#REF!</f>
        <v>#REF!</v>
      </c>
      <c r="B1924" s="20" t="e">
        <f>#REF!</f>
        <v>#REF!</v>
      </c>
      <c r="C1924" s="143" t="e">
        <f>#REF!</f>
        <v>#REF!</v>
      </c>
      <c r="D1924" s="22" t="e">
        <f>#REF!</f>
        <v>#REF!</v>
      </c>
      <c r="E1924" s="35">
        <v>6290</v>
      </c>
      <c r="F1924" s="203" t="s">
        <v>84</v>
      </c>
      <c r="G1924" s="19" t="e">
        <f>#REF!</f>
        <v>#REF!</v>
      </c>
      <c r="H1924" s="19"/>
      <c r="I1924" s="19">
        <f>ПЭВН!E1772</f>
        <v>0</v>
      </c>
      <c r="J1924" s="198"/>
      <c r="K1924" s="306"/>
      <c r="N1924" t="str">
        <f>IFERROR(VLOOKUP(B1924,Сток!A:B,2,FALSE),"")</f>
        <v/>
      </c>
      <c r="Q1924" s="214"/>
      <c r="R1924" s="214"/>
      <c r="S1924" s="214"/>
    </row>
    <row r="1925" spans="1:19" ht="12" customHeight="1" x14ac:dyDescent="0.25">
      <c r="A1925" s="18" t="e">
        <f>#REF!</f>
        <v>#REF!</v>
      </c>
      <c r="B1925" s="20" t="e">
        <f>#REF!</f>
        <v>#REF!</v>
      </c>
      <c r="C1925" s="143" t="e">
        <f>#REF!</f>
        <v>#REF!</v>
      </c>
      <c r="D1925" s="22" t="e">
        <f>#REF!</f>
        <v>#REF!</v>
      </c>
      <c r="E1925" s="35">
        <v>4450</v>
      </c>
      <c r="F1925" s="203" t="s">
        <v>84</v>
      </c>
      <c r="G1925" s="19" t="e">
        <f>#REF!</f>
        <v>#REF!</v>
      </c>
      <c r="H1925" s="19"/>
      <c r="I1925" s="19">
        <f>ПЭВН!E1774</f>
        <v>0</v>
      </c>
      <c r="J1925" s="198"/>
      <c r="K1925" s="306"/>
      <c r="N1925" t="str">
        <f>IFERROR(VLOOKUP(B1925,Сток!A:B,2,FALSE),"")</f>
        <v/>
      </c>
      <c r="Q1925" s="214"/>
      <c r="R1925" s="214"/>
      <c r="S1925" s="214"/>
    </row>
    <row r="1926" spans="1:19" ht="12" customHeight="1" x14ac:dyDescent="0.25">
      <c r="A1926" s="18" t="e">
        <f>#REF!</f>
        <v>#REF!</v>
      </c>
      <c r="B1926" s="20" t="e">
        <f>#REF!</f>
        <v>#REF!</v>
      </c>
      <c r="C1926" s="143" t="e">
        <f>#REF!</f>
        <v>#REF!</v>
      </c>
      <c r="D1926" s="22" t="e">
        <f>#REF!</f>
        <v>#REF!</v>
      </c>
      <c r="E1926" s="35">
        <v>5120</v>
      </c>
      <c r="F1926" s="203" t="s">
        <v>84</v>
      </c>
      <c r="G1926" s="19" t="e">
        <f>#REF!</f>
        <v>#REF!</v>
      </c>
      <c r="H1926" s="19"/>
      <c r="I1926" s="19">
        <f>ПЭВН!E1775</f>
        <v>0</v>
      </c>
      <c r="J1926" s="198"/>
      <c r="K1926" s="306"/>
      <c r="N1926" t="str">
        <f>IFERROR(VLOOKUP(B1926,Сток!A:B,2,FALSE),"")</f>
        <v/>
      </c>
      <c r="Q1926" s="214"/>
      <c r="R1926" s="214"/>
      <c r="S1926" s="214"/>
    </row>
    <row r="1927" spans="1:19" ht="12" customHeight="1" x14ac:dyDescent="0.25">
      <c r="A1927" s="18" t="e">
        <f>#REF!</f>
        <v>#REF!</v>
      </c>
      <c r="B1927" s="20" t="e">
        <f>#REF!</f>
        <v>#REF!</v>
      </c>
      <c r="C1927" s="143" t="e">
        <f>#REF!</f>
        <v>#REF!</v>
      </c>
      <c r="D1927" s="22" t="e">
        <f>#REF!</f>
        <v>#REF!</v>
      </c>
      <c r="E1927" s="35">
        <v>5750</v>
      </c>
      <c r="F1927" s="203" t="s">
        <v>84</v>
      </c>
      <c r="G1927" s="19" t="e">
        <f>#REF!</f>
        <v>#REF!</v>
      </c>
      <c r="H1927" s="19"/>
      <c r="I1927" s="19">
        <f>ПЭВН!E1776</f>
        <v>0</v>
      </c>
      <c r="J1927" s="198"/>
      <c r="K1927" s="306"/>
      <c r="N1927" t="str">
        <f>IFERROR(VLOOKUP(B1927,Сток!A:B,2,FALSE),"")</f>
        <v/>
      </c>
      <c r="Q1927" s="214"/>
      <c r="R1927" s="214"/>
      <c r="S1927" s="214"/>
    </row>
    <row r="1928" spans="1:19" ht="12" customHeight="1" x14ac:dyDescent="0.25">
      <c r="A1928" s="18" t="e">
        <f>#REF!</f>
        <v>#REF!</v>
      </c>
      <c r="B1928" s="20" t="e">
        <f>#REF!</f>
        <v>#REF!</v>
      </c>
      <c r="C1928" s="143" t="e">
        <f>#REF!</f>
        <v>#REF!</v>
      </c>
      <c r="D1928" s="22" t="e">
        <f>#REF!</f>
        <v>#REF!</v>
      </c>
      <c r="E1928" s="35">
        <v>6290</v>
      </c>
      <c r="F1928" s="203" t="s">
        <v>84</v>
      </c>
      <c r="G1928" s="19" t="e">
        <f>#REF!</f>
        <v>#REF!</v>
      </c>
      <c r="H1928" s="19"/>
      <c r="I1928" s="19">
        <f>ПЭВН!E1777</f>
        <v>0</v>
      </c>
      <c r="J1928" s="198"/>
      <c r="K1928" s="306"/>
      <c r="N1928" t="str">
        <f>IFERROR(VLOOKUP(B1928,Сток!A:B,2,FALSE),"")</f>
        <v/>
      </c>
      <c r="Q1928" s="214"/>
      <c r="R1928" s="214"/>
      <c r="S1928" s="214"/>
    </row>
    <row r="1929" spans="1:19" ht="12" customHeight="1" x14ac:dyDescent="0.25">
      <c r="A1929" s="18" t="e">
        <f>#REF!</f>
        <v>#REF!</v>
      </c>
      <c r="B1929" s="20" t="e">
        <f>#REF!</f>
        <v>#REF!</v>
      </c>
      <c r="C1929" s="143" t="e">
        <f>#REF!</f>
        <v>#REF!</v>
      </c>
      <c r="D1929" s="22" t="e">
        <f>#REF!</f>
        <v>#REF!</v>
      </c>
      <c r="E1929" s="35">
        <v>4450</v>
      </c>
      <c r="F1929" s="203" t="s">
        <v>84</v>
      </c>
      <c r="G1929" s="19" t="e">
        <f>#REF!</f>
        <v>#REF!</v>
      </c>
      <c r="H1929" s="19"/>
      <c r="I1929" s="19">
        <f>ПЭВН!E1778</f>
        <v>0</v>
      </c>
      <c r="J1929" s="198"/>
      <c r="K1929" s="306"/>
      <c r="N1929" t="str">
        <f>IFERROR(VLOOKUP(B1929,Сток!A:B,2,FALSE),"")</f>
        <v/>
      </c>
      <c r="Q1929" s="214"/>
      <c r="R1929" s="214"/>
      <c r="S1929" s="214"/>
    </row>
    <row r="1930" spans="1:19" ht="12" customHeight="1" x14ac:dyDescent="0.25">
      <c r="A1930" s="18" t="e">
        <f>#REF!</f>
        <v>#REF!</v>
      </c>
      <c r="B1930" s="20" t="e">
        <f>#REF!</f>
        <v>#REF!</v>
      </c>
      <c r="C1930" s="143" t="e">
        <f>#REF!</f>
        <v>#REF!</v>
      </c>
      <c r="D1930" s="22" t="e">
        <f>#REF!</f>
        <v>#REF!</v>
      </c>
      <c r="E1930" s="35">
        <v>5120</v>
      </c>
      <c r="F1930" s="203" t="s">
        <v>84</v>
      </c>
      <c r="G1930" s="19" t="e">
        <f>#REF!</f>
        <v>#REF!</v>
      </c>
      <c r="H1930" s="19"/>
      <c r="I1930" s="19">
        <f>ПЭВН!E1779</f>
        <v>0</v>
      </c>
      <c r="J1930" s="198"/>
      <c r="K1930" s="306"/>
      <c r="N1930" t="str">
        <f>IFERROR(VLOOKUP(B1930,Сток!A:B,2,FALSE),"")</f>
        <v/>
      </c>
      <c r="Q1930" s="214"/>
      <c r="R1930" s="214"/>
      <c r="S1930" s="214"/>
    </row>
    <row r="1931" spans="1:19" ht="12" customHeight="1" x14ac:dyDescent="0.25">
      <c r="A1931" s="18" t="e">
        <f>#REF!</f>
        <v>#REF!</v>
      </c>
      <c r="B1931" s="20" t="e">
        <f>#REF!</f>
        <v>#REF!</v>
      </c>
      <c r="C1931" s="143" t="e">
        <f>#REF!</f>
        <v>#REF!</v>
      </c>
      <c r="D1931" s="22" t="e">
        <f>#REF!</f>
        <v>#REF!</v>
      </c>
      <c r="E1931" s="35">
        <v>5750</v>
      </c>
      <c r="F1931" s="203" t="s">
        <v>84</v>
      </c>
      <c r="G1931" s="19" t="e">
        <f>#REF!</f>
        <v>#REF!</v>
      </c>
      <c r="H1931" s="19"/>
      <c r="I1931" s="19">
        <f>ПЭВН!E1780</f>
        <v>0</v>
      </c>
      <c r="J1931" s="198"/>
      <c r="K1931" s="306"/>
      <c r="N1931" t="str">
        <f>IFERROR(VLOOKUP(B1931,Сток!A:B,2,FALSE),"")</f>
        <v/>
      </c>
      <c r="O1931" s="1"/>
      <c r="Q1931" s="214"/>
      <c r="R1931" s="214"/>
      <c r="S1931" s="214"/>
    </row>
    <row r="1932" spans="1:19" ht="12" customHeight="1" x14ac:dyDescent="0.25">
      <c r="A1932" s="18" t="e">
        <f>#REF!</f>
        <v>#REF!</v>
      </c>
      <c r="B1932" s="20" t="e">
        <f>#REF!</f>
        <v>#REF!</v>
      </c>
      <c r="C1932" s="143" t="e">
        <f>#REF!</f>
        <v>#REF!</v>
      </c>
      <c r="D1932" s="22" t="e">
        <f>#REF!</f>
        <v>#REF!</v>
      </c>
      <c r="E1932" s="35">
        <v>6290</v>
      </c>
      <c r="F1932" s="203" t="s">
        <v>84</v>
      </c>
      <c r="G1932" s="19" t="e">
        <f>#REF!</f>
        <v>#REF!</v>
      </c>
      <c r="H1932" s="19"/>
      <c r="I1932" s="19">
        <f>ПЭВН!E1781</f>
        <v>0</v>
      </c>
      <c r="J1932" s="198"/>
      <c r="K1932" s="306"/>
      <c r="N1932" t="str">
        <f>IFERROR(VLOOKUP(B1932,Сток!A:B,2,FALSE),"")</f>
        <v/>
      </c>
      <c r="O1932" s="1"/>
      <c r="Q1932" s="214"/>
      <c r="R1932" s="214"/>
      <c r="S1932" s="214"/>
    </row>
    <row r="1933" spans="1:19" ht="12" customHeight="1" x14ac:dyDescent="0.25">
      <c r="A1933" s="18" t="e">
        <f>#REF!</f>
        <v>#REF!</v>
      </c>
      <c r="B1933" s="20" t="e">
        <f>#REF!</f>
        <v>#REF!</v>
      </c>
      <c r="C1933" s="143" t="e">
        <f>#REF!</f>
        <v>#REF!</v>
      </c>
      <c r="D1933" s="22" t="e">
        <f>#REF!</f>
        <v>#REF!</v>
      </c>
      <c r="E1933" s="35">
        <v>4450</v>
      </c>
      <c r="F1933" s="203" t="s">
        <v>84</v>
      </c>
      <c r="G1933" s="19" t="e">
        <f>#REF!</f>
        <v>#REF!</v>
      </c>
      <c r="H1933" s="19"/>
      <c r="I1933" s="19">
        <f>ПЭВН!E1782</f>
        <v>0</v>
      </c>
      <c r="J1933" s="198"/>
      <c r="K1933" s="306"/>
      <c r="N1933" t="str">
        <f>IFERROR(VLOOKUP(B1933,Сток!A:B,2,FALSE),"")</f>
        <v/>
      </c>
      <c r="O1933" s="33"/>
      <c r="Q1933" s="214"/>
      <c r="R1933" s="214"/>
      <c r="S1933" s="214"/>
    </row>
    <row r="1934" spans="1:19" ht="12" customHeight="1" x14ac:dyDescent="0.25">
      <c r="A1934" s="18" t="e">
        <f>#REF!</f>
        <v>#REF!</v>
      </c>
      <c r="B1934" s="20" t="e">
        <f>#REF!</f>
        <v>#REF!</v>
      </c>
      <c r="C1934" s="143" t="e">
        <f>#REF!</f>
        <v>#REF!</v>
      </c>
      <c r="D1934" s="22" t="e">
        <f>#REF!</f>
        <v>#REF!</v>
      </c>
      <c r="E1934" s="35">
        <v>3050</v>
      </c>
      <c r="F1934" s="203" t="s">
        <v>84</v>
      </c>
      <c r="G1934" s="19" t="e">
        <f>#REF!</f>
        <v>#REF!</v>
      </c>
      <c r="H1934" s="19"/>
      <c r="I1934" s="19">
        <f>ПЭВН!E1783</f>
        <v>0</v>
      </c>
      <c r="J1934" s="198"/>
      <c r="K1934" s="306"/>
      <c r="N1934" t="str">
        <f>IFERROR(VLOOKUP(B1934,Сток!A:B,2,FALSE),"")</f>
        <v/>
      </c>
      <c r="O1934" s="1"/>
      <c r="Q1934" s="214"/>
      <c r="R1934" s="214"/>
      <c r="S1934" s="214"/>
    </row>
    <row r="1935" spans="1:19" ht="12" customHeight="1" x14ac:dyDescent="0.25">
      <c r="A1935" s="18" t="e">
        <f>#REF!</f>
        <v>#REF!</v>
      </c>
      <c r="B1935" s="20" t="e">
        <f>#REF!</f>
        <v>#REF!</v>
      </c>
      <c r="C1935" s="143" t="e">
        <f>#REF!</f>
        <v>#REF!</v>
      </c>
      <c r="D1935" s="22" t="e">
        <f>#REF!</f>
        <v>#REF!</v>
      </c>
      <c r="E1935" s="35">
        <v>3540</v>
      </c>
      <c r="F1935" s="203" t="s">
        <v>84</v>
      </c>
      <c r="G1935" s="19" t="e">
        <f>#REF!</f>
        <v>#REF!</v>
      </c>
      <c r="H1935" s="19"/>
      <c r="I1935" s="19">
        <f>ПЭВН!E1784</f>
        <v>0</v>
      </c>
      <c r="J1935" s="198"/>
      <c r="K1935" s="306"/>
      <c r="N1935" t="str">
        <f>IFERROR(VLOOKUP(B1935,Сток!A:B,2,FALSE),"")</f>
        <v/>
      </c>
      <c r="Q1935" s="214"/>
      <c r="R1935" s="214"/>
      <c r="S1935" s="214"/>
    </row>
    <row r="1936" spans="1:19" ht="12" customHeight="1" x14ac:dyDescent="0.25">
      <c r="A1936" s="18" t="e">
        <f>#REF!</f>
        <v>#REF!</v>
      </c>
      <c r="B1936" s="20" t="e">
        <f>#REF!</f>
        <v>#REF!</v>
      </c>
      <c r="C1936" s="143" t="e">
        <f>#REF!</f>
        <v>#REF!</v>
      </c>
      <c r="D1936" s="22" t="e">
        <f>#REF!</f>
        <v>#REF!</v>
      </c>
      <c r="E1936" s="35">
        <v>7700</v>
      </c>
      <c r="F1936" s="203" t="s">
        <v>84</v>
      </c>
      <c r="G1936" s="19" t="e">
        <f>#REF!</f>
        <v>#REF!</v>
      </c>
      <c r="H1936" s="19"/>
      <c r="I1936" s="19">
        <f>ПЭВН!E1785</f>
        <v>0</v>
      </c>
      <c r="J1936" s="198"/>
      <c r="K1936" s="306"/>
      <c r="N1936" t="str">
        <f>IFERROR(VLOOKUP(B1936,Сток!A:B,2,FALSE),"")</f>
        <v/>
      </c>
      <c r="Q1936" s="214"/>
      <c r="R1936" s="214"/>
      <c r="S1936" s="214"/>
    </row>
    <row r="1937" spans="1:19" ht="12" customHeight="1" x14ac:dyDescent="0.25">
      <c r="A1937" s="18" t="e">
        <f>#REF!</f>
        <v>#REF!</v>
      </c>
      <c r="B1937" s="20" t="e">
        <f>#REF!</f>
        <v>#REF!</v>
      </c>
      <c r="C1937" s="143" t="e">
        <f>#REF!</f>
        <v>#REF!</v>
      </c>
      <c r="D1937" s="22" t="e">
        <f>#REF!</f>
        <v>#REF!</v>
      </c>
      <c r="E1937" s="35">
        <v>4270</v>
      </c>
      <c r="F1937" s="203" t="s">
        <v>84</v>
      </c>
      <c r="G1937" s="19" t="e">
        <f>#REF!</f>
        <v>#REF!</v>
      </c>
      <c r="H1937" s="19"/>
      <c r="I1937" s="19">
        <f>ПЭВН!E1786</f>
        <v>0</v>
      </c>
      <c r="J1937" s="198"/>
      <c r="K1937" s="306"/>
      <c r="N1937" t="str">
        <f>IFERROR(VLOOKUP(B1937,Сток!A:B,2,FALSE),"")</f>
        <v/>
      </c>
      <c r="Q1937" s="214"/>
      <c r="R1937" s="214"/>
      <c r="S1937" s="214"/>
    </row>
    <row r="1938" spans="1:19" ht="12" customHeight="1" x14ac:dyDescent="0.25">
      <c r="A1938" s="18" t="e">
        <f>#REF!</f>
        <v>#REF!</v>
      </c>
      <c r="B1938" s="20" t="e">
        <f>#REF!</f>
        <v>#REF!</v>
      </c>
      <c r="C1938" s="143" t="e">
        <f>#REF!</f>
        <v>#REF!</v>
      </c>
      <c r="D1938" s="22" t="e">
        <f>#REF!</f>
        <v>#REF!</v>
      </c>
      <c r="E1938" s="21" t="e">
        <f>#REF!</f>
        <v>#REF!</v>
      </c>
      <c r="F1938" s="203">
        <v>5290</v>
      </c>
      <c r="G1938" s="19" t="e">
        <f>#REF!</f>
        <v>#REF!</v>
      </c>
      <c r="H1938" s="19"/>
      <c r="I1938" s="19">
        <f>ПЭВН!E1787</f>
        <v>0</v>
      </c>
      <c r="J1938" s="198"/>
      <c r="K1938" s="306"/>
      <c r="N1938" t="str">
        <f>IFERROR(VLOOKUP(B1938,Сток!A:B,2,FALSE),"")</f>
        <v/>
      </c>
      <c r="Q1938" s="214"/>
      <c r="R1938" s="214"/>
      <c r="S1938" s="214"/>
    </row>
    <row r="1939" spans="1:19" ht="12" customHeight="1" x14ac:dyDescent="0.25">
      <c r="A1939" s="18" t="e">
        <f>#REF!</f>
        <v>#REF!</v>
      </c>
      <c r="B1939" s="20" t="e">
        <f>#REF!</f>
        <v>#REF!</v>
      </c>
      <c r="C1939" s="143" t="e">
        <f>#REF!</f>
        <v>#REF!</v>
      </c>
      <c r="D1939" s="22" t="e">
        <f>#REF!</f>
        <v>#REF!</v>
      </c>
      <c r="E1939" s="21" t="e">
        <f>#REF!</f>
        <v>#REF!</v>
      </c>
      <c r="F1939" s="203">
        <v>5890</v>
      </c>
      <c r="G1939" s="19" t="e">
        <f>#REF!</f>
        <v>#REF!</v>
      </c>
      <c r="H1939" s="19"/>
      <c r="I1939" s="19">
        <f>ПЭВН!E1788</f>
        <v>0</v>
      </c>
      <c r="J1939" s="198"/>
      <c r="K1939" s="306"/>
      <c r="N1939" t="str">
        <f>IFERROR(VLOOKUP(B1939,Сток!A:B,2,FALSE),"")</f>
        <v/>
      </c>
      <c r="Q1939" s="214"/>
      <c r="R1939" s="214"/>
      <c r="S1939" s="214"/>
    </row>
    <row r="1940" spans="1:19" ht="12" customHeight="1" x14ac:dyDescent="0.25">
      <c r="A1940" s="18" t="e">
        <f>#REF!</f>
        <v>#REF!</v>
      </c>
      <c r="B1940" s="20" t="e">
        <f>#REF!</f>
        <v>#REF!</v>
      </c>
      <c r="C1940" s="143" t="e">
        <f>#REF!</f>
        <v>#REF!</v>
      </c>
      <c r="D1940" s="22" t="e">
        <f>#REF!</f>
        <v>#REF!</v>
      </c>
      <c r="E1940" s="21" t="e">
        <f>#REF!</f>
        <v>#REF!</v>
      </c>
      <c r="F1940" s="203">
        <v>5290</v>
      </c>
      <c r="G1940" s="19" t="e">
        <f>#REF!</f>
        <v>#REF!</v>
      </c>
      <c r="H1940" s="19"/>
      <c r="I1940" s="19">
        <f>ПЭВН!E1789</f>
        <v>0</v>
      </c>
      <c r="J1940" s="198"/>
      <c r="K1940" s="306"/>
      <c r="N1940" t="str">
        <f>IFERROR(VLOOKUP(B1940,Сток!A:B,2,FALSE),"")</f>
        <v/>
      </c>
      <c r="Q1940" s="214"/>
      <c r="R1940" s="214"/>
      <c r="S1940" s="214"/>
    </row>
    <row r="1941" spans="1:19" ht="12" customHeight="1" x14ac:dyDescent="0.25">
      <c r="A1941" s="18" t="e">
        <f>#REF!</f>
        <v>#REF!</v>
      </c>
      <c r="B1941" s="20" t="e">
        <f>#REF!</f>
        <v>#REF!</v>
      </c>
      <c r="C1941" s="143" t="e">
        <f>#REF!</f>
        <v>#REF!</v>
      </c>
      <c r="D1941" s="22" t="e">
        <f>#REF!</f>
        <v>#REF!</v>
      </c>
      <c r="E1941" s="21" t="e">
        <f>#REF!</f>
        <v>#REF!</v>
      </c>
      <c r="F1941" s="203">
        <v>5890</v>
      </c>
      <c r="G1941" s="19" t="e">
        <f>#REF!</f>
        <v>#REF!</v>
      </c>
      <c r="H1941" s="19"/>
      <c r="I1941" s="19">
        <f>ПЭВН!E1790</f>
        <v>0</v>
      </c>
      <c r="J1941" s="198"/>
      <c r="K1941" s="306"/>
      <c r="N1941" t="str">
        <f>IFERROR(VLOOKUP(B1941,Сток!A:B,2,FALSE),"")</f>
        <v/>
      </c>
      <c r="Q1941" s="214"/>
      <c r="R1941" s="214"/>
      <c r="S1941" s="214"/>
    </row>
    <row r="1942" spans="1:19" ht="12" customHeight="1" x14ac:dyDescent="0.25">
      <c r="A1942" s="18" t="e">
        <f>#REF!</f>
        <v>#REF!</v>
      </c>
      <c r="B1942" s="20" t="e">
        <f>#REF!</f>
        <v>#REF!</v>
      </c>
      <c r="C1942" s="143" t="e">
        <f>#REF!</f>
        <v>#REF!</v>
      </c>
      <c r="D1942" s="22" t="e">
        <f>#REF!</f>
        <v>#REF!</v>
      </c>
      <c r="E1942" s="35">
        <v>2720</v>
      </c>
      <c r="F1942" s="203" t="s">
        <v>84</v>
      </c>
      <c r="G1942" s="19" t="e">
        <f>#REF!</f>
        <v>#REF!</v>
      </c>
      <c r="H1942" s="19"/>
      <c r="I1942" s="19">
        <f>ПЭВН!E1787</f>
        <v>0</v>
      </c>
      <c r="J1942" s="198"/>
      <c r="K1942" s="306"/>
      <c r="N1942" t="str">
        <f>IFERROR(VLOOKUP(B1942,Сток!A:B,2,FALSE),"")</f>
        <v/>
      </c>
      <c r="Q1942" s="214"/>
      <c r="R1942" s="214"/>
      <c r="S1942" s="214"/>
    </row>
    <row r="1943" spans="1:19" ht="12" customHeight="1" x14ac:dyDescent="0.25">
      <c r="A1943" s="18" t="e">
        <f>#REF!</f>
        <v>#REF!</v>
      </c>
      <c r="B1943" s="20" t="e">
        <f>#REF!</f>
        <v>#REF!</v>
      </c>
      <c r="C1943" s="143" t="e">
        <f>#REF!</f>
        <v>#REF!</v>
      </c>
      <c r="D1943" s="22" t="e">
        <f>#REF!</f>
        <v>#REF!</v>
      </c>
      <c r="E1943" s="35">
        <v>2720</v>
      </c>
      <c r="F1943" s="203" t="s">
        <v>84</v>
      </c>
      <c r="G1943" s="19" t="e">
        <f>#REF!</f>
        <v>#REF!</v>
      </c>
      <c r="H1943" s="19"/>
      <c r="I1943" s="19">
        <f>ПЭВН!E1788</f>
        <v>0</v>
      </c>
      <c r="J1943" s="198"/>
      <c r="K1943" s="306"/>
      <c r="N1943" t="str">
        <f>IFERROR(VLOOKUP(B1943,Сток!A:B,2,FALSE),"")</f>
        <v/>
      </c>
      <c r="Q1943" s="214"/>
      <c r="R1943" s="214"/>
      <c r="S1943" s="214"/>
    </row>
    <row r="1944" spans="1:19" ht="12" customHeight="1" x14ac:dyDescent="0.25">
      <c r="A1944" s="18" t="e">
        <f>#REF!</f>
        <v>#REF!</v>
      </c>
      <c r="B1944" s="20" t="e">
        <f>#REF!</f>
        <v>#REF!</v>
      </c>
      <c r="C1944" s="143" t="e">
        <f>#REF!</f>
        <v>#REF!</v>
      </c>
      <c r="D1944" s="22" t="e">
        <f>#REF!</f>
        <v>#REF!</v>
      </c>
      <c r="E1944" s="35">
        <v>2900</v>
      </c>
      <c r="F1944" s="203" t="s">
        <v>84</v>
      </c>
      <c r="G1944" s="19" t="e">
        <f>#REF!</f>
        <v>#REF!</v>
      </c>
      <c r="H1944" s="19"/>
      <c r="I1944" s="19">
        <f>ПЭВН!E1789</f>
        <v>0</v>
      </c>
      <c r="J1944" s="198"/>
      <c r="K1944" s="306"/>
      <c r="N1944" t="str">
        <f>IFERROR(VLOOKUP(B1944,Сток!A:B,2,FALSE),"")</f>
        <v/>
      </c>
      <c r="Q1944" s="214"/>
      <c r="R1944" s="214"/>
      <c r="S1944" s="214"/>
    </row>
    <row r="1945" spans="1:19" ht="12" customHeight="1" x14ac:dyDescent="0.25">
      <c r="A1945" s="18" t="e">
        <f>#REF!</f>
        <v>#REF!</v>
      </c>
      <c r="B1945" s="20" t="e">
        <f>#REF!</f>
        <v>#REF!</v>
      </c>
      <c r="C1945" s="143" t="e">
        <f>#REF!</f>
        <v>#REF!</v>
      </c>
      <c r="D1945" s="22" t="e">
        <f>#REF!</f>
        <v>#REF!</v>
      </c>
      <c r="E1945" s="35">
        <v>3500</v>
      </c>
      <c r="F1945" s="203" t="s">
        <v>84</v>
      </c>
      <c r="G1945" s="19" t="e">
        <f>#REF!</f>
        <v>#REF!</v>
      </c>
      <c r="H1945" s="19"/>
      <c r="I1945" s="19">
        <f>ПЭВН!E1790</f>
        <v>0</v>
      </c>
      <c r="J1945" s="198"/>
      <c r="K1945" s="306"/>
      <c r="N1945" t="str">
        <f>IFERROR(VLOOKUP(B1945,Сток!A:B,2,FALSE),"")</f>
        <v/>
      </c>
      <c r="Q1945" s="214"/>
      <c r="R1945" s="214"/>
      <c r="S1945" s="214"/>
    </row>
    <row r="1946" spans="1:19" ht="12" customHeight="1" x14ac:dyDescent="0.25">
      <c r="A1946" s="18" t="e">
        <f>#REF!</f>
        <v>#REF!</v>
      </c>
      <c r="B1946" s="20" t="e">
        <f>#REF!</f>
        <v>#REF!</v>
      </c>
      <c r="C1946" s="143" t="e">
        <f>#REF!</f>
        <v>#REF!</v>
      </c>
      <c r="D1946" s="22" t="e">
        <f>#REF!</f>
        <v>#REF!</v>
      </c>
      <c r="E1946" s="35">
        <v>4200</v>
      </c>
      <c r="F1946" s="203" t="s">
        <v>84</v>
      </c>
      <c r="G1946" s="19" t="e">
        <f>#REF!</f>
        <v>#REF!</v>
      </c>
      <c r="H1946" s="19"/>
      <c r="I1946" s="19">
        <f>ПЭВН!E1791</f>
        <v>0</v>
      </c>
      <c r="J1946" s="198"/>
      <c r="K1946" s="306"/>
      <c r="N1946" t="str">
        <f>IFERROR(VLOOKUP(B1946,Сток!A:B,2,FALSE),"")</f>
        <v/>
      </c>
      <c r="Q1946" s="214"/>
      <c r="R1946" s="214"/>
      <c r="S1946" s="214"/>
    </row>
    <row r="1947" spans="1:19" ht="12" customHeight="1" x14ac:dyDescent="0.25">
      <c r="A1947" s="18" t="e">
        <f>#REF!</f>
        <v>#REF!</v>
      </c>
      <c r="B1947" s="20" t="e">
        <f>#REF!</f>
        <v>#REF!</v>
      </c>
      <c r="C1947" s="143" t="e">
        <f>#REF!</f>
        <v>#REF!</v>
      </c>
      <c r="D1947" s="22" t="e">
        <f>#REF!</f>
        <v>#REF!</v>
      </c>
      <c r="E1947" s="35">
        <v>2900</v>
      </c>
      <c r="F1947" s="203" t="s">
        <v>84</v>
      </c>
      <c r="G1947" s="19" t="e">
        <f>#REF!</f>
        <v>#REF!</v>
      </c>
      <c r="H1947" s="19"/>
      <c r="I1947" s="19">
        <f>ПЭВН!E1792</f>
        <v>0</v>
      </c>
      <c r="J1947" s="198"/>
      <c r="K1947" s="306"/>
      <c r="N1947" t="str">
        <f>IFERROR(VLOOKUP(B1947,Сток!A:B,2,FALSE),"")</f>
        <v/>
      </c>
      <c r="Q1947" s="214"/>
      <c r="R1947" s="214"/>
      <c r="S1947" s="214"/>
    </row>
    <row r="1948" spans="1:19" ht="12" customHeight="1" x14ac:dyDescent="0.25">
      <c r="A1948" s="18" t="e">
        <f>#REF!</f>
        <v>#REF!</v>
      </c>
      <c r="B1948" s="20" t="e">
        <f>#REF!</f>
        <v>#REF!</v>
      </c>
      <c r="C1948" s="143" t="e">
        <f>#REF!</f>
        <v>#REF!</v>
      </c>
      <c r="D1948" s="22" t="e">
        <f>#REF!</f>
        <v>#REF!</v>
      </c>
      <c r="E1948" s="35">
        <v>3500</v>
      </c>
      <c r="F1948" s="203" t="s">
        <v>84</v>
      </c>
      <c r="G1948" s="19" t="e">
        <f>#REF!</f>
        <v>#REF!</v>
      </c>
      <c r="H1948" s="19"/>
      <c r="I1948" s="19">
        <f>ПЭВН!E1793</f>
        <v>0</v>
      </c>
      <c r="J1948" s="198"/>
      <c r="K1948" s="306"/>
      <c r="N1948" t="str">
        <f>IFERROR(VLOOKUP(B1948,Сток!A:B,2,FALSE),"")</f>
        <v/>
      </c>
      <c r="Q1948" s="214"/>
      <c r="R1948" s="214"/>
      <c r="S1948" s="214"/>
    </row>
    <row r="1949" spans="1:19" ht="12" customHeight="1" x14ac:dyDescent="0.25">
      <c r="A1949" s="18" t="e">
        <f>#REF!</f>
        <v>#REF!</v>
      </c>
      <c r="B1949" s="20" t="e">
        <f>#REF!</f>
        <v>#REF!</v>
      </c>
      <c r="C1949" s="143" t="e">
        <f>#REF!</f>
        <v>#REF!</v>
      </c>
      <c r="D1949" s="22" t="e">
        <f>#REF!</f>
        <v>#REF!</v>
      </c>
      <c r="E1949" s="35">
        <v>2900</v>
      </c>
      <c r="F1949" s="203" t="s">
        <v>84</v>
      </c>
      <c r="G1949" s="19" t="e">
        <f>#REF!</f>
        <v>#REF!</v>
      </c>
      <c r="H1949" s="19"/>
      <c r="I1949" s="19">
        <f>ПЭВН!E1794</f>
        <v>0</v>
      </c>
      <c r="J1949" s="198"/>
      <c r="K1949" s="306"/>
      <c r="N1949" t="str">
        <f>IFERROR(VLOOKUP(B1949,Сток!A:B,2,FALSE),"")</f>
        <v/>
      </c>
      <c r="Q1949" s="214"/>
      <c r="R1949" s="214"/>
      <c r="S1949" s="214"/>
    </row>
    <row r="1950" spans="1:19" ht="12" customHeight="1" x14ac:dyDescent="0.25">
      <c r="A1950" s="18" t="e">
        <f>#REF!</f>
        <v>#REF!</v>
      </c>
      <c r="B1950" s="20" t="e">
        <f>#REF!</f>
        <v>#REF!</v>
      </c>
      <c r="C1950" s="143" t="e">
        <f>#REF!</f>
        <v>#REF!</v>
      </c>
      <c r="D1950" s="22" t="e">
        <f>#REF!</f>
        <v>#REF!</v>
      </c>
      <c r="E1950" s="35">
        <v>3920</v>
      </c>
      <c r="F1950" s="203" t="s">
        <v>84</v>
      </c>
      <c r="G1950" s="19" t="e">
        <f>#REF!</f>
        <v>#REF!</v>
      </c>
      <c r="H1950" s="19"/>
      <c r="I1950" s="19">
        <f>ПЭВН!E1795</f>
        <v>0</v>
      </c>
      <c r="J1950" s="198"/>
      <c r="K1950" s="306"/>
      <c r="N1950" t="str">
        <f>IFERROR(VLOOKUP(B1950,Сток!A:B,2,FALSE),"")</f>
        <v/>
      </c>
      <c r="Q1950" s="214"/>
      <c r="R1950" s="214"/>
      <c r="S1950" s="214"/>
    </row>
    <row r="1951" spans="1:19" ht="12" customHeight="1" x14ac:dyDescent="0.25">
      <c r="A1951" s="18" t="e">
        <f>#REF!</f>
        <v>#REF!</v>
      </c>
      <c r="B1951" s="20" t="e">
        <f>#REF!</f>
        <v>#REF!</v>
      </c>
      <c r="C1951" s="143" t="e">
        <f>#REF!</f>
        <v>#REF!</v>
      </c>
      <c r="D1951" s="22" t="e">
        <f>#REF!</f>
        <v>#REF!</v>
      </c>
      <c r="E1951" s="35">
        <v>3500</v>
      </c>
      <c r="F1951" s="203" t="s">
        <v>84</v>
      </c>
      <c r="G1951" s="19" t="e">
        <f>#REF!</f>
        <v>#REF!</v>
      </c>
      <c r="H1951" s="19"/>
      <c r="I1951" s="19">
        <f>ПЭВН!E1796</f>
        <v>0</v>
      </c>
      <c r="J1951" s="198"/>
      <c r="K1951" s="306"/>
      <c r="N1951" t="str">
        <f>IFERROR(VLOOKUP(B1951,Сток!A:B,2,FALSE),"")</f>
        <v/>
      </c>
      <c r="Q1951" s="214"/>
      <c r="R1951" s="214"/>
      <c r="S1951" s="214"/>
    </row>
    <row r="1952" spans="1:19" ht="12" customHeight="1" x14ac:dyDescent="0.25">
      <c r="A1952" s="18" t="e">
        <f>#REF!</f>
        <v>#REF!</v>
      </c>
      <c r="B1952" s="20" t="e">
        <f>#REF!</f>
        <v>#REF!</v>
      </c>
      <c r="C1952" s="143" t="e">
        <f>#REF!</f>
        <v>#REF!</v>
      </c>
      <c r="D1952" s="22" t="e">
        <f>#REF!</f>
        <v>#REF!</v>
      </c>
      <c r="E1952" s="35">
        <v>4200</v>
      </c>
      <c r="F1952" s="203" t="s">
        <v>84</v>
      </c>
      <c r="G1952" s="19" t="e">
        <f>#REF!</f>
        <v>#REF!</v>
      </c>
      <c r="H1952" s="19"/>
      <c r="I1952" s="19">
        <f>ПЭВН!E1797</f>
        <v>0</v>
      </c>
      <c r="J1952" s="198"/>
      <c r="K1952" s="306"/>
      <c r="N1952" t="str">
        <f>IFERROR(VLOOKUP(B1952,Сток!A:B,2,FALSE),"")</f>
        <v/>
      </c>
      <c r="Q1952" s="214"/>
      <c r="R1952" s="214"/>
      <c r="S1952" s="214"/>
    </row>
    <row r="1953" spans="1:19" ht="12" customHeight="1" x14ac:dyDescent="0.25">
      <c r="A1953" s="18" t="e">
        <f>#REF!</f>
        <v>#REF!</v>
      </c>
      <c r="B1953" s="20" t="e">
        <f>#REF!</f>
        <v>#REF!</v>
      </c>
      <c r="C1953" s="143" t="e">
        <f>#REF!</f>
        <v>#REF!</v>
      </c>
      <c r="D1953" s="22" t="e">
        <f>#REF!</f>
        <v>#REF!</v>
      </c>
      <c r="E1953" s="35">
        <v>3310</v>
      </c>
      <c r="F1953" s="203" t="s">
        <v>84</v>
      </c>
      <c r="G1953" s="19" t="e">
        <f>#REF!</f>
        <v>#REF!</v>
      </c>
      <c r="H1953" s="19"/>
      <c r="I1953" s="19">
        <f>ПЭВН!E1798</f>
        <v>0</v>
      </c>
      <c r="J1953" s="198"/>
      <c r="K1953" s="306"/>
      <c r="N1953" t="str">
        <f>IFERROR(VLOOKUP(B1953,Сток!A:B,2,FALSE),"")</f>
        <v/>
      </c>
      <c r="Q1953" s="214"/>
      <c r="R1953" s="214"/>
      <c r="S1953" s="214"/>
    </row>
    <row r="1954" spans="1:19" ht="12" customHeight="1" x14ac:dyDescent="0.25">
      <c r="A1954" s="18" t="e">
        <f>#REF!</f>
        <v>#REF!</v>
      </c>
      <c r="B1954" s="20" t="e">
        <f>#REF!</f>
        <v>#REF!</v>
      </c>
      <c r="C1954" s="143" t="e">
        <f>#REF!</f>
        <v>#REF!</v>
      </c>
      <c r="D1954" s="22" t="e">
        <f>#REF!</f>
        <v>#REF!</v>
      </c>
      <c r="E1954" s="35">
        <v>4260</v>
      </c>
      <c r="F1954" s="203" t="s">
        <v>84</v>
      </c>
      <c r="G1954" s="19" t="e">
        <f>#REF!</f>
        <v>#REF!</v>
      </c>
      <c r="H1954" s="19"/>
      <c r="I1954" s="19">
        <f>ПЭВН!E1799</f>
        <v>0</v>
      </c>
      <c r="J1954" s="198"/>
      <c r="K1954" s="306"/>
      <c r="N1954" t="str">
        <f>IFERROR(VLOOKUP(B1954,Сток!A:B,2,FALSE),"")</f>
        <v/>
      </c>
      <c r="Q1954" s="214"/>
      <c r="R1954" s="214"/>
      <c r="S1954" s="214"/>
    </row>
    <row r="1955" spans="1:19" ht="12" customHeight="1" x14ac:dyDescent="0.25">
      <c r="A1955" s="18" t="e">
        <f>#REF!</f>
        <v>#REF!</v>
      </c>
      <c r="B1955" s="20" t="e">
        <f>#REF!</f>
        <v>#REF!</v>
      </c>
      <c r="C1955" s="143" t="e">
        <f>#REF!</f>
        <v>#REF!</v>
      </c>
      <c r="D1955" s="22" t="e">
        <f>#REF!</f>
        <v>#REF!</v>
      </c>
      <c r="E1955" s="35">
        <v>3310</v>
      </c>
      <c r="F1955" s="203" t="s">
        <v>84</v>
      </c>
      <c r="G1955" s="19" t="e">
        <f>#REF!</f>
        <v>#REF!</v>
      </c>
      <c r="H1955" s="19"/>
      <c r="I1955" s="19">
        <f>ПЭВН!E1800</f>
        <v>0</v>
      </c>
      <c r="J1955" s="198"/>
      <c r="K1955" s="306"/>
      <c r="N1955" t="str">
        <f>IFERROR(VLOOKUP(B1955,Сток!A:B,2,FALSE),"")</f>
        <v/>
      </c>
      <c r="Q1955" s="214"/>
      <c r="R1955" s="214"/>
      <c r="S1955" s="214"/>
    </row>
    <row r="1956" spans="1:19" ht="12" customHeight="1" x14ac:dyDescent="0.25">
      <c r="A1956" s="18" t="e">
        <f>#REF!</f>
        <v>#REF!</v>
      </c>
      <c r="B1956" s="20" t="e">
        <f>#REF!</f>
        <v>#REF!</v>
      </c>
      <c r="C1956" s="143" t="e">
        <f>#REF!</f>
        <v>#REF!</v>
      </c>
      <c r="D1956" s="22" t="e">
        <f>#REF!</f>
        <v>#REF!</v>
      </c>
      <c r="E1956" s="35">
        <v>3710</v>
      </c>
      <c r="F1956" s="203" t="s">
        <v>84</v>
      </c>
      <c r="G1956" s="19" t="e">
        <f>#REF!</f>
        <v>#REF!</v>
      </c>
      <c r="H1956" s="19"/>
      <c r="I1956" s="19">
        <f>ПЭВН!E1801</f>
        <v>0</v>
      </c>
      <c r="J1956" s="198"/>
      <c r="K1956" s="306"/>
      <c r="N1956" t="str">
        <f>IFERROR(VLOOKUP(B1956,Сток!A:B,2,FALSE),"")</f>
        <v/>
      </c>
      <c r="Q1956" s="214"/>
      <c r="R1956" s="214"/>
      <c r="S1956" s="214"/>
    </row>
    <row r="1957" spans="1:19" ht="12" customHeight="1" x14ac:dyDescent="0.25">
      <c r="A1957" s="18" t="e">
        <f>#REF!</f>
        <v>#REF!</v>
      </c>
      <c r="B1957" s="20" t="e">
        <f>#REF!</f>
        <v>#REF!</v>
      </c>
      <c r="C1957" s="143" t="e">
        <f>#REF!</f>
        <v>#REF!</v>
      </c>
      <c r="D1957" s="22" t="e">
        <f>#REF!</f>
        <v>#REF!</v>
      </c>
      <c r="E1957" s="35">
        <v>3710</v>
      </c>
      <c r="F1957" s="203" t="s">
        <v>84</v>
      </c>
      <c r="G1957" s="19" t="e">
        <f>#REF!</f>
        <v>#REF!</v>
      </c>
      <c r="H1957" s="19"/>
      <c r="I1957" s="19">
        <f>ПЭВН!E1802</f>
        <v>0</v>
      </c>
      <c r="J1957" s="198"/>
      <c r="K1957" s="306"/>
      <c r="N1957" t="str">
        <f>IFERROR(VLOOKUP(B1957,Сток!A:B,2,FALSE),"")</f>
        <v/>
      </c>
      <c r="Q1957" s="214"/>
      <c r="R1957" s="214"/>
      <c r="S1957" s="214"/>
    </row>
    <row r="1958" spans="1:19" ht="12" customHeight="1" x14ac:dyDescent="0.25">
      <c r="A1958" s="18" t="e">
        <f>#REF!</f>
        <v>#REF!</v>
      </c>
      <c r="B1958" s="20" t="e">
        <f>#REF!</f>
        <v>#REF!</v>
      </c>
      <c r="C1958" s="143" t="e">
        <f>#REF!</f>
        <v>#REF!</v>
      </c>
      <c r="D1958" s="22" t="e">
        <f>#REF!</f>
        <v>#REF!</v>
      </c>
      <c r="E1958" s="35">
        <v>4700</v>
      </c>
      <c r="F1958" s="203" t="s">
        <v>84</v>
      </c>
      <c r="G1958" s="19" t="e">
        <f>#REF!</f>
        <v>#REF!</v>
      </c>
      <c r="H1958" s="19"/>
      <c r="I1958" s="19">
        <f>ПЭВН!E1803</f>
        <v>0</v>
      </c>
      <c r="J1958" s="198"/>
      <c r="K1958" s="306"/>
      <c r="N1958" t="str">
        <f>IFERROR(VLOOKUP(B1958,Сток!A:B,2,FALSE),"")</f>
        <v/>
      </c>
      <c r="Q1958" s="214"/>
      <c r="R1958" s="214"/>
      <c r="S1958" s="214"/>
    </row>
    <row r="1959" spans="1:19" ht="12" customHeight="1" x14ac:dyDescent="0.25">
      <c r="A1959" s="18" t="e">
        <f>#REF!</f>
        <v>#REF!</v>
      </c>
      <c r="B1959" s="20" t="e">
        <f>#REF!</f>
        <v>#REF!</v>
      </c>
      <c r="C1959" s="143" t="e">
        <f>#REF!</f>
        <v>#REF!</v>
      </c>
      <c r="D1959" s="22" t="e">
        <f>#REF!</f>
        <v>#REF!</v>
      </c>
      <c r="E1959" s="35">
        <v>4700</v>
      </c>
      <c r="F1959" s="203" t="s">
        <v>84</v>
      </c>
      <c r="G1959" s="19" t="e">
        <f>#REF!</f>
        <v>#REF!</v>
      </c>
      <c r="H1959" s="19"/>
      <c r="I1959" s="19">
        <f>ПЭВН!E1804</f>
        <v>0</v>
      </c>
      <c r="J1959" s="198"/>
      <c r="K1959" s="306"/>
      <c r="N1959" t="str">
        <f>IFERROR(VLOOKUP(B1959,Сток!A:B,2,FALSE),"")</f>
        <v/>
      </c>
      <c r="Q1959" s="214"/>
      <c r="R1959" s="214"/>
      <c r="S1959" s="214"/>
    </row>
    <row r="1960" spans="1:19" ht="12" customHeight="1" x14ac:dyDescent="0.25">
      <c r="A1960" s="18" t="e">
        <f>#REF!</f>
        <v>#REF!</v>
      </c>
      <c r="B1960" s="20" t="e">
        <f>#REF!</f>
        <v>#REF!</v>
      </c>
      <c r="C1960" s="143" t="e">
        <f>#REF!</f>
        <v>#REF!</v>
      </c>
      <c r="D1960" s="22" t="e">
        <f>#REF!</f>
        <v>#REF!</v>
      </c>
      <c r="E1960" s="35">
        <v>4700</v>
      </c>
      <c r="F1960" s="203" t="s">
        <v>84</v>
      </c>
      <c r="G1960" s="19" t="e">
        <f>#REF!</f>
        <v>#REF!</v>
      </c>
      <c r="H1960" s="19"/>
      <c r="I1960" s="19">
        <f>ПЭВН!E1805</f>
        <v>0</v>
      </c>
      <c r="J1960" s="198"/>
      <c r="K1960" s="306"/>
      <c r="N1960" t="str">
        <f>IFERROR(VLOOKUP(B1960,Сток!A:B,2,FALSE),"")</f>
        <v/>
      </c>
      <c r="Q1960" s="214"/>
      <c r="R1960" s="214"/>
      <c r="S1960" s="214"/>
    </row>
    <row r="1961" spans="1:19" ht="12" customHeight="1" x14ac:dyDescent="0.25">
      <c r="A1961" s="18" t="e">
        <f>#REF!</f>
        <v>#REF!</v>
      </c>
      <c r="B1961" s="20" t="e">
        <f>#REF!</f>
        <v>#REF!</v>
      </c>
      <c r="C1961" s="143" t="e">
        <f>#REF!</f>
        <v>#REF!</v>
      </c>
      <c r="D1961" s="22" t="e">
        <f>#REF!</f>
        <v>#REF!</v>
      </c>
      <c r="E1961" s="35">
        <v>5190</v>
      </c>
      <c r="F1961" s="203" t="s">
        <v>84</v>
      </c>
      <c r="G1961" s="19" t="e">
        <f>#REF!</f>
        <v>#REF!</v>
      </c>
      <c r="H1961" s="19"/>
      <c r="I1961" s="19">
        <f>ПЭВН!E1806</f>
        <v>0</v>
      </c>
      <c r="J1961" s="198"/>
      <c r="K1961" s="306"/>
      <c r="N1961" t="str">
        <f>IFERROR(VLOOKUP(B1961,Сток!A:B,2,FALSE),"")</f>
        <v/>
      </c>
      <c r="Q1961" s="214"/>
      <c r="R1961" s="214"/>
      <c r="S1961" s="214"/>
    </row>
    <row r="1962" spans="1:19" ht="12" customHeight="1" x14ac:dyDescent="0.25">
      <c r="A1962" s="18" t="e">
        <f>#REF!</f>
        <v>#REF!</v>
      </c>
      <c r="B1962" s="20" t="e">
        <f>#REF!</f>
        <v>#REF!</v>
      </c>
      <c r="C1962" s="143" t="e">
        <f>#REF!</f>
        <v>#REF!</v>
      </c>
      <c r="D1962" s="22" t="e">
        <f>#REF!</f>
        <v>#REF!</v>
      </c>
      <c r="E1962" s="35">
        <v>5190</v>
      </c>
      <c r="F1962" s="203" t="s">
        <v>84</v>
      </c>
      <c r="G1962" s="19" t="e">
        <f>#REF!</f>
        <v>#REF!</v>
      </c>
      <c r="H1962" s="19"/>
      <c r="I1962" s="19">
        <f>ПЭВН!E1807</f>
        <v>0</v>
      </c>
      <c r="J1962" s="198"/>
      <c r="K1962" s="306"/>
      <c r="N1962" t="str">
        <f>IFERROR(VLOOKUP(B1962,Сток!A:B,2,FALSE),"")</f>
        <v/>
      </c>
      <c r="Q1962" s="214"/>
      <c r="R1962" s="214"/>
      <c r="S1962" s="214"/>
    </row>
    <row r="1963" spans="1:19" ht="12" customHeight="1" x14ac:dyDescent="0.25">
      <c r="A1963" s="18" t="e">
        <f>#REF!</f>
        <v>#REF!</v>
      </c>
      <c r="B1963" s="20" t="e">
        <f>#REF!</f>
        <v>#REF!</v>
      </c>
      <c r="C1963" s="143" t="e">
        <f>#REF!</f>
        <v>#REF!</v>
      </c>
      <c r="D1963" s="22" t="e">
        <f>#REF!</f>
        <v>#REF!</v>
      </c>
      <c r="E1963" s="35">
        <v>5190</v>
      </c>
      <c r="F1963" s="203" t="s">
        <v>84</v>
      </c>
      <c r="G1963" s="19" t="e">
        <f>#REF!</f>
        <v>#REF!</v>
      </c>
      <c r="H1963" s="19"/>
      <c r="I1963" s="19">
        <f>ПЭВН!E1808</f>
        <v>0</v>
      </c>
      <c r="J1963" s="198"/>
      <c r="K1963" s="306"/>
      <c r="N1963" t="str">
        <f>IFERROR(VLOOKUP(B1963,Сток!A:B,2,FALSE),"")</f>
        <v/>
      </c>
      <c r="Q1963" s="214"/>
      <c r="R1963" s="214"/>
      <c r="S1963" s="214"/>
    </row>
    <row r="1964" spans="1:19" ht="12" customHeight="1" x14ac:dyDescent="0.25">
      <c r="A1964" s="18" t="e">
        <f>#REF!</f>
        <v>#REF!</v>
      </c>
      <c r="B1964" s="20" t="e">
        <f>#REF!</f>
        <v>#REF!</v>
      </c>
      <c r="C1964" s="143" t="e">
        <f>#REF!</f>
        <v>#REF!</v>
      </c>
      <c r="D1964" s="22" t="e">
        <f>#REF!</f>
        <v>#REF!</v>
      </c>
      <c r="E1964" s="35">
        <v>7700</v>
      </c>
      <c r="F1964" s="203" t="s">
        <v>84</v>
      </c>
      <c r="G1964" s="19" t="e">
        <f>#REF!</f>
        <v>#REF!</v>
      </c>
      <c r="H1964" s="19"/>
      <c r="I1964" s="19">
        <f>ПЭВН!E1809</f>
        <v>0</v>
      </c>
      <c r="J1964" s="198"/>
      <c r="K1964" s="306"/>
      <c r="N1964" t="str">
        <f>IFERROR(VLOOKUP(B1964,Сток!A:B,2,FALSE),"")</f>
        <v/>
      </c>
      <c r="Q1964" s="214"/>
      <c r="R1964" s="214"/>
      <c r="S1964" s="214"/>
    </row>
    <row r="1965" spans="1:19" ht="12" customHeight="1" x14ac:dyDescent="0.25">
      <c r="A1965" s="18" t="e">
        <f>#REF!</f>
        <v>#REF!</v>
      </c>
      <c r="B1965" s="20" t="e">
        <f>#REF!</f>
        <v>#REF!</v>
      </c>
      <c r="C1965" s="143" t="e">
        <f>#REF!</f>
        <v>#REF!</v>
      </c>
      <c r="D1965" s="22" t="e">
        <f>#REF!</f>
        <v>#REF!</v>
      </c>
      <c r="E1965" s="35">
        <v>7700</v>
      </c>
      <c r="F1965" s="203" t="s">
        <v>84</v>
      </c>
      <c r="G1965" s="19" t="e">
        <f>#REF!</f>
        <v>#REF!</v>
      </c>
      <c r="H1965" s="19"/>
      <c r="I1965" s="19">
        <f>ПЭВН!E1810</f>
        <v>0</v>
      </c>
      <c r="J1965" s="198"/>
      <c r="K1965" s="306"/>
      <c r="N1965" t="str">
        <f>IFERROR(VLOOKUP(B1965,Сток!A:B,2,FALSE),"")</f>
        <v/>
      </c>
      <c r="Q1965" s="214"/>
      <c r="R1965" s="214"/>
      <c r="S1965" s="214"/>
    </row>
    <row r="1966" spans="1:19" ht="12" customHeight="1" x14ac:dyDescent="0.25">
      <c r="A1966" s="18" t="e">
        <f>#REF!</f>
        <v>#REF!</v>
      </c>
      <c r="B1966" s="20" t="e">
        <f>#REF!</f>
        <v>#REF!</v>
      </c>
      <c r="C1966" s="143" t="e">
        <f>#REF!</f>
        <v>#REF!</v>
      </c>
      <c r="D1966" s="22" t="e">
        <f>#REF!</f>
        <v>#REF!</v>
      </c>
      <c r="E1966" s="35">
        <v>2090</v>
      </c>
      <c r="F1966" s="203" t="s">
        <v>84</v>
      </c>
      <c r="G1966" s="19" t="e">
        <f>#REF!</f>
        <v>#REF!</v>
      </c>
      <c r="H1966" s="19"/>
      <c r="I1966" s="19">
        <f>ПЭВН!E1811</f>
        <v>0</v>
      </c>
      <c r="J1966" s="198"/>
      <c r="K1966" s="306"/>
      <c r="N1966" t="str">
        <f>IFERROR(VLOOKUP(B1966,Сток!A:B,2,FALSE),"")</f>
        <v/>
      </c>
      <c r="Q1966" s="214"/>
      <c r="R1966" s="214"/>
      <c r="S1966" s="214"/>
    </row>
    <row r="1967" spans="1:19" ht="12" customHeight="1" x14ac:dyDescent="0.25">
      <c r="A1967" s="18" t="e">
        <f>#REF!</f>
        <v>#REF!</v>
      </c>
      <c r="B1967" s="20" t="e">
        <f>#REF!</f>
        <v>#REF!</v>
      </c>
      <c r="C1967" s="143" t="e">
        <f>#REF!</f>
        <v>#REF!</v>
      </c>
      <c r="D1967" s="22" t="e">
        <f>#REF!</f>
        <v>#REF!</v>
      </c>
      <c r="E1967" s="35">
        <v>2090</v>
      </c>
      <c r="F1967" s="203" t="s">
        <v>84</v>
      </c>
      <c r="G1967" s="19" t="e">
        <f>#REF!</f>
        <v>#REF!</v>
      </c>
      <c r="H1967" s="19"/>
      <c r="I1967" s="19">
        <f>ПЭВН!E1812</f>
        <v>0</v>
      </c>
      <c r="J1967" s="198"/>
      <c r="K1967" s="306"/>
      <c r="N1967" t="str">
        <f>IFERROR(VLOOKUP(B1967,Сток!A:B,2,FALSE),"")</f>
        <v/>
      </c>
      <c r="Q1967" s="214"/>
      <c r="R1967" s="214"/>
      <c r="S1967" s="214"/>
    </row>
    <row r="1968" spans="1:19" ht="12" customHeight="1" x14ac:dyDescent="0.25">
      <c r="A1968" s="18" t="e">
        <f>#REF!</f>
        <v>#REF!</v>
      </c>
      <c r="B1968" s="20" t="e">
        <f>#REF!</f>
        <v>#REF!</v>
      </c>
      <c r="C1968" s="143" t="e">
        <f>#REF!</f>
        <v>#REF!</v>
      </c>
      <c r="D1968" s="22" t="e">
        <f>#REF!</f>
        <v>#REF!</v>
      </c>
      <c r="E1968" s="35">
        <v>2200</v>
      </c>
      <c r="F1968" s="203" t="s">
        <v>84</v>
      </c>
      <c r="G1968" s="19" t="e">
        <f>#REF!</f>
        <v>#REF!</v>
      </c>
      <c r="H1968" s="19"/>
      <c r="I1968" s="19">
        <f>ПЭВН!E1813</f>
        <v>0</v>
      </c>
      <c r="J1968" s="198"/>
      <c r="K1968" s="306"/>
      <c r="N1968" t="str">
        <f>IFERROR(VLOOKUP(B1968,Сток!A:B,2,FALSE),"")</f>
        <v/>
      </c>
      <c r="Q1968" s="214"/>
      <c r="R1968" s="214"/>
      <c r="S1968" s="214"/>
    </row>
    <row r="1969" spans="1:19" ht="12" customHeight="1" x14ac:dyDescent="0.25">
      <c r="A1969" s="18" t="e">
        <f>#REF!</f>
        <v>#REF!</v>
      </c>
      <c r="B1969" s="20" t="e">
        <f>#REF!</f>
        <v>#REF!</v>
      </c>
      <c r="C1969" s="143" t="e">
        <f>#REF!</f>
        <v>#REF!</v>
      </c>
      <c r="D1969" s="22" t="e">
        <f>#REF!</f>
        <v>#REF!</v>
      </c>
      <c r="E1969" s="35">
        <v>2200</v>
      </c>
      <c r="F1969" s="203" t="s">
        <v>84</v>
      </c>
      <c r="G1969" s="19" t="e">
        <f>#REF!</f>
        <v>#REF!</v>
      </c>
      <c r="H1969" s="19"/>
      <c r="I1969" s="19">
        <f>ПЭВН!E1814</f>
        <v>0</v>
      </c>
      <c r="J1969" s="198"/>
      <c r="K1969" s="306"/>
      <c r="N1969" t="str">
        <f>IFERROR(VLOOKUP(B1969,Сток!A:B,2,FALSE),"")</f>
        <v/>
      </c>
      <c r="Q1969" s="214"/>
      <c r="R1969" s="214"/>
      <c r="S1969" s="214"/>
    </row>
    <row r="1970" spans="1:19" ht="12" customHeight="1" x14ac:dyDescent="0.25">
      <c r="A1970" s="18" t="e">
        <f>#REF!</f>
        <v>#REF!</v>
      </c>
      <c r="B1970" s="20" t="e">
        <f>#REF!</f>
        <v>#REF!</v>
      </c>
      <c r="C1970" s="143" t="e">
        <f>#REF!</f>
        <v>#REF!</v>
      </c>
      <c r="D1970" s="22" t="e">
        <f>#REF!</f>
        <v>#REF!</v>
      </c>
      <c r="E1970" s="35">
        <v>2890</v>
      </c>
      <c r="F1970" s="203" t="s">
        <v>84</v>
      </c>
      <c r="G1970" s="19" t="e">
        <f>#REF!</f>
        <v>#REF!</v>
      </c>
      <c r="H1970" s="19"/>
      <c r="I1970" s="19">
        <f>ПЭВН!E1815</f>
        <v>0</v>
      </c>
      <c r="J1970" s="198"/>
      <c r="K1970" s="306"/>
      <c r="N1970" t="str">
        <f>IFERROR(VLOOKUP(B1970,Сток!A:B,2,FALSE),"")</f>
        <v/>
      </c>
      <c r="Q1970" s="214"/>
      <c r="R1970" s="214"/>
      <c r="S1970" s="214"/>
    </row>
    <row r="1971" spans="1:19" ht="12" customHeight="1" x14ac:dyDescent="0.25">
      <c r="A1971" s="18" t="e">
        <f>#REF!</f>
        <v>#REF!</v>
      </c>
      <c r="B1971" s="20" t="e">
        <f>#REF!</f>
        <v>#REF!</v>
      </c>
      <c r="C1971" s="143" t="e">
        <f>#REF!</f>
        <v>#REF!</v>
      </c>
      <c r="D1971" s="22" t="e">
        <f>#REF!</f>
        <v>#REF!</v>
      </c>
      <c r="E1971" s="35">
        <v>2890</v>
      </c>
      <c r="F1971" s="203" t="s">
        <v>84</v>
      </c>
      <c r="G1971" s="19" t="e">
        <f>#REF!</f>
        <v>#REF!</v>
      </c>
      <c r="H1971" s="19"/>
      <c r="I1971" s="19">
        <f>ПЭВН!E1816</f>
        <v>0</v>
      </c>
      <c r="J1971" s="198"/>
      <c r="K1971" s="306"/>
      <c r="N1971" t="str">
        <f>IFERROR(VLOOKUP(B1971,Сток!A:B,2,FALSE),"")</f>
        <v/>
      </c>
      <c r="Q1971" s="214"/>
      <c r="R1971" s="214"/>
      <c r="S1971" s="214"/>
    </row>
    <row r="1972" spans="1:19" ht="12" customHeight="1" x14ac:dyDescent="0.25">
      <c r="A1972" s="18" t="e">
        <f>#REF!</f>
        <v>#REF!</v>
      </c>
      <c r="B1972" s="20" t="e">
        <f>#REF!</f>
        <v>#REF!</v>
      </c>
      <c r="C1972" s="143" t="e">
        <f>#REF!</f>
        <v>#REF!</v>
      </c>
      <c r="D1972" s="22" t="e">
        <f>#REF!</f>
        <v>#REF!</v>
      </c>
      <c r="E1972" s="35">
        <v>1600</v>
      </c>
      <c r="F1972" s="203" t="s">
        <v>84</v>
      </c>
      <c r="G1972" s="19" t="e">
        <f>#REF!</f>
        <v>#REF!</v>
      </c>
      <c r="H1972" s="19"/>
      <c r="I1972" s="19">
        <f>ПЭВН!E1817</f>
        <v>0</v>
      </c>
      <c r="J1972" s="198"/>
      <c r="K1972" s="306"/>
      <c r="N1972" t="str">
        <f>IFERROR(VLOOKUP(B1972,Сток!A:B,2,FALSE),"")</f>
        <v/>
      </c>
      <c r="Q1972" s="214"/>
      <c r="R1972" s="214"/>
      <c r="S1972" s="214"/>
    </row>
    <row r="1973" spans="1:19" ht="12" customHeight="1" x14ac:dyDescent="0.25">
      <c r="A1973" s="18" t="e">
        <f>#REF!</f>
        <v>#REF!</v>
      </c>
      <c r="B1973" s="20" t="e">
        <f>#REF!</f>
        <v>#REF!</v>
      </c>
      <c r="C1973" s="143" t="e">
        <f>#REF!</f>
        <v>#REF!</v>
      </c>
      <c r="D1973" s="22" t="e">
        <f>#REF!</f>
        <v>#REF!</v>
      </c>
      <c r="E1973" s="35">
        <v>1500</v>
      </c>
      <c r="F1973" s="203" t="s">
        <v>84</v>
      </c>
      <c r="G1973" s="19" t="e">
        <f>#REF!</f>
        <v>#REF!</v>
      </c>
      <c r="H1973" s="19"/>
      <c r="I1973" s="19">
        <f>ПЭВН!E1818</f>
        <v>0</v>
      </c>
      <c r="J1973" s="198"/>
      <c r="K1973" s="306"/>
      <c r="N1973" t="str">
        <f>IFERROR(VLOOKUP(B1973,Сток!A:B,2,FALSE),"")</f>
        <v/>
      </c>
      <c r="Q1973" s="214"/>
      <c r="R1973" s="214"/>
      <c r="S1973" s="214"/>
    </row>
    <row r="1974" spans="1:19" ht="12" customHeight="1" x14ac:dyDescent="0.25">
      <c r="A1974" s="18" t="e">
        <f>#REF!</f>
        <v>#REF!</v>
      </c>
      <c r="B1974" s="20" t="e">
        <f>#REF!</f>
        <v>#REF!</v>
      </c>
      <c r="C1974" s="143" t="e">
        <f>#REF!</f>
        <v>#REF!</v>
      </c>
      <c r="D1974" s="22" t="e">
        <f>#REF!</f>
        <v>#REF!</v>
      </c>
      <c r="E1974" s="35">
        <v>1900</v>
      </c>
      <c r="F1974" s="203" t="s">
        <v>84</v>
      </c>
      <c r="G1974" s="19" t="e">
        <f>#REF!</f>
        <v>#REF!</v>
      </c>
      <c r="H1974" s="19"/>
      <c r="I1974" s="19">
        <f>ПЭВН!E1819</f>
        <v>0</v>
      </c>
      <c r="J1974" s="198"/>
      <c r="K1974" s="306"/>
      <c r="N1974" t="str">
        <f>IFERROR(VLOOKUP(B1974,Сток!A:B,2,FALSE),"")</f>
        <v/>
      </c>
      <c r="Q1974" s="214"/>
      <c r="R1974" s="214"/>
      <c r="S1974" s="214"/>
    </row>
    <row r="1975" spans="1:19" ht="12" customHeight="1" x14ac:dyDescent="0.25">
      <c r="A1975" s="18" t="e">
        <f>#REF!</f>
        <v>#REF!</v>
      </c>
      <c r="B1975" s="20" t="e">
        <f>#REF!</f>
        <v>#REF!</v>
      </c>
      <c r="C1975" s="143" t="e">
        <f>#REF!</f>
        <v>#REF!</v>
      </c>
      <c r="D1975" s="22" t="e">
        <f>#REF!</f>
        <v>#REF!</v>
      </c>
      <c r="E1975" s="35">
        <v>1600</v>
      </c>
      <c r="F1975" s="203" t="s">
        <v>84</v>
      </c>
      <c r="G1975" s="19" t="e">
        <f>#REF!</f>
        <v>#REF!</v>
      </c>
      <c r="H1975" s="19"/>
      <c r="I1975" s="19">
        <f>ПЭВН!E1820</f>
        <v>0</v>
      </c>
      <c r="J1975" s="198"/>
      <c r="K1975" s="306"/>
      <c r="N1975" t="str">
        <f>IFERROR(VLOOKUP(B1975,Сток!A:B,2,FALSE),"")</f>
        <v/>
      </c>
      <c r="Q1975" s="214"/>
      <c r="R1975" s="214"/>
      <c r="S1975" s="214"/>
    </row>
    <row r="1976" spans="1:19" ht="12" customHeight="1" x14ac:dyDescent="0.25">
      <c r="A1976" s="18" t="e">
        <f>#REF!</f>
        <v>#REF!</v>
      </c>
      <c r="B1976" s="20" t="e">
        <f>#REF!</f>
        <v>#REF!</v>
      </c>
      <c r="C1976" s="143" t="e">
        <f>#REF!</f>
        <v>#REF!</v>
      </c>
      <c r="D1976" s="22" t="e">
        <f>#REF!</f>
        <v>#REF!</v>
      </c>
      <c r="E1976" s="35">
        <v>2500</v>
      </c>
      <c r="F1976" s="203" t="s">
        <v>84</v>
      </c>
      <c r="G1976" s="19" t="e">
        <f>#REF!</f>
        <v>#REF!</v>
      </c>
      <c r="H1976" s="19"/>
      <c r="I1976" s="19">
        <f>ПЭВН!E1821</f>
        <v>0</v>
      </c>
      <c r="J1976" s="198"/>
      <c r="K1976" s="306"/>
      <c r="N1976" t="str">
        <f>IFERROR(VLOOKUP(B1976,Сток!A:B,2,FALSE),"")</f>
        <v/>
      </c>
      <c r="Q1976" s="214"/>
      <c r="R1976" s="214"/>
      <c r="S1976" s="214"/>
    </row>
    <row r="1977" spans="1:19" ht="12" customHeight="1" x14ac:dyDescent="0.25">
      <c r="A1977" s="18" t="e">
        <f>#REF!</f>
        <v>#REF!</v>
      </c>
      <c r="B1977" s="20" t="e">
        <f>#REF!</f>
        <v>#REF!</v>
      </c>
      <c r="C1977" s="143" t="e">
        <f>#REF!</f>
        <v>#REF!</v>
      </c>
      <c r="D1977" s="22" t="e">
        <f>#REF!</f>
        <v>#REF!</v>
      </c>
      <c r="E1977" s="35">
        <v>1500</v>
      </c>
      <c r="F1977" s="203" t="s">
        <v>84</v>
      </c>
      <c r="G1977" s="19" t="e">
        <f>#REF!</f>
        <v>#REF!</v>
      </c>
      <c r="H1977" s="19"/>
      <c r="I1977" s="19">
        <f>ПЭВН!E1822</f>
        <v>0</v>
      </c>
      <c r="J1977" s="198"/>
      <c r="K1977" s="306"/>
      <c r="N1977" t="str">
        <f>IFERROR(VLOOKUP(B1977,Сток!A:B,2,FALSE),"")</f>
        <v/>
      </c>
      <c r="Q1977" s="214"/>
      <c r="R1977" s="214"/>
      <c r="S1977" s="214"/>
    </row>
    <row r="1978" spans="1:19" ht="12" customHeight="1" x14ac:dyDescent="0.25">
      <c r="A1978" s="18" t="e">
        <f>#REF!</f>
        <v>#REF!</v>
      </c>
      <c r="B1978" s="20" t="e">
        <f>#REF!</f>
        <v>#REF!</v>
      </c>
      <c r="C1978" s="143" t="e">
        <f>#REF!</f>
        <v>#REF!</v>
      </c>
      <c r="D1978" s="22" t="e">
        <f>#REF!</f>
        <v>#REF!</v>
      </c>
      <c r="E1978" s="35">
        <v>1600</v>
      </c>
      <c r="F1978" s="203" t="s">
        <v>84</v>
      </c>
      <c r="G1978" s="19" t="e">
        <f>#REF!</f>
        <v>#REF!</v>
      </c>
      <c r="H1978" s="19"/>
      <c r="I1978" s="19">
        <f>ПЭВН!E1823</f>
        <v>0</v>
      </c>
      <c r="J1978" s="198"/>
      <c r="K1978" s="306"/>
      <c r="N1978" t="str">
        <f>IFERROR(VLOOKUP(B1978,Сток!A:B,2,FALSE),"")</f>
        <v/>
      </c>
      <c r="Q1978" s="214"/>
      <c r="R1978" s="214"/>
      <c r="S1978" s="214"/>
    </row>
    <row r="1979" spans="1:19" ht="12" customHeight="1" x14ac:dyDescent="0.25">
      <c r="A1979" s="18" t="e">
        <f>#REF!</f>
        <v>#REF!</v>
      </c>
      <c r="B1979" s="20" t="e">
        <f>#REF!</f>
        <v>#REF!</v>
      </c>
      <c r="C1979" s="143" t="e">
        <f>#REF!</f>
        <v>#REF!</v>
      </c>
      <c r="D1979" s="22" t="e">
        <f>#REF!</f>
        <v>#REF!</v>
      </c>
      <c r="E1979" s="35">
        <v>3490</v>
      </c>
      <c r="F1979" s="203" t="s">
        <v>84</v>
      </c>
      <c r="G1979" s="19" t="e">
        <f>#REF!</f>
        <v>#REF!</v>
      </c>
      <c r="H1979" s="19" t="e">
        <f>#REF!</f>
        <v>#REF!</v>
      </c>
      <c r="I1979" s="19">
        <f>ПЭВН!E1819</f>
        <v>0</v>
      </c>
      <c r="J1979" s="198"/>
      <c r="K1979" s="308"/>
      <c r="N1979" t="str">
        <f>IFERROR(VLOOKUP(B1979,Сток!A:B,2,FALSE),"")</f>
        <v/>
      </c>
      <c r="O1979" s="33"/>
      <c r="Q1979" s="214"/>
      <c r="R1979" s="214"/>
      <c r="S1979" s="214"/>
    </row>
    <row r="1980" spans="1:19" ht="12" customHeight="1" x14ac:dyDescent="0.25">
      <c r="A1980" s="18" t="e">
        <f>#REF!</f>
        <v>#REF!</v>
      </c>
      <c r="B1980" s="20" t="e">
        <f>#REF!</f>
        <v>#REF!</v>
      </c>
      <c r="C1980" s="143" t="e">
        <f>#REF!</f>
        <v>#REF!</v>
      </c>
      <c r="D1980" s="22" t="e">
        <f>#REF!</f>
        <v>#REF!</v>
      </c>
      <c r="E1980" s="35">
        <v>3890</v>
      </c>
      <c r="F1980" s="203" t="s">
        <v>84</v>
      </c>
      <c r="G1980" s="19" t="e">
        <f>#REF!</f>
        <v>#REF!</v>
      </c>
      <c r="H1980" s="19" t="e">
        <f>#REF!</f>
        <v>#REF!</v>
      </c>
      <c r="I1980" s="19">
        <f>ПЭВН!E1820</f>
        <v>0</v>
      </c>
      <c r="J1980" s="198"/>
      <c r="K1980" s="308"/>
      <c r="N1980" t="str">
        <f>IFERROR(VLOOKUP(B1980,Сток!A:B,2,FALSE),"")</f>
        <v/>
      </c>
      <c r="O1980" s="1"/>
      <c r="Q1980" s="214"/>
      <c r="R1980" s="214"/>
      <c r="S1980" s="214"/>
    </row>
    <row r="1981" spans="1:19" ht="12" customHeight="1" x14ac:dyDescent="0.25">
      <c r="A1981" s="18" t="e">
        <f>#REF!</f>
        <v>#REF!</v>
      </c>
      <c r="B1981" s="20" t="e">
        <f>#REF!</f>
        <v>#REF!</v>
      </c>
      <c r="C1981" s="143" t="e">
        <f>#REF!</f>
        <v>#REF!</v>
      </c>
      <c r="D1981" s="22" t="e">
        <f>#REF!</f>
        <v>#REF!</v>
      </c>
      <c r="E1981" s="35">
        <v>1490</v>
      </c>
      <c r="F1981" s="203" t="s">
        <v>84</v>
      </c>
      <c r="G1981" s="19" t="e">
        <f>#REF!</f>
        <v>#REF!</v>
      </c>
      <c r="H1981" s="19" t="e">
        <f>#REF!</f>
        <v>#REF!</v>
      </c>
      <c r="I1981" s="19">
        <f>ПЭВН!E1821</f>
        <v>0</v>
      </c>
      <c r="J1981" s="198"/>
      <c r="K1981" s="306"/>
      <c r="N1981" t="str">
        <f>IFERROR(VLOOKUP(B1981,Сток!A:B,2,FALSE),"")</f>
        <v/>
      </c>
      <c r="Q1981" s="214"/>
      <c r="R1981" s="214"/>
      <c r="S1981" s="214"/>
    </row>
    <row r="1982" spans="1:19" ht="12" customHeight="1" x14ac:dyDescent="0.25">
      <c r="A1982" s="18" t="e">
        <f>#REF!</f>
        <v>#REF!</v>
      </c>
      <c r="B1982" s="20" t="e">
        <f>#REF!</f>
        <v>#REF!</v>
      </c>
      <c r="C1982" s="143" t="e">
        <f>#REF!</f>
        <v>#REF!</v>
      </c>
      <c r="D1982" s="22" t="e">
        <f>#REF!</f>
        <v>#REF!</v>
      </c>
      <c r="E1982" s="35">
        <v>1590</v>
      </c>
      <c r="F1982" s="203" t="s">
        <v>84</v>
      </c>
      <c r="G1982" s="19" t="e">
        <f>#REF!</f>
        <v>#REF!</v>
      </c>
      <c r="H1982" s="19" t="e">
        <f>#REF!</f>
        <v>#REF!</v>
      </c>
      <c r="I1982" s="19">
        <f>ПЭВН!E1822</f>
        <v>0</v>
      </c>
      <c r="J1982" s="198"/>
      <c r="K1982" s="306"/>
      <c r="N1982" t="str">
        <f>IFERROR(VLOOKUP(B1982,Сток!A:B,2,FALSE),"")</f>
        <v/>
      </c>
      <c r="Q1982" s="214"/>
      <c r="R1982" s="214"/>
      <c r="S1982" s="214"/>
    </row>
    <row r="1983" spans="1:19" ht="12" customHeight="1" x14ac:dyDescent="0.25">
      <c r="A1983" s="18" t="e">
        <f>#REF!</f>
        <v>#REF!</v>
      </c>
      <c r="B1983" s="20" t="e">
        <f>#REF!</f>
        <v>#REF!</v>
      </c>
      <c r="C1983" s="143" t="e">
        <f>#REF!</f>
        <v>#REF!</v>
      </c>
      <c r="D1983" s="22" t="e">
        <f>#REF!</f>
        <v>#REF!</v>
      </c>
      <c r="E1983" s="35">
        <v>1690</v>
      </c>
      <c r="F1983" s="203" t="s">
        <v>84</v>
      </c>
      <c r="G1983" s="19" t="e">
        <f>#REF!</f>
        <v>#REF!</v>
      </c>
      <c r="H1983" s="19" t="e">
        <f>#REF!</f>
        <v>#REF!</v>
      </c>
      <c r="I1983" s="19">
        <f>ПЭВН!E1823</f>
        <v>0</v>
      </c>
      <c r="J1983" s="198"/>
      <c r="K1983" s="306"/>
      <c r="N1983" t="str">
        <f>IFERROR(VLOOKUP(B1983,Сток!A:B,2,FALSE),"")</f>
        <v/>
      </c>
      <c r="Q1983" s="214"/>
      <c r="R1983" s="214"/>
      <c r="S1983" s="214"/>
    </row>
    <row r="1984" spans="1:19" ht="12" customHeight="1" x14ac:dyDescent="0.25">
      <c r="A1984" s="18" t="e">
        <f>#REF!</f>
        <v>#REF!</v>
      </c>
      <c r="B1984" s="20" t="e">
        <f>#REF!</f>
        <v>#REF!</v>
      </c>
      <c r="C1984" s="143" t="e">
        <f>#REF!</f>
        <v>#REF!</v>
      </c>
      <c r="D1984" s="22" t="e">
        <f>#REF!</f>
        <v>#REF!</v>
      </c>
      <c r="E1984" s="35">
        <v>2300</v>
      </c>
      <c r="F1984" s="203" t="s">
        <v>84</v>
      </c>
      <c r="G1984" s="19" t="e">
        <f>#REF!</f>
        <v>#REF!</v>
      </c>
      <c r="H1984" s="19"/>
      <c r="I1984" s="19">
        <f>ПЭВН!E1824</f>
        <v>0</v>
      </c>
      <c r="J1984" s="198"/>
      <c r="K1984" s="306"/>
      <c r="N1984" t="str">
        <f>IFERROR(VLOOKUP(B1984,Сток!A:B,2,FALSE),"")</f>
        <v/>
      </c>
      <c r="Q1984" s="214"/>
      <c r="R1984" s="214"/>
      <c r="S1984" s="214"/>
    </row>
    <row r="1985" spans="1:19" ht="12" customHeight="1" x14ac:dyDescent="0.25">
      <c r="A1985" s="18" t="e">
        <f>#REF!</f>
        <v>#REF!</v>
      </c>
      <c r="B1985" s="20" t="e">
        <f>#REF!</f>
        <v>#REF!</v>
      </c>
      <c r="C1985" s="143" t="e">
        <f>#REF!</f>
        <v>#REF!</v>
      </c>
      <c r="D1985" s="22" t="e">
        <f>#REF!</f>
        <v>#REF!</v>
      </c>
      <c r="E1985" s="35">
        <v>2580</v>
      </c>
      <c r="F1985" s="203" t="s">
        <v>84</v>
      </c>
      <c r="G1985" s="19" t="e">
        <f>#REF!</f>
        <v>#REF!</v>
      </c>
      <c r="H1985" s="19"/>
      <c r="I1985" s="19">
        <f>ПЭВН!E1825</f>
        <v>0</v>
      </c>
      <c r="J1985" s="198"/>
      <c r="K1985" s="306"/>
      <c r="N1985" t="str">
        <f>IFERROR(VLOOKUP(B1985,Сток!A:B,2,FALSE),"")</f>
        <v/>
      </c>
      <c r="Q1985" s="214"/>
      <c r="R1985" s="214"/>
      <c r="S1985" s="214"/>
    </row>
    <row r="1986" spans="1:19" ht="12" customHeight="1" x14ac:dyDescent="0.25">
      <c r="A1986" s="18" t="e">
        <f>#REF!</f>
        <v>#REF!</v>
      </c>
      <c r="B1986" s="20" t="e">
        <f>#REF!</f>
        <v>#REF!</v>
      </c>
      <c r="C1986" s="143" t="e">
        <f>#REF!</f>
        <v>#REF!</v>
      </c>
      <c r="D1986" s="22" t="e">
        <f>#REF!</f>
        <v>#REF!</v>
      </c>
      <c r="E1986" s="35">
        <v>3490</v>
      </c>
      <c r="F1986" s="203" t="s">
        <v>84</v>
      </c>
      <c r="G1986" s="19" t="e">
        <f>#REF!</f>
        <v>#REF!</v>
      </c>
      <c r="H1986" s="19"/>
      <c r="I1986" s="19">
        <f>ПЭВН!E1826</f>
        <v>0</v>
      </c>
      <c r="J1986" s="198"/>
      <c r="K1986" s="306"/>
      <c r="N1986" t="str">
        <f>IFERROR(VLOOKUP(B1986,Сток!A:B,2,FALSE),"")</f>
        <v/>
      </c>
      <c r="Q1986" s="214"/>
      <c r="R1986" s="214"/>
      <c r="S1986" s="214"/>
    </row>
    <row r="1987" spans="1:19" ht="12" customHeight="1" x14ac:dyDescent="0.25">
      <c r="A1987" s="18" t="e">
        <f>#REF!</f>
        <v>#REF!</v>
      </c>
      <c r="B1987" s="20" t="e">
        <f>#REF!</f>
        <v>#REF!</v>
      </c>
      <c r="C1987" s="143" t="e">
        <f>#REF!</f>
        <v>#REF!</v>
      </c>
      <c r="D1987" s="22" t="e">
        <f>#REF!</f>
        <v>#REF!</v>
      </c>
      <c r="E1987" s="35">
        <v>3280</v>
      </c>
      <c r="F1987" s="203" t="s">
        <v>84</v>
      </c>
      <c r="G1987" s="19" t="e">
        <f>#REF!</f>
        <v>#REF!</v>
      </c>
      <c r="H1987" s="19"/>
      <c r="I1987" s="19">
        <f>ПЭВН!E1827</f>
        <v>0</v>
      </c>
      <c r="J1987" s="198"/>
      <c r="K1987" s="306"/>
      <c r="N1987" t="str">
        <f>IFERROR(VLOOKUP(B1987,Сток!A:B,2,FALSE),"")</f>
        <v/>
      </c>
      <c r="Q1987" s="214"/>
      <c r="R1987" s="214"/>
      <c r="S1987" s="214"/>
    </row>
    <row r="1988" spans="1:19" ht="12" customHeight="1" x14ac:dyDescent="0.25">
      <c r="A1988" s="18" t="e">
        <f>#REF!</f>
        <v>#REF!</v>
      </c>
      <c r="B1988" s="20" t="e">
        <f>#REF!</f>
        <v>#REF!</v>
      </c>
      <c r="C1988" s="143" t="e">
        <f>#REF!</f>
        <v>#REF!</v>
      </c>
      <c r="D1988" s="22" t="e">
        <f>#REF!</f>
        <v>#REF!</v>
      </c>
      <c r="E1988" s="35">
        <v>3700</v>
      </c>
      <c r="F1988" s="203" t="s">
        <v>84</v>
      </c>
      <c r="G1988" s="19" t="e">
        <f>#REF!</f>
        <v>#REF!</v>
      </c>
      <c r="H1988" s="19"/>
      <c r="I1988" s="19">
        <f>ПЭВН!E1828</f>
        <v>0</v>
      </c>
      <c r="J1988" s="198"/>
      <c r="K1988" s="306"/>
      <c r="N1988" t="str">
        <f>IFERROR(VLOOKUP(B1988,Сток!A:B,2,FALSE),"")</f>
        <v/>
      </c>
      <c r="Q1988" s="214"/>
      <c r="R1988" s="214"/>
      <c r="S1988" s="214"/>
    </row>
    <row r="1989" spans="1:19" ht="12" customHeight="1" x14ac:dyDescent="0.25">
      <c r="A1989" s="18" t="e">
        <f>#REF!</f>
        <v>#REF!</v>
      </c>
      <c r="B1989" s="20" t="e">
        <f>#REF!</f>
        <v>#REF!</v>
      </c>
      <c r="C1989" s="143" t="e">
        <f>#REF!</f>
        <v>#REF!</v>
      </c>
      <c r="D1989" s="22" t="e">
        <f>#REF!</f>
        <v>#REF!</v>
      </c>
      <c r="E1989" s="35">
        <v>3980</v>
      </c>
      <c r="F1989" s="203" t="s">
        <v>84</v>
      </c>
      <c r="G1989" s="19" t="e">
        <f>#REF!</f>
        <v>#REF!</v>
      </c>
      <c r="H1989" s="19"/>
      <c r="I1989" s="19">
        <f>ПЭВН!E1829</f>
        <v>0</v>
      </c>
      <c r="J1989" s="198"/>
      <c r="K1989" s="306"/>
      <c r="N1989" t="str">
        <f>IFERROR(VLOOKUP(B1989,Сток!A:B,2,FALSE),"")</f>
        <v/>
      </c>
      <c r="Q1989" s="214"/>
      <c r="R1989" s="214"/>
      <c r="S1989" s="214"/>
    </row>
    <row r="1990" spans="1:19" ht="12" customHeight="1" x14ac:dyDescent="0.25">
      <c r="A1990" s="18" t="e">
        <f>#REF!</f>
        <v>#REF!</v>
      </c>
      <c r="B1990" s="20" t="e">
        <f>#REF!</f>
        <v>#REF!</v>
      </c>
      <c r="C1990" s="143" t="e">
        <f>#REF!</f>
        <v>#REF!</v>
      </c>
      <c r="D1990" s="22" t="e">
        <f>#REF!</f>
        <v>#REF!</v>
      </c>
      <c r="E1990" s="35">
        <v>3910</v>
      </c>
      <c r="F1990" s="203" t="s">
        <v>84</v>
      </c>
      <c r="G1990" s="19" t="e">
        <f>#REF!</f>
        <v>#REF!</v>
      </c>
      <c r="H1990" s="19"/>
      <c r="I1990" s="19">
        <f>ПЭВН!E1830</f>
        <v>0</v>
      </c>
      <c r="J1990" s="198"/>
      <c r="K1990" s="306"/>
      <c r="N1990" t="str">
        <f>IFERROR(VLOOKUP(B1990,Сток!A:B,2,FALSE),"")</f>
        <v/>
      </c>
      <c r="Q1990" s="214"/>
      <c r="R1990" s="214"/>
      <c r="S1990" s="214"/>
    </row>
    <row r="1991" spans="1:19" ht="12" customHeight="1" x14ac:dyDescent="0.25">
      <c r="A1991" s="18" t="e">
        <f>#REF!</f>
        <v>#REF!</v>
      </c>
      <c r="B1991" s="20" t="e">
        <f>#REF!</f>
        <v>#REF!</v>
      </c>
      <c r="C1991" s="143" t="e">
        <f>#REF!</f>
        <v>#REF!</v>
      </c>
      <c r="D1991" s="22" t="e">
        <f>#REF!</f>
        <v>#REF!</v>
      </c>
      <c r="E1991" s="35">
        <v>4750</v>
      </c>
      <c r="F1991" s="203" t="s">
        <v>84</v>
      </c>
      <c r="G1991" s="19" t="e">
        <f>#REF!</f>
        <v>#REF!</v>
      </c>
      <c r="H1991" s="19"/>
      <c r="I1991" s="19">
        <f>ПЭВН!E1831</f>
        <v>0</v>
      </c>
      <c r="J1991" s="198"/>
      <c r="K1991" s="306"/>
      <c r="N1991" t="str">
        <f>IFERROR(VLOOKUP(B1991,Сток!A:B,2,FALSE),"")</f>
        <v/>
      </c>
      <c r="Q1991" s="214"/>
      <c r="R1991" s="214"/>
      <c r="S1991" s="214"/>
    </row>
    <row r="1992" spans="1:19" ht="12" customHeight="1" x14ac:dyDescent="0.25">
      <c r="A1992" s="18" t="e">
        <f>#REF!</f>
        <v>#REF!</v>
      </c>
      <c r="B1992" s="20" t="e">
        <f>#REF!</f>
        <v>#REF!</v>
      </c>
      <c r="C1992" s="143" t="e">
        <f>#REF!</f>
        <v>#REF!</v>
      </c>
      <c r="D1992" s="22" t="e">
        <f>#REF!</f>
        <v>#REF!</v>
      </c>
      <c r="E1992" s="35">
        <v>5870</v>
      </c>
      <c r="F1992" s="203" t="s">
        <v>84</v>
      </c>
      <c r="G1992" s="19" t="e">
        <f>#REF!</f>
        <v>#REF!</v>
      </c>
      <c r="H1992" s="19"/>
      <c r="I1992" s="19">
        <f>ПЭВН!E1832</f>
        <v>0</v>
      </c>
      <c r="J1992" s="198"/>
      <c r="K1992" s="306"/>
      <c r="N1992" t="str">
        <f>IFERROR(VLOOKUP(B1992,Сток!A:B,2,FALSE),"")</f>
        <v/>
      </c>
      <c r="Q1992" s="214"/>
      <c r="R1992" s="214"/>
      <c r="S1992" s="214"/>
    </row>
    <row r="1993" spans="1:19" ht="12" customHeight="1" x14ac:dyDescent="0.25">
      <c r="A1993" s="18" t="e">
        <f>#REF!</f>
        <v>#REF!</v>
      </c>
      <c r="B1993" s="20" t="e">
        <f>#REF!</f>
        <v>#REF!</v>
      </c>
      <c r="C1993" s="143" t="e">
        <f>#REF!</f>
        <v>#REF!</v>
      </c>
      <c r="D1993" s="22" t="e">
        <f>#REF!</f>
        <v>#REF!</v>
      </c>
      <c r="E1993" s="35">
        <v>4890</v>
      </c>
      <c r="F1993" s="203" t="s">
        <v>84</v>
      </c>
      <c r="G1993" s="19" t="e">
        <f>#REF!</f>
        <v>#REF!</v>
      </c>
      <c r="H1993" s="19"/>
      <c r="I1993" s="19">
        <f>ПЭВН!E1833</f>
        <v>0</v>
      </c>
      <c r="J1993" s="198"/>
      <c r="K1993" s="306"/>
      <c r="N1993" t="str">
        <f>IFERROR(VLOOKUP(B1993,Сток!A:B,2,FALSE),"")</f>
        <v/>
      </c>
      <c r="Q1993" s="214"/>
      <c r="R1993" s="214"/>
      <c r="S1993" s="214"/>
    </row>
    <row r="1994" spans="1:19" ht="12" customHeight="1" x14ac:dyDescent="0.25">
      <c r="A1994" s="18" t="e">
        <f>#REF!</f>
        <v>#REF!</v>
      </c>
      <c r="B1994" s="20" t="e">
        <f>#REF!</f>
        <v>#REF!</v>
      </c>
      <c r="C1994" s="143" t="e">
        <f>#REF!</f>
        <v>#REF!</v>
      </c>
      <c r="D1994" s="22" t="e">
        <f>#REF!</f>
        <v>#REF!</v>
      </c>
      <c r="E1994" s="35">
        <v>5170</v>
      </c>
      <c r="F1994" s="203" t="s">
        <v>84</v>
      </c>
      <c r="G1994" s="19" t="e">
        <f>#REF!</f>
        <v>#REF!</v>
      </c>
      <c r="H1994" s="19"/>
      <c r="I1994" s="19">
        <f>ПЭВН!E1834</f>
        <v>0</v>
      </c>
      <c r="J1994" s="198"/>
      <c r="K1994" s="306"/>
      <c r="N1994" t="str">
        <f>IFERROR(VLOOKUP(B1994,Сток!A:B,2,FALSE),"")</f>
        <v/>
      </c>
      <c r="Q1994" s="214"/>
      <c r="R1994" s="214"/>
      <c r="S1994" s="214"/>
    </row>
    <row r="1995" spans="1:19" ht="12" customHeight="1" x14ac:dyDescent="0.25">
      <c r="A1995" s="18" t="e">
        <f>#REF!</f>
        <v>#REF!</v>
      </c>
      <c r="B1995" s="20" t="e">
        <f>#REF!</f>
        <v>#REF!</v>
      </c>
      <c r="C1995" s="143" t="e">
        <f>#REF!</f>
        <v>#REF!</v>
      </c>
      <c r="D1995" s="22" t="e">
        <f>#REF!</f>
        <v>#REF!</v>
      </c>
      <c r="E1995" s="35">
        <v>3190</v>
      </c>
      <c r="F1995" s="203" t="s">
        <v>84</v>
      </c>
      <c r="G1995" s="19" t="e">
        <f>#REF!</f>
        <v>#REF!</v>
      </c>
      <c r="H1995" s="19"/>
      <c r="I1995" s="19">
        <f>ПЭВН!E1835</f>
        <v>0</v>
      </c>
      <c r="J1995" s="198"/>
      <c r="K1995" s="306"/>
      <c r="N1995" t="str">
        <f>IFERROR(VLOOKUP(B1995,Сток!A:B,2,FALSE),"")</f>
        <v/>
      </c>
      <c r="Q1995" s="214"/>
      <c r="R1995" s="214"/>
      <c r="S1995" s="214"/>
    </row>
    <row r="1996" spans="1:19" ht="12" customHeight="1" x14ac:dyDescent="0.25">
      <c r="A1996" s="18" t="e">
        <f>#REF!</f>
        <v>#REF!</v>
      </c>
      <c r="B1996" s="20" t="e">
        <f>#REF!</f>
        <v>#REF!</v>
      </c>
      <c r="C1996" s="143" t="e">
        <f>#REF!</f>
        <v>#REF!</v>
      </c>
      <c r="D1996" s="22" t="e">
        <f>#REF!</f>
        <v>#REF!</v>
      </c>
      <c r="E1996" s="35">
        <v>3490</v>
      </c>
      <c r="F1996" s="203" t="s">
        <v>84</v>
      </c>
      <c r="G1996" s="19" t="e">
        <f>#REF!</f>
        <v>#REF!</v>
      </c>
      <c r="H1996" s="19"/>
      <c r="I1996" s="19">
        <f>ПЭВН!E1836</f>
        <v>0</v>
      </c>
      <c r="J1996" s="198"/>
      <c r="K1996" s="306"/>
      <c r="N1996" t="str">
        <f>IFERROR(VLOOKUP(B1996,Сток!A:B,2,FALSE),"")</f>
        <v/>
      </c>
      <c r="Q1996" s="214"/>
      <c r="R1996" s="214"/>
      <c r="S1996" s="214"/>
    </row>
    <row r="1997" spans="1:19" ht="12" customHeight="1" x14ac:dyDescent="0.25">
      <c r="A1997" s="18" t="s">
        <v>63</v>
      </c>
      <c r="B1997" s="20" t="s">
        <v>64</v>
      </c>
      <c r="C1997" s="143" t="e">
        <f>#REF!</f>
        <v>#REF!</v>
      </c>
      <c r="D1997" s="22" t="e">
        <f>#REF!</f>
        <v>#REF!</v>
      </c>
      <c r="E1997" s="35">
        <v>2630</v>
      </c>
      <c r="F1997" s="203" t="s">
        <v>84</v>
      </c>
      <c r="G1997" s="19" t="e">
        <f>#REF!</f>
        <v>#REF!</v>
      </c>
      <c r="H1997" s="19">
        <v>211007</v>
      </c>
      <c r="I1997" s="19">
        <f>ПЭВН!E1837</f>
        <v>0</v>
      </c>
      <c r="J1997" s="198"/>
      <c r="K1997" s="306"/>
      <c r="N1997" t="str">
        <f>IFERROR(VLOOKUP(B1997,Сток!A:B,2,FALSE),"")</f>
        <v/>
      </c>
      <c r="Q1997" s="214"/>
      <c r="R1997" s="214"/>
      <c r="S1997" s="214"/>
    </row>
    <row r="1998" spans="1:19" ht="12" customHeight="1" x14ac:dyDescent="0.25">
      <c r="A1998" s="18" t="s">
        <v>65</v>
      </c>
      <c r="B1998" s="20" t="s">
        <v>66</v>
      </c>
      <c r="C1998" s="143" t="e">
        <f>#REF!</f>
        <v>#REF!</v>
      </c>
      <c r="D1998" s="22" t="e">
        <f>#REF!</f>
        <v>#REF!</v>
      </c>
      <c r="E1998" s="35">
        <v>2840</v>
      </c>
      <c r="F1998" s="203" t="s">
        <v>84</v>
      </c>
      <c r="G1998" s="19" t="e">
        <f>#REF!</f>
        <v>#REF!</v>
      </c>
      <c r="H1998" s="19">
        <v>211009</v>
      </c>
      <c r="I1998" s="19">
        <f>ПЭВН!E1838</f>
        <v>0</v>
      </c>
      <c r="J1998" s="198"/>
      <c r="K1998" s="306"/>
      <c r="N1998" t="str">
        <f>IFERROR(VLOOKUP(B1998,Сток!A:B,2,FALSE),"")</f>
        <v/>
      </c>
      <c r="Q1998" s="214"/>
      <c r="R1998" s="214"/>
      <c r="S1998" s="214"/>
    </row>
    <row r="1999" spans="1:19" ht="12" customHeight="1" x14ac:dyDescent="0.25">
      <c r="A1999" s="18" t="s">
        <v>67</v>
      </c>
      <c r="B1999" s="20" t="s">
        <v>68</v>
      </c>
      <c r="C1999" s="143" t="e">
        <f>#REF!</f>
        <v>#REF!</v>
      </c>
      <c r="D1999" s="22" t="e">
        <f>#REF!</f>
        <v>#REF!</v>
      </c>
      <c r="E1999" s="35">
        <v>3140</v>
      </c>
      <c r="F1999" s="203" t="s">
        <v>84</v>
      </c>
      <c r="G1999" s="19" t="e">
        <f>#REF!</f>
        <v>#REF!</v>
      </c>
      <c r="H1999" s="19">
        <v>211011</v>
      </c>
      <c r="I1999" s="19">
        <f>ПЭВН!E1839</f>
        <v>0</v>
      </c>
      <c r="J1999" s="198"/>
      <c r="K1999" s="306"/>
      <c r="N1999" t="str">
        <f>IFERROR(VLOOKUP(B1999,Сток!A:B,2,FALSE),"")</f>
        <v/>
      </c>
      <c r="Q1999" s="214"/>
      <c r="R1999" s="214"/>
      <c r="S1999" s="214"/>
    </row>
    <row r="2000" spans="1:19" ht="12" customHeight="1" x14ac:dyDescent="0.25">
      <c r="A2000" s="18" t="e">
        <f>#REF!</f>
        <v>#REF!</v>
      </c>
      <c r="B2000" s="20" t="e">
        <f>#REF!</f>
        <v>#REF!</v>
      </c>
      <c r="C2000" s="143" t="e">
        <f>#REF!</f>
        <v>#REF!</v>
      </c>
      <c r="D2000" s="22" t="e">
        <f>#REF!</f>
        <v>#REF!</v>
      </c>
      <c r="E2000" s="35">
        <v>2630</v>
      </c>
      <c r="F2000" s="203" t="s">
        <v>84</v>
      </c>
      <c r="G2000" s="19" t="e">
        <f>#REF!</f>
        <v>#REF!</v>
      </c>
      <c r="H2000" s="19"/>
      <c r="I2000" s="19">
        <f>ПЭВН!E1840</f>
        <v>0</v>
      </c>
      <c r="J2000" s="198"/>
      <c r="K2000" s="306"/>
      <c r="N2000" t="str">
        <f>IFERROR(VLOOKUP(B2000,Сток!A:B,2,FALSE),"")</f>
        <v/>
      </c>
      <c r="Q2000" s="214"/>
      <c r="R2000" s="214"/>
      <c r="S2000" s="214"/>
    </row>
    <row r="2001" spans="1:19" ht="12" customHeight="1" x14ac:dyDescent="0.25">
      <c r="A2001" s="18" t="e">
        <f>#REF!</f>
        <v>#REF!</v>
      </c>
      <c r="B2001" s="20" t="e">
        <f>#REF!</f>
        <v>#REF!</v>
      </c>
      <c r="C2001" s="143" t="e">
        <f>#REF!</f>
        <v>#REF!</v>
      </c>
      <c r="D2001" s="22" t="e">
        <f>#REF!</f>
        <v>#REF!</v>
      </c>
      <c r="E2001" s="35">
        <v>2840</v>
      </c>
      <c r="F2001" s="203" t="s">
        <v>84</v>
      </c>
      <c r="G2001" s="19" t="e">
        <f>#REF!</f>
        <v>#REF!</v>
      </c>
      <c r="H2001" s="19"/>
      <c r="I2001" s="19">
        <f>ПЭВН!E1841</f>
        <v>0</v>
      </c>
      <c r="J2001" s="198"/>
      <c r="K2001" s="306"/>
      <c r="N2001" t="str">
        <f>IFERROR(VLOOKUP(B2001,Сток!A:B,2,FALSE),"")</f>
        <v/>
      </c>
      <c r="Q2001" s="214"/>
      <c r="R2001" s="214"/>
      <c r="S2001" s="214"/>
    </row>
    <row r="2002" spans="1:19" ht="12" customHeight="1" x14ac:dyDescent="0.25">
      <c r="A2002" s="18" t="e">
        <f>#REF!</f>
        <v>#REF!</v>
      </c>
      <c r="B2002" s="20" t="e">
        <f>#REF!</f>
        <v>#REF!</v>
      </c>
      <c r="C2002" s="143" t="e">
        <f>#REF!</f>
        <v>#REF!</v>
      </c>
      <c r="D2002" s="22" t="e">
        <f>#REF!</f>
        <v>#REF!</v>
      </c>
      <c r="E2002" s="35">
        <v>3140</v>
      </c>
      <c r="F2002" s="203" t="s">
        <v>84</v>
      </c>
      <c r="G2002" s="19" t="e">
        <f>#REF!</f>
        <v>#REF!</v>
      </c>
      <c r="H2002" s="19"/>
      <c r="I2002" s="19">
        <f>ПЭВН!E1842</f>
        <v>0</v>
      </c>
      <c r="J2002" s="198"/>
      <c r="K2002" s="306"/>
      <c r="N2002" t="str">
        <f>IFERROR(VLOOKUP(B2002,Сток!A:B,2,FALSE),"")</f>
        <v/>
      </c>
      <c r="Q2002" s="214"/>
      <c r="R2002" s="214"/>
      <c r="S2002" s="214"/>
    </row>
    <row r="2003" spans="1:19" ht="12" customHeight="1" x14ac:dyDescent="0.25">
      <c r="A2003" s="18" t="e">
        <f>#REF!</f>
        <v>#REF!</v>
      </c>
      <c r="B2003" s="20" t="e">
        <f>#REF!</f>
        <v>#REF!</v>
      </c>
      <c r="C2003" s="143" t="e">
        <f>#REF!</f>
        <v>#REF!</v>
      </c>
      <c r="D2003" s="22" t="e">
        <f>#REF!</f>
        <v>#REF!</v>
      </c>
      <c r="E2003" s="35">
        <v>2250</v>
      </c>
      <c r="F2003" s="203" t="s">
        <v>84</v>
      </c>
      <c r="G2003" s="19" t="e">
        <f>#REF!</f>
        <v>#REF!</v>
      </c>
      <c r="H2003" s="19"/>
      <c r="I2003" s="19">
        <f>ПЭВН!E1843</f>
        <v>0</v>
      </c>
      <c r="J2003" s="198"/>
      <c r="K2003" s="306"/>
      <c r="N2003" t="str">
        <f>IFERROR(VLOOKUP(B2003,Сток!A:B,2,FALSE),"")</f>
        <v/>
      </c>
      <c r="Q2003" s="214"/>
      <c r="R2003" s="214"/>
      <c r="S2003" s="214"/>
    </row>
    <row r="2004" spans="1:19" ht="12" customHeight="1" x14ac:dyDescent="0.25">
      <c r="A2004" s="18" t="e">
        <f>#REF!</f>
        <v>#REF!</v>
      </c>
      <c r="B2004" s="20" t="e">
        <f>#REF!</f>
        <v>#REF!</v>
      </c>
      <c r="C2004" s="143" t="e">
        <f>#REF!</f>
        <v>#REF!</v>
      </c>
      <c r="D2004" s="22" t="e">
        <f>#REF!</f>
        <v>#REF!</v>
      </c>
      <c r="E2004" s="35">
        <v>2350</v>
      </c>
      <c r="F2004" s="203" t="s">
        <v>84</v>
      </c>
      <c r="G2004" s="19" t="e">
        <f>#REF!</f>
        <v>#REF!</v>
      </c>
      <c r="H2004" s="19"/>
      <c r="I2004" s="19">
        <f>ПЭВН!E1296</f>
        <v>0</v>
      </c>
      <c r="J2004" s="198"/>
      <c r="K2004" s="306"/>
      <c r="N2004" t="str">
        <f>IFERROR(VLOOKUP(B2004,Сток!A:B,2,FALSE),"")</f>
        <v/>
      </c>
      <c r="Q2004" s="214"/>
      <c r="R2004" s="214"/>
      <c r="S2004" s="214"/>
    </row>
    <row r="2005" spans="1:19" ht="12" customHeight="1" x14ac:dyDescent="0.25">
      <c r="A2005" s="18" t="e">
        <f>#REF!</f>
        <v>#REF!</v>
      </c>
      <c r="B2005" s="20" t="e">
        <f>#REF!</f>
        <v>#REF!</v>
      </c>
      <c r="C2005" s="143" t="e">
        <f>#REF!</f>
        <v>#REF!</v>
      </c>
      <c r="D2005" s="22" t="e">
        <f>#REF!</f>
        <v>#REF!</v>
      </c>
      <c r="E2005" s="35">
        <v>2450</v>
      </c>
      <c r="F2005" s="203" t="s">
        <v>84</v>
      </c>
      <c r="G2005" s="19" t="e">
        <f>#REF!</f>
        <v>#REF!</v>
      </c>
      <c r="H2005" s="19"/>
      <c r="I2005" s="19">
        <f>ПЭВН!E1297</f>
        <v>0</v>
      </c>
      <c r="J2005" s="198"/>
      <c r="K2005" s="306"/>
      <c r="N2005" t="str">
        <f>IFERROR(VLOOKUP(B2005,Сток!A:B,2,FALSE),"")</f>
        <v/>
      </c>
      <c r="Q2005" s="214"/>
      <c r="R2005" s="214"/>
      <c r="S2005" s="214"/>
    </row>
    <row r="2006" spans="1:19" ht="12" customHeight="1" x14ac:dyDescent="0.25">
      <c r="A2006" s="18" t="e">
        <f>#REF!</f>
        <v>#REF!</v>
      </c>
      <c r="B2006" s="20" t="e">
        <f>#REF!</f>
        <v>#REF!</v>
      </c>
      <c r="C2006" s="143" t="e">
        <f>#REF!</f>
        <v>#REF!</v>
      </c>
      <c r="D2006" s="22" t="e">
        <f>#REF!</f>
        <v>#REF!</v>
      </c>
      <c r="E2006" s="35">
        <v>2250</v>
      </c>
      <c r="F2006" s="203" t="s">
        <v>84</v>
      </c>
      <c r="G2006" s="19" t="e">
        <f>#REF!</f>
        <v>#REF!</v>
      </c>
      <c r="H2006" s="19"/>
      <c r="I2006" s="19">
        <f>ПЭВН!E1298</f>
        <v>0</v>
      </c>
      <c r="J2006" s="198"/>
      <c r="K2006" s="306"/>
      <c r="N2006" t="str">
        <f>IFERROR(VLOOKUP(B2006,Сток!A:B,2,FALSE),"")</f>
        <v/>
      </c>
      <c r="Q2006" s="214"/>
      <c r="R2006" s="214"/>
      <c r="S2006" s="214"/>
    </row>
    <row r="2007" spans="1:19" ht="12" customHeight="1" x14ac:dyDescent="0.25">
      <c r="A2007" s="18" t="e">
        <f>#REF!</f>
        <v>#REF!</v>
      </c>
      <c r="B2007" s="20" t="e">
        <f>#REF!</f>
        <v>#REF!</v>
      </c>
      <c r="C2007" s="143" t="e">
        <f>#REF!</f>
        <v>#REF!</v>
      </c>
      <c r="D2007" s="22" t="e">
        <f>#REF!</f>
        <v>#REF!</v>
      </c>
      <c r="E2007" s="35">
        <v>2350</v>
      </c>
      <c r="F2007" s="203" t="s">
        <v>84</v>
      </c>
      <c r="G2007" s="19" t="e">
        <f>#REF!</f>
        <v>#REF!</v>
      </c>
      <c r="H2007" s="19"/>
      <c r="I2007" s="19">
        <f>ПЭВН!E1299</f>
        <v>0</v>
      </c>
      <c r="J2007" s="198"/>
      <c r="K2007" s="306"/>
      <c r="N2007" t="str">
        <f>IFERROR(VLOOKUP(B2007,Сток!A:B,2,FALSE),"")</f>
        <v/>
      </c>
      <c r="Q2007" s="214"/>
      <c r="R2007" s="214"/>
      <c r="S2007" s="214"/>
    </row>
    <row r="2008" spans="1:19" ht="12" customHeight="1" x14ac:dyDescent="0.25">
      <c r="A2008" s="18" t="e">
        <f>#REF!</f>
        <v>#REF!</v>
      </c>
      <c r="B2008" s="20" t="e">
        <f>#REF!</f>
        <v>#REF!</v>
      </c>
      <c r="C2008" s="143" t="e">
        <f>#REF!</f>
        <v>#REF!</v>
      </c>
      <c r="D2008" s="22" t="e">
        <f>#REF!</f>
        <v>#REF!</v>
      </c>
      <c r="E2008" s="35">
        <v>2450</v>
      </c>
      <c r="F2008" s="203" t="s">
        <v>84</v>
      </c>
      <c r="G2008" s="19" t="e">
        <f>#REF!</f>
        <v>#REF!</v>
      </c>
      <c r="H2008" s="19"/>
      <c r="I2008" s="19">
        <f>ПЭВН!E1300</f>
        <v>0</v>
      </c>
      <c r="J2008" s="198"/>
      <c r="K2008" s="306"/>
      <c r="N2008" t="str">
        <f>IFERROR(VLOOKUP(B2008,Сток!A:B,2,FALSE),"")</f>
        <v/>
      </c>
      <c r="Q2008" s="214"/>
      <c r="R2008" s="214"/>
      <c r="S2008" s="214"/>
    </row>
    <row r="2009" spans="1:19" ht="12" customHeight="1" x14ac:dyDescent="0.25">
      <c r="A2009" s="18" t="e">
        <f>#REF!</f>
        <v>#REF!</v>
      </c>
      <c r="B2009" s="20" t="e">
        <f>#REF!</f>
        <v>#REF!</v>
      </c>
      <c r="C2009" s="143" t="e">
        <f>#REF!</f>
        <v>#REF!</v>
      </c>
      <c r="D2009" s="22" t="e">
        <f>#REF!</f>
        <v>#REF!</v>
      </c>
      <c r="E2009" s="35">
        <v>2460</v>
      </c>
      <c r="F2009" s="203" t="s">
        <v>84</v>
      </c>
      <c r="G2009" s="19" t="e">
        <f>#REF!</f>
        <v>#REF!</v>
      </c>
      <c r="H2009" s="19">
        <v>211001</v>
      </c>
      <c r="I2009" s="19">
        <f>ПЭВН!E1301</f>
        <v>0</v>
      </c>
      <c r="J2009" s="198"/>
      <c r="K2009" s="306"/>
      <c r="N2009" t="str">
        <f>IFERROR(VLOOKUP(B2009,Сток!A:B,2,FALSE),"")</f>
        <v/>
      </c>
      <c r="Q2009" s="214"/>
      <c r="R2009" s="214"/>
      <c r="S2009" s="214"/>
    </row>
    <row r="2010" spans="1:19" ht="12" customHeight="1" x14ac:dyDescent="0.25">
      <c r="A2010" s="18" t="e">
        <f>#REF!</f>
        <v>#REF!</v>
      </c>
      <c r="B2010" s="20" t="e">
        <f>#REF!</f>
        <v>#REF!</v>
      </c>
      <c r="C2010" s="143" t="e">
        <f>#REF!</f>
        <v>#REF!</v>
      </c>
      <c r="D2010" s="22" t="e">
        <f>#REF!</f>
        <v>#REF!</v>
      </c>
      <c r="E2010" s="35">
        <v>2530</v>
      </c>
      <c r="F2010" s="203" t="s">
        <v>84</v>
      </c>
      <c r="G2010" s="19" t="e">
        <f>#REF!</f>
        <v>#REF!</v>
      </c>
      <c r="H2010" s="19">
        <v>211002</v>
      </c>
      <c r="I2010" s="19">
        <f>ПЭВН!E1302</f>
        <v>0</v>
      </c>
      <c r="J2010" s="198"/>
      <c r="K2010" s="306"/>
      <c r="N2010" t="str">
        <f>IFERROR(VLOOKUP(B2010,Сток!A:B,2,FALSE),"")</f>
        <v/>
      </c>
      <c r="Q2010" s="214"/>
      <c r="R2010" s="214"/>
      <c r="S2010" s="214"/>
    </row>
    <row r="2011" spans="1:19" ht="12" customHeight="1" x14ac:dyDescent="0.25">
      <c r="A2011" s="18" t="e">
        <f>#REF!</f>
        <v>#REF!</v>
      </c>
      <c r="B2011" s="20" t="e">
        <f>#REF!</f>
        <v>#REF!</v>
      </c>
      <c r="C2011" s="143" t="e">
        <f>#REF!</f>
        <v>#REF!</v>
      </c>
      <c r="D2011" s="22" t="e">
        <f>#REF!</f>
        <v>#REF!</v>
      </c>
      <c r="E2011" s="35">
        <v>2630</v>
      </c>
      <c r="F2011" s="203" t="s">
        <v>84</v>
      </c>
      <c r="G2011" s="19" t="e">
        <f>#REF!</f>
        <v>#REF!</v>
      </c>
      <c r="H2011" s="19">
        <v>211003</v>
      </c>
      <c r="I2011" s="19">
        <f>ПЭВН!E1303</f>
        <v>0</v>
      </c>
      <c r="J2011" s="198"/>
      <c r="K2011" s="306"/>
      <c r="N2011" t="str">
        <f>IFERROR(VLOOKUP(B2011,Сток!A:B,2,FALSE),"")</f>
        <v/>
      </c>
      <c r="Q2011" s="214"/>
      <c r="R2011" s="214"/>
      <c r="S2011" s="214"/>
    </row>
    <row r="2012" spans="1:19" ht="12" customHeight="1" x14ac:dyDescent="0.25">
      <c r="A2012" s="18" t="e">
        <f>#REF!</f>
        <v>#REF!</v>
      </c>
      <c r="B2012" s="20" t="e">
        <f>#REF!</f>
        <v>#REF!</v>
      </c>
      <c r="C2012" s="143" t="e">
        <f>#REF!</f>
        <v>#REF!</v>
      </c>
      <c r="D2012" s="22" t="e">
        <f>#REF!</f>
        <v>#REF!</v>
      </c>
      <c r="E2012" s="35">
        <v>1400</v>
      </c>
      <c r="F2012" s="203" t="s">
        <v>84</v>
      </c>
      <c r="G2012" s="19" t="e">
        <f>#REF!</f>
        <v>#REF!</v>
      </c>
      <c r="H2012" s="19"/>
      <c r="I2012" s="19">
        <f>ПЭВН!E1304</f>
        <v>0</v>
      </c>
      <c r="J2012" s="198"/>
      <c r="K2012" s="306"/>
      <c r="N2012" t="str">
        <f>IFERROR(VLOOKUP(B2012,Сток!A:B,2,FALSE),"")</f>
        <v/>
      </c>
      <c r="Q2012" s="214"/>
      <c r="R2012" s="214"/>
      <c r="S2012" s="214"/>
    </row>
    <row r="2013" spans="1:19" ht="12" customHeight="1" x14ac:dyDescent="0.25">
      <c r="A2013" s="18" t="e">
        <f>#REF!</f>
        <v>#REF!</v>
      </c>
      <c r="B2013" s="20" t="e">
        <f>#REF!</f>
        <v>#REF!</v>
      </c>
      <c r="C2013" s="143" t="e">
        <f>#REF!</f>
        <v>#REF!</v>
      </c>
      <c r="D2013" s="22" t="e">
        <f>#REF!</f>
        <v>#REF!</v>
      </c>
      <c r="E2013" s="35">
        <v>1400</v>
      </c>
      <c r="F2013" s="203" t="s">
        <v>84</v>
      </c>
      <c r="G2013" s="19" t="e">
        <f>#REF!</f>
        <v>#REF!</v>
      </c>
      <c r="H2013" s="19"/>
      <c r="I2013" s="19">
        <f>ПЭВН!E1305</f>
        <v>0</v>
      </c>
      <c r="J2013" s="198"/>
      <c r="K2013" s="306"/>
      <c r="N2013" t="str">
        <f>IFERROR(VLOOKUP(B2013,Сток!A:B,2,FALSE),"")</f>
        <v/>
      </c>
      <c r="Q2013" s="214"/>
      <c r="R2013" s="214"/>
      <c r="S2013" s="214"/>
    </row>
    <row r="2014" spans="1:19" ht="12" customHeight="1" x14ac:dyDescent="0.25">
      <c r="A2014" s="18" t="e">
        <f>#REF!</f>
        <v>#REF!</v>
      </c>
      <c r="B2014" s="20" t="e">
        <f>#REF!</f>
        <v>#REF!</v>
      </c>
      <c r="C2014" s="143" t="e">
        <f>#REF!</f>
        <v>#REF!</v>
      </c>
      <c r="D2014" s="22" t="e">
        <f>#REF!</f>
        <v>#REF!</v>
      </c>
      <c r="E2014" s="35">
        <v>1400</v>
      </c>
      <c r="F2014" s="203" t="s">
        <v>84</v>
      </c>
      <c r="G2014" s="19" t="e">
        <f>#REF!</f>
        <v>#REF!</v>
      </c>
      <c r="H2014" s="19"/>
      <c r="I2014" s="19">
        <f>ПЭВН!E1306</f>
        <v>0</v>
      </c>
      <c r="J2014" s="198"/>
      <c r="K2014" s="306"/>
      <c r="N2014" t="str">
        <f>IFERROR(VLOOKUP(B2014,Сток!A:B,2,FALSE),"")</f>
        <v/>
      </c>
      <c r="Q2014" s="214"/>
      <c r="R2014" s="214"/>
      <c r="S2014" s="214"/>
    </row>
    <row r="2015" spans="1:19" ht="12" customHeight="1" x14ac:dyDescent="0.25">
      <c r="A2015" s="18" t="e">
        <f>#REF!</f>
        <v>#REF!</v>
      </c>
      <c r="B2015" s="20" t="e">
        <f>#REF!</f>
        <v>#REF!</v>
      </c>
      <c r="C2015" s="143" t="e">
        <f>#REF!</f>
        <v>#REF!</v>
      </c>
      <c r="D2015" s="22" t="e">
        <f>#REF!</f>
        <v>#REF!</v>
      </c>
      <c r="E2015" s="35">
        <v>1580</v>
      </c>
      <c r="F2015" s="203" t="s">
        <v>84</v>
      </c>
      <c r="G2015" s="19" t="e">
        <f>#REF!</f>
        <v>#REF!</v>
      </c>
      <c r="H2015" s="19"/>
      <c r="I2015" s="19">
        <f>ПЭВН!E1304</f>
        <v>0</v>
      </c>
      <c r="J2015" s="198"/>
      <c r="K2015" s="306"/>
      <c r="N2015" t="str">
        <f>IFERROR(VLOOKUP(B2015,Сток!A:B,2,FALSE),"")</f>
        <v/>
      </c>
      <c r="Q2015" s="214"/>
      <c r="R2015" s="214"/>
      <c r="S2015" s="214"/>
    </row>
    <row r="2016" spans="1:19" ht="12" customHeight="1" x14ac:dyDescent="0.25">
      <c r="A2016" s="18" t="e">
        <f>#REF!</f>
        <v>#REF!</v>
      </c>
      <c r="B2016" s="20" t="e">
        <f>#REF!</f>
        <v>#REF!</v>
      </c>
      <c r="C2016" s="143" t="e">
        <f>#REF!</f>
        <v>#REF!</v>
      </c>
      <c r="D2016" s="22" t="e">
        <f>#REF!</f>
        <v>#REF!</v>
      </c>
      <c r="E2016" s="35">
        <v>1580</v>
      </c>
      <c r="F2016" s="203" t="s">
        <v>84</v>
      </c>
      <c r="G2016" s="19" t="e">
        <f>#REF!</f>
        <v>#REF!</v>
      </c>
      <c r="H2016" s="19"/>
      <c r="I2016" s="19">
        <f>ПЭВН!E1305</f>
        <v>0</v>
      </c>
      <c r="J2016" s="198"/>
      <c r="K2016" s="306"/>
      <c r="N2016" t="str">
        <f>IFERROR(VLOOKUP(B2016,Сток!A:B,2,FALSE),"")</f>
        <v/>
      </c>
      <c r="Q2016" s="214"/>
      <c r="R2016" s="214"/>
      <c r="S2016" s="214"/>
    </row>
    <row r="2017" spans="1:19" ht="12" customHeight="1" x14ac:dyDescent="0.25">
      <c r="A2017" s="18" t="e">
        <f>#REF!</f>
        <v>#REF!</v>
      </c>
      <c r="B2017" s="20" t="e">
        <f>#REF!</f>
        <v>#REF!</v>
      </c>
      <c r="C2017" s="143" t="e">
        <f>#REF!</f>
        <v>#REF!</v>
      </c>
      <c r="D2017" s="22" t="e">
        <f>#REF!</f>
        <v>#REF!</v>
      </c>
      <c r="E2017" s="35">
        <v>1580</v>
      </c>
      <c r="F2017" s="203" t="s">
        <v>84</v>
      </c>
      <c r="G2017" s="19" t="e">
        <f>#REF!</f>
        <v>#REF!</v>
      </c>
      <c r="H2017" s="19"/>
      <c r="I2017" s="19">
        <f>ПЭВН!E1306</f>
        <v>0</v>
      </c>
      <c r="J2017" s="198"/>
      <c r="K2017" s="306"/>
      <c r="N2017" t="str">
        <f>IFERROR(VLOOKUP(B2017,Сток!A:B,2,FALSE),"")</f>
        <v/>
      </c>
      <c r="Q2017" s="214"/>
      <c r="R2017" s="214"/>
      <c r="S2017" s="214"/>
    </row>
    <row r="2018" spans="1:19" ht="12" customHeight="1" x14ac:dyDescent="0.25">
      <c r="A2018" s="18" t="e">
        <f>#REF!</f>
        <v>#REF!</v>
      </c>
      <c r="B2018" s="20" t="e">
        <f>#REF!</f>
        <v>#REF!</v>
      </c>
      <c r="C2018" s="143" t="e">
        <f>#REF!</f>
        <v>#REF!</v>
      </c>
      <c r="D2018" s="22" t="e">
        <f>#REF!</f>
        <v>#REF!</v>
      </c>
      <c r="E2018" s="35">
        <v>1580</v>
      </c>
      <c r="F2018" s="203" t="s">
        <v>84</v>
      </c>
      <c r="G2018" s="19" t="e">
        <f>#REF!</f>
        <v>#REF!</v>
      </c>
      <c r="H2018" s="19"/>
      <c r="I2018" s="19">
        <f>ПЭВН!E1307</f>
        <v>0</v>
      </c>
      <c r="J2018" s="198"/>
      <c r="K2018" s="306"/>
      <c r="N2018" t="str">
        <f>IFERROR(VLOOKUP(B2018,Сток!A:B,2,FALSE),"")</f>
        <v/>
      </c>
      <c r="Q2018" s="214"/>
      <c r="R2018" s="214"/>
      <c r="S2018" s="214"/>
    </row>
    <row r="2019" spans="1:19" ht="12" customHeight="1" x14ac:dyDescent="0.25">
      <c r="A2019" s="18" t="e">
        <f>#REF!</f>
        <v>#REF!</v>
      </c>
      <c r="B2019" s="20" t="e">
        <f>#REF!</f>
        <v>#REF!</v>
      </c>
      <c r="C2019" s="143" t="e">
        <f>#REF!</f>
        <v>#REF!</v>
      </c>
      <c r="D2019" s="22" t="e">
        <f>#REF!</f>
        <v>#REF!</v>
      </c>
      <c r="E2019" s="35">
        <v>1580</v>
      </c>
      <c r="F2019" s="203" t="s">
        <v>84</v>
      </c>
      <c r="G2019" s="19" t="e">
        <f>#REF!</f>
        <v>#REF!</v>
      </c>
      <c r="H2019" s="19"/>
      <c r="I2019" s="19">
        <f>ПЭВН!E1308</f>
        <v>0</v>
      </c>
      <c r="J2019" s="198"/>
      <c r="K2019" s="306"/>
      <c r="N2019" t="str">
        <f>IFERROR(VLOOKUP(B2019,Сток!A:B,2,FALSE),"")</f>
        <v/>
      </c>
      <c r="Q2019" s="214"/>
      <c r="R2019" s="214"/>
      <c r="S2019" s="214"/>
    </row>
    <row r="2020" spans="1:19" ht="12" customHeight="1" x14ac:dyDescent="0.25">
      <c r="A2020" s="18" t="e">
        <f>#REF!</f>
        <v>#REF!</v>
      </c>
      <c r="B2020" s="20" t="e">
        <f>#REF!</f>
        <v>#REF!</v>
      </c>
      <c r="C2020" s="143" t="e">
        <f>#REF!</f>
        <v>#REF!</v>
      </c>
      <c r="D2020" s="22" t="e">
        <f>#REF!</f>
        <v>#REF!</v>
      </c>
      <c r="E2020" s="35">
        <v>2230</v>
      </c>
      <c r="F2020" s="203" t="s">
        <v>84</v>
      </c>
      <c r="G2020" s="19" t="e">
        <f>#REF!</f>
        <v>#REF!</v>
      </c>
      <c r="H2020" s="19"/>
      <c r="I2020" s="19">
        <f>ПЭВН!E1309</f>
        <v>0</v>
      </c>
      <c r="J2020" s="198"/>
      <c r="K2020" s="306"/>
      <c r="N2020" t="str">
        <f>IFERROR(VLOOKUP(B2020,Сток!A:B,2,FALSE),"")</f>
        <v/>
      </c>
      <c r="Q2020" s="214"/>
      <c r="R2020" s="214"/>
      <c r="S2020" s="214"/>
    </row>
    <row r="2021" spans="1:19" ht="12" customHeight="1" x14ac:dyDescent="0.25">
      <c r="A2021" s="18" t="e">
        <f>#REF!</f>
        <v>#REF!</v>
      </c>
      <c r="B2021" s="20" t="e">
        <f>#REF!</f>
        <v>#REF!</v>
      </c>
      <c r="C2021" s="143" t="e">
        <f>#REF!</f>
        <v>#REF!</v>
      </c>
      <c r="D2021" s="22" t="e">
        <f>#REF!</f>
        <v>#REF!</v>
      </c>
      <c r="E2021" s="35">
        <v>2290</v>
      </c>
      <c r="F2021" s="203" t="s">
        <v>84</v>
      </c>
      <c r="G2021" s="19" t="e">
        <f>#REF!</f>
        <v>#REF!</v>
      </c>
      <c r="H2021" s="19"/>
      <c r="I2021" s="19">
        <f>ПЭВН!E1310</f>
        <v>0</v>
      </c>
      <c r="J2021" s="198"/>
      <c r="K2021" s="306"/>
      <c r="N2021" t="str">
        <f>IFERROR(VLOOKUP(B2021,Сток!A:B,2,FALSE),"")</f>
        <v/>
      </c>
      <c r="Q2021" s="214"/>
      <c r="R2021" s="214"/>
      <c r="S2021" s="214"/>
    </row>
    <row r="2022" spans="1:19" ht="12" customHeight="1" x14ac:dyDescent="0.25">
      <c r="A2022" s="18" t="e">
        <f>#REF!</f>
        <v>#REF!</v>
      </c>
      <c r="B2022" s="20" t="e">
        <f>#REF!</f>
        <v>#REF!</v>
      </c>
      <c r="C2022" s="143" t="e">
        <f>#REF!</f>
        <v>#REF!</v>
      </c>
      <c r="D2022" s="22" t="e">
        <f>#REF!</f>
        <v>#REF!</v>
      </c>
      <c r="E2022" s="35">
        <v>2370</v>
      </c>
      <c r="F2022" s="203" t="s">
        <v>84</v>
      </c>
      <c r="G2022" s="19" t="e">
        <f>#REF!</f>
        <v>#REF!</v>
      </c>
      <c r="H2022" s="19"/>
      <c r="I2022" s="19">
        <f>ПЭВН!E1311</f>
        <v>0</v>
      </c>
      <c r="J2022" s="198"/>
      <c r="K2022" s="306"/>
      <c r="N2022" t="str">
        <f>IFERROR(VLOOKUP(B2022,Сток!A:B,2,FALSE),"")</f>
        <v/>
      </c>
      <c r="Q2022" s="214"/>
      <c r="R2022" s="214"/>
      <c r="S2022" s="214"/>
    </row>
    <row r="2023" spans="1:19" ht="12" customHeight="1" x14ac:dyDescent="0.25">
      <c r="A2023" s="18" t="e">
        <f>#REF!</f>
        <v>#REF!</v>
      </c>
      <c r="B2023" s="20" t="e">
        <f>#REF!</f>
        <v>#REF!</v>
      </c>
      <c r="C2023" s="143" t="e">
        <f>#REF!</f>
        <v>#REF!</v>
      </c>
      <c r="D2023" s="22" t="e">
        <f>#REF!</f>
        <v>#REF!</v>
      </c>
      <c r="E2023" s="35">
        <v>1400</v>
      </c>
      <c r="F2023" s="203" t="s">
        <v>84</v>
      </c>
      <c r="G2023" s="19" t="e">
        <f>#REF!</f>
        <v>#REF!</v>
      </c>
      <c r="H2023" s="19"/>
      <c r="I2023" s="19">
        <f>ПЭВН!E1312</f>
        <v>0</v>
      </c>
      <c r="J2023" s="198"/>
      <c r="K2023" s="306"/>
      <c r="N2023" t="str">
        <f>IFERROR(VLOOKUP(B2023,Сток!A:B,2,FALSE),"")</f>
        <v/>
      </c>
      <c r="Q2023" s="214"/>
      <c r="R2023" s="214"/>
      <c r="S2023" s="214"/>
    </row>
    <row r="2024" spans="1:19" ht="12" customHeight="1" x14ac:dyDescent="0.25">
      <c r="A2024" s="18" t="e">
        <f>#REF!</f>
        <v>#REF!</v>
      </c>
      <c r="B2024" s="20" t="e">
        <f>#REF!</f>
        <v>#REF!</v>
      </c>
      <c r="C2024" s="143" t="e">
        <f>#REF!</f>
        <v>#REF!</v>
      </c>
      <c r="D2024" s="22" t="e">
        <f>#REF!</f>
        <v>#REF!</v>
      </c>
      <c r="E2024" s="35">
        <v>1490</v>
      </c>
      <c r="F2024" s="203" t="s">
        <v>84</v>
      </c>
      <c r="G2024" s="19" t="e">
        <f>#REF!</f>
        <v>#REF!</v>
      </c>
      <c r="H2024" s="19"/>
      <c r="I2024" s="19">
        <f>ПЭВН!E1313</f>
        <v>0</v>
      </c>
      <c r="J2024" s="198"/>
      <c r="K2024" s="306"/>
      <c r="N2024" t="str">
        <f>IFERROR(VLOOKUP(B2024,Сток!A:B,2,FALSE),"")</f>
        <v/>
      </c>
      <c r="Q2024" s="214"/>
      <c r="R2024" s="214"/>
      <c r="S2024" s="214"/>
    </row>
    <row r="2025" spans="1:19" ht="12" customHeight="1" x14ac:dyDescent="0.25">
      <c r="A2025" s="18" t="e">
        <f>#REF!</f>
        <v>#REF!</v>
      </c>
      <c r="B2025" s="20" t="e">
        <f>#REF!</f>
        <v>#REF!</v>
      </c>
      <c r="C2025" s="143" t="e">
        <f>#REF!</f>
        <v>#REF!</v>
      </c>
      <c r="D2025" s="22" t="e">
        <f>#REF!</f>
        <v>#REF!</v>
      </c>
      <c r="E2025" s="35">
        <v>1490</v>
      </c>
      <c r="F2025" s="203" t="s">
        <v>84</v>
      </c>
      <c r="G2025" s="19" t="e">
        <f>#REF!</f>
        <v>#REF!</v>
      </c>
      <c r="H2025" s="19"/>
      <c r="I2025" s="19">
        <f>ПЭВН!E1314</f>
        <v>0</v>
      </c>
      <c r="J2025" s="198"/>
      <c r="K2025" s="306"/>
      <c r="N2025" t="str">
        <f>IFERROR(VLOOKUP(B2025,Сток!A:B,2,FALSE),"")</f>
        <v/>
      </c>
      <c r="Q2025" s="214"/>
      <c r="R2025" s="214"/>
      <c r="S2025" s="214"/>
    </row>
    <row r="2026" spans="1:19" ht="12" customHeight="1" x14ac:dyDescent="0.25">
      <c r="A2026" s="18" t="e">
        <f>#REF!</f>
        <v>#REF!</v>
      </c>
      <c r="B2026" s="20" t="e">
        <f>#REF!</f>
        <v>#REF!</v>
      </c>
      <c r="C2026" s="143" t="e">
        <f>#REF!</f>
        <v>#REF!</v>
      </c>
      <c r="D2026" s="22" t="e">
        <f>#REF!</f>
        <v>#REF!</v>
      </c>
      <c r="E2026" s="35">
        <v>1490</v>
      </c>
      <c r="F2026" s="203" t="s">
        <v>84</v>
      </c>
      <c r="G2026" s="19" t="e">
        <f>#REF!</f>
        <v>#REF!</v>
      </c>
      <c r="H2026" s="19"/>
      <c r="I2026" s="19">
        <f>ПЭВН!E1315</f>
        <v>0</v>
      </c>
      <c r="J2026" s="198"/>
      <c r="K2026" s="306"/>
      <c r="N2026" t="str">
        <f>IFERROR(VLOOKUP(B2026,Сток!A:B,2,FALSE),"")</f>
        <v/>
      </c>
      <c r="Q2026" s="214"/>
      <c r="R2026" s="214"/>
      <c r="S2026" s="214"/>
    </row>
    <row r="2027" spans="1:19" ht="12" customHeight="1" x14ac:dyDescent="0.25">
      <c r="A2027" s="18" t="e">
        <f>#REF!</f>
        <v>#REF!</v>
      </c>
      <c r="B2027" s="20" t="e">
        <f>#REF!</f>
        <v>#REF!</v>
      </c>
      <c r="C2027" s="143" t="e">
        <f>#REF!</f>
        <v>#REF!</v>
      </c>
      <c r="D2027" s="22" t="e">
        <f>#REF!</f>
        <v>#REF!</v>
      </c>
      <c r="E2027" s="35">
        <v>2230</v>
      </c>
      <c r="F2027" s="203" t="s">
        <v>84</v>
      </c>
      <c r="G2027" s="19" t="e">
        <f>#REF!</f>
        <v>#REF!</v>
      </c>
      <c r="H2027" s="19"/>
      <c r="I2027" s="19">
        <f>ПЭВН!E1316</f>
        <v>0</v>
      </c>
      <c r="J2027" s="198"/>
      <c r="K2027" s="306"/>
      <c r="N2027" t="str">
        <f>IFERROR(VLOOKUP(B2027,Сток!A:B,2,FALSE),"")</f>
        <v/>
      </c>
      <c r="Q2027" s="214"/>
      <c r="R2027" s="214"/>
      <c r="S2027" s="214"/>
    </row>
    <row r="2028" spans="1:19" ht="12" customHeight="1" x14ac:dyDescent="0.25">
      <c r="A2028" s="18" t="e">
        <f>#REF!</f>
        <v>#REF!</v>
      </c>
      <c r="B2028" s="20" t="e">
        <f>#REF!</f>
        <v>#REF!</v>
      </c>
      <c r="C2028" s="143" t="e">
        <f>#REF!</f>
        <v>#REF!</v>
      </c>
      <c r="D2028" s="22" t="e">
        <f>#REF!</f>
        <v>#REF!</v>
      </c>
      <c r="E2028" s="35">
        <v>2230</v>
      </c>
      <c r="F2028" s="203" t="s">
        <v>84</v>
      </c>
      <c r="G2028" s="19" t="e">
        <f>#REF!</f>
        <v>#REF!</v>
      </c>
      <c r="H2028" s="19"/>
      <c r="I2028" s="19">
        <f>ПЭВН!E1317</f>
        <v>0</v>
      </c>
      <c r="J2028" s="198"/>
      <c r="K2028" s="306"/>
      <c r="N2028" t="str">
        <f>IFERROR(VLOOKUP(B2028,Сток!A:B,2,FALSE),"")</f>
        <v/>
      </c>
      <c r="Q2028" s="214"/>
      <c r="R2028" s="214"/>
      <c r="S2028" s="214"/>
    </row>
    <row r="2029" spans="1:19" ht="12" customHeight="1" x14ac:dyDescent="0.25">
      <c r="A2029" s="18" t="e">
        <f>#REF!</f>
        <v>#REF!</v>
      </c>
      <c r="B2029" s="20" t="e">
        <f>#REF!</f>
        <v>#REF!</v>
      </c>
      <c r="C2029" s="143" t="e">
        <f>#REF!</f>
        <v>#REF!</v>
      </c>
      <c r="D2029" s="22" t="e">
        <f>#REF!</f>
        <v>#REF!</v>
      </c>
      <c r="E2029" s="35">
        <v>2290</v>
      </c>
      <c r="F2029" s="203" t="s">
        <v>84</v>
      </c>
      <c r="G2029" s="19" t="e">
        <f>#REF!</f>
        <v>#REF!</v>
      </c>
      <c r="H2029" s="19"/>
      <c r="I2029" s="19">
        <f>ПЭВН!E1318</f>
        <v>0</v>
      </c>
      <c r="J2029" s="198"/>
      <c r="K2029" s="306"/>
      <c r="N2029" t="str">
        <f>IFERROR(VLOOKUP(B2029,Сток!A:B,2,FALSE),"")</f>
        <v/>
      </c>
      <c r="Q2029" s="214"/>
      <c r="R2029" s="214"/>
      <c r="S2029" s="214"/>
    </row>
    <row r="2030" spans="1:19" ht="12" customHeight="1" x14ac:dyDescent="0.25">
      <c r="A2030" s="18" t="e">
        <f>#REF!</f>
        <v>#REF!</v>
      </c>
      <c r="B2030" s="20" t="e">
        <f>#REF!</f>
        <v>#REF!</v>
      </c>
      <c r="C2030" s="143" t="e">
        <f>#REF!</f>
        <v>#REF!</v>
      </c>
      <c r="D2030" s="22" t="e">
        <f>#REF!</f>
        <v>#REF!</v>
      </c>
      <c r="E2030" s="35">
        <v>2290</v>
      </c>
      <c r="F2030" s="203" t="s">
        <v>84</v>
      </c>
      <c r="G2030" s="19" t="e">
        <f>#REF!</f>
        <v>#REF!</v>
      </c>
      <c r="H2030" s="19"/>
      <c r="I2030" s="19">
        <f>ПЭВН!E1319</f>
        <v>0</v>
      </c>
      <c r="J2030" s="198"/>
      <c r="K2030" s="306"/>
      <c r="N2030" t="str">
        <f>IFERROR(VLOOKUP(B2030,Сток!A:B,2,FALSE),"")</f>
        <v/>
      </c>
      <c r="Q2030" s="214"/>
      <c r="R2030" s="214"/>
      <c r="S2030" s="214"/>
    </row>
    <row r="2031" spans="1:19" ht="12" customHeight="1" x14ac:dyDescent="0.25">
      <c r="A2031" s="18" t="e">
        <f>#REF!</f>
        <v>#REF!</v>
      </c>
      <c r="B2031" s="20" t="e">
        <f>#REF!</f>
        <v>#REF!</v>
      </c>
      <c r="C2031" s="143" t="e">
        <f>#REF!</f>
        <v>#REF!</v>
      </c>
      <c r="D2031" s="22" t="e">
        <f>#REF!</f>
        <v>#REF!</v>
      </c>
      <c r="E2031" s="35">
        <v>2370</v>
      </c>
      <c r="F2031" s="203" t="s">
        <v>84</v>
      </c>
      <c r="G2031" s="19" t="e">
        <f>#REF!</f>
        <v>#REF!</v>
      </c>
      <c r="H2031" s="19"/>
      <c r="I2031" s="19">
        <f>ПЭВН!E1320</f>
        <v>0</v>
      </c>
      <c r="J2031" s="198"/>
      <c r="K2031" s="306"/>
      <c r="N2031" t="str">
        <f>IFERROR(VLOOKUP(B2031,Сток!A:B,2,FALSE),"")</f>
        <v/>
      </c>
      <c r="Q2031" s="214"/>
      <c r="R2031" s="214"/>
      <c r="S2031" s="214"/>
    </row>
    <row r="2032" spans="1:19" ht="12" customHeight="1" x14ac:dyDescent="0.25">
      <c r="A2032" s="18" t="e">
        <f>#REF!</f>
        <v>#REF!</v>
      </c>
      <c r="B2032" s="20" t="e">
        <f>#REF!</f>
        <v>#REF!</v>
      </c>
      <c r="C2032" s="143" t="e">
        <f>#REF!</f>
        <v>#REF!</v>
      </c>
      <c r="D2032" s="22" t="e">
        <f>#REF!</f>
        <v>#REF!</v>
      </c>
      <c r="E2032" s="35">
        <v>2370</v>
      </c>
      <c r="F2032" s="203" t="s">
        <v>84</v>
      </c>
      <c r="G2032" s="19" t="e">
        <f>#REF!</f>
        <v>#REF!</v>
      </c>
      <c r="H2032" s="19"/>
      <c r="I2032" s="19">
        <f>ПЭВН!E1321</f>
        <v>0</v>
      </c>
      <c r="J2032" s="198"/>
      <c r="K2032" s="306"/>
      <c r="N2032" t="str">
        <f>IFERROR(VLOOKUP(B2032,Сток!A:B,2,FALSE),"")</f>
        <v/>
      </c>
      <c r="Q2032" s="214"/>
      <c r="R2032" s="214"/>
      <c r="S2032" s="214"/>
    </row>
    <row r="2033" spans="1:19" ht="12" customHeight="1" x14ac:dyDescent="0.25">
      <c r="A2033" s="18" t="e">
        <f>#REF!</f>
        <v>#REF!</v>
      </c>
      <c r="B2033" s="20" t="e">
        <f>#REF!</f>
        <v>#REF!</v>
      </c>
      <c r="C2033" s="143" t="e">
        <f>#REF!</f>
        <v>#REF!</v>
      </c>
      <c r="D2033" s="22" t="e">
        <f>#REF!</f>
        <v>#REF!</v>
      </c>
      <c r="E2033" s="35">
        <v>1730</v>
      </c>
      <c r="F2033" s="203" t="s">
        <v>84</v>
      </c>
      <c r="G2033" s="19" t="e">
        <f>#REF!</f>
        <v>#REF!</v>
      </c>
      <c r="H2033" s="19"/>
      <c r="I2033" s="19">
        <f>ПЭВН!E1322</f>
        <v>0</v>
      </c>
      <c r="J2033" s="198"/>
      <c r="K2033" s="306"/>
      <c r="N2033" t="str">
        <f>IFERROR(VLOOKUP(B2033,Сток!A:B,2,FALSE),"")</f>
        <v/>
      </c>
      <c r="Q2033" s="214"/>
      <c r="R2033" s="214"/>
      <c r="S2033" s="214"/>
    </row>
    <row r="2034" spans="1:19" ht="12" customHeight="1" x14ac:dyDescent="0.25">
      <c r="A2034" s="18" t="e">
        <f>#REF!</f>
        <v>#REF!</v>
      </c>
      <c r="B2034" s="20" t="e">
        <f>#REF!</f>
        <v>#REF!</v>
      </c>
      <c r="C2034" s="143" t="e">
        <f>#REF!</f>
        <v>#REF!</v>
      </c>
      <c r="D2034" s="22" t="e">
        <f>#REF!</f>
        <v>#REF!</v>
      </c>
      <c r="E2034" s="35">
        <v>1840</v>
      </c>
      <c r="F2034" s="203" t="s">
        <v>84</v>
      </c>
      <c r="G2034" s="19" t="e">
        <f>#REF!</f>
        <v>#REF!</v>
      </c>
      <c r="H2034" s="19"/>
      <c r="I2034" s="19">
        <f>ПЭВН!E1323</f>
        <v>0</v>
      </c>
      <c r="J2034" s="198"/>
      <c r="K2034" s="306"/>
      <c r="N2034" t="str">
        <f>IFERROR(VLOOKUP(B2034,Сток!A:B,2,FALSE),"")</f>
        <v/>
      </c>
      <c r="Q2034" s="214"/>
      <c r="R2034" s="214"/>
      <c r="S2034" s="214"/>
    </row>
    <row r="2035" spans="1:19" ht="12" customHeight="1" x14ac:dyDescent="0.25">
      <c r="A2035" s="18" t="e">
        <f>#REF!</f>
        <v>#REF!</v>
      </c>
      <c r="B2035" s="20" t="e">
        <f>#REF!</f>
        <v>#REF!</v>
      </c>
      <c r="C2035" s="143" t="e">
        <f>#REF!</f>
        <v>#REF!</v>
      </c>
      <c r="D2035" s="22" t="e">
        <f>#REF!</f>
        <v>#REF!</v>
      </c>
      <c r="E2035" s="35">
        <v>3990</v>
      </c>
      <c r="F2035" s="203" t="s">
        <v>84</v>
      </c>
      <c r="G2035" s="19" t="e">
        <f>#REF!</f>
        <v>#REF!</v>
      </c>
      <c r="H2035" s="19"/>
      <c r="I2035" s="19" t="str">
        <f>ПЭВН!E79</f>
        <v>У</v>
      </c>
      <c r="J2035" s="198"/>
      <c r="K2035" s="306"/>
      <c r="N2035" t="str">
        <f>IFERROR(VLOOKUP(B2035,Сток!A:B,2,FALSE),"")</f>
        <v/>
      </c>
      <c r="Q2035" s="214"/>
      <c r="R2035" s="214"/>
      <c r="S2035" s="214"/>
    </row>
    <row r="2036" spans="1:19" ht="12" customHeight="1" x14ac:dyDescent="0.25">
      <c r="A2036" s="18" t="e">
        <f>#REF!</f>
        <v>#REF!</v>
      </c>
      <c r="B2036" s="20" t="e">
        <f>#REF!</f>
        <v>#REF!</v>
      </c>
      <c r="C2036" s="143" t="e">
        <f>#REF!</f>
        <v>#REF!</v>
      </c>
      <c r="D2036" s="22" t="e">
        <f>#REF!</f>
        <v>#REF!</v>
      </c>
      <c r="E2036" s="35">
        <v>6850</v>
      </c>
      <c r="F2036" s="203" t="s">
        <v>84</v>
      </c>
      <c r="G2036" s="19" t="e">
        <f>#REF!</f>
        <v>#REF!</v>
      </c>
      <c r="H2036" s="19"/>
      <c r="I2036" s="19">
        <f>ПЭВН!E80</f>
        <v>0</v>
      </c>
      <c r="J2036" s="198"/>
      <c r="K2036" s="306"/>
      <c r="N2036" t="str">
        <f>IFERROR(VLOOKUP(B2036,Сток!A:B,2,FALSE),"")</f>
        <v/>
      </c>
      <c r="Q2036" s="214"/>
      <c r="R2036" s="214"/>
      <c r="S2036" s="214"/>
    </row>
    <row r="2037" spans="1:19" ht="12" customHeight="1" x14ac:dyDescent="0.25">
      <c r="A2037" s="18" t="e">
        <f>#REF!</f>
        <v>#REF!</v>
      </c>
      <c r="B2037" s="20" t="e">
        <f>#REF!</f>
        <v>#REF!</v>
      </c>
      <c r="C2037" s="143" t="e">
        <f>#REF!</f>
        <v>#REF!</v>
      </c>
      <c r="D2037" s="22" t="e">
        <f>#REF!</f>
        <v>#REF!</v>
      </c>
      <c r="E2037" s="35">
        <v>4850</v>
      </c>
      <c r="F2037" s="203" t="s">
        <v>84</v>
      </c>
      <c r="G2037" s="19" t="e">
        <f>#REF!</f>
        <v>#REF!</v>
      </c>
      <c r="H2037" s="19"/>
      <c r="I2037" s="19">
        <f>ПЭВН!E81</f>
        <v>0</v>
      </c>
      <c r="J2037" s="198"/>
      <c r="K2037" s="306"/>
      <c r="N2037" t="str">
        <f>IFERROR(VLOOKUP(B2037,Сток!A:B,2,FALSE),"")</f>
        <v/>
      </c>
      <c r="Q2037" s="214"/>
      <c r="R2037" s="214"/>
      <c r="S2037" s="214"/>
    </row>
    <row r="2038" spans="1:19" ht="12" customHeight="1" x14ac:dyDescent="0.25">
      <c r="A2038" s="18" t="e">
        <f>#REF!</f>
        <v>#REF!</v>
      </c>
      <c r="B2038" s="20" t="e">
        <f>#REF!</f>
        <v>#REF!</v>
      </c>
      <c r="C2038" s="143" t="e">
        <f>#REF!</f>
        <v>#REF!</v>
      </c>
      <c r="D2038" s="22" t="e">
        <f>#REF!</f>
        <v>#REF!</v>
      </c>
      <c r="E2038" s="35">
        <v>4850</v>
      </c>
      <c r="F2038" s="203" t="s">
        <v>84</v>
      </c>
      <c r="G2038" s="19" t="e">
        <f>#REF!</f>
        <v>#REF!</v>
      </c>
      <c r="H2038" s="19"/>
      <c r="I2038" s="19">
        <f>ПЭВН!E82</f>
        <v>0</v>
      </c>
      <c r="J2038" s="198"/>
      <c r="K2038" s="306"/>
      <c r="N2038" t="str">
        <f>IFERROR(VLOOKUP(B2038,Сток!A:B,2,FALSE),"")</f>
        <v/>
      </c>
      <c r="Q2038" s="214"/>
      <c r="R2038" s="214"/>
      <c r="S2038" s="214"/>
    </row>
    <row r="2039" spans="1:19" ht="12" customHeight="1" x14ac:dyDescent="0.25">
      <c r="A2039" s="18" t="e">
        <f>#REF!</f>
        <v>#REF!</v>
      </c>
      <c r="B2039" s="20" t="e">
        <f>#REF!</f>
        <v>#REF!</v>
      </c>
      <c r="C2039" s="143" t="e">
        <f>#REF!</f>
        <v>#REF!</v>
      </c>
      <c r="D2039" s="22" t="e">
        <f>#REF!</f>
        <v>#REF!</v>
      </c>
      <c r="E2039" s="35">
        <v>5300</v>
      </c>
      <c r="F2039" s="203" t="s">
        <v>84</v>
      </c>
      <c r="G2039" s="19" t="e">
        <f>#REF!</f>
        <v>#REF!</v>
      </c>
      <c r="H2039" s="19"/>
      <c r="I2039" s="19">
        <f>ПЭВН!E83</f>
        <v>0</v>
      </c>
      <c r="J2039" s="198"/>
      <c r="K2039" s="306"/>
      <c r="N2039" t="str">
        <f>IFERROR(VLOOKUP(B2039,Сток!A:B,2,FALSE),"")</f>
        <v/>
      </c>
      <c r="Q2039" s="214"/>
      <c r="R2039" s="214"/>
      <c r="S2039" s="214"/>
    </row>
    <row r="2040" spans="1:19" ht="12" customHeight="1" x14ac:dyDescent="0.25">
      <c r="A2040" s="18" t="e">
        <f>#REF!</f>
        <v>#REF!</v>
      </c>
      <c r="B2040" s="20" t="e">
        <f>#REF!</f>
        <v>#REF!</v>
      </c>
      <c r="C2040" s="143" t="e">
        <f>#REF!</f>
        <v>#REF!</v>
      </c>
      <c r="D2040" s="22" t="e">
        <f>#REF!</f>
        <v>#REF!</v>
      </c>
      <c r="E2040" s="35">
        <v>3690</v>
      </c>
      <c r="F2040" s="203" t="s">
        <v>84</v>
      </c>
      <c r="G2040" s="19" t="e">
        <f>#REF!</f>
        <v>#REF!</v>
      </c>
      <c r="H2040" s="19"/>
      <c r="I2040" s="19">
        <f>ПЭВН!E90</f>
        <v>0</v>
      </c>
      <c r="J2040" s="198"/>
      <c r="K2040" s="306"/>
      <c r="N2040" t="str">
        <f>IFERROR(VLOOKUP(B2040,Сток!A:B,2,FALSE),"")</f>
        <v/>
      </c>
      <c r="Q2040" s="214"/>
      <c r="R2040" s="214"/>
      <c r="S2040" s="214"/>
    </row>
    <row r="2041" spans="1:19" ht="12" customHeight="1" x14ac:dyDescent="0.25">
      <c r="A2041" s="18" t="e">
        <f>#REF!</f>
        <v>#REF!</v>
      </c>
      <c r="B2041" s="20" t="e">
        <f>#REF!</f>
        <v>#REF!</v>
      </c>
      <c r="C2041" s="143" t="e">
        <f>#REF!</f>
        <v>#REF!</v>
      </c>
      <c r="D2041" s="22" t="e">
        <f>#REF!</f>
        <v>#REF!</v>
      </c>
      <c r="E2041" s="35">
        <v>3690</v>
      </c>
      <c r="F2041" s="203" t="s">
        <v>84</v>
      </c>
      <c r="G2041" s="19" t="e">
        <f>#REF!</f>
        <v>#REF!</v>
      </c>
      <c r="H2041" s="19"/>
      <c r="I2041" s="19">
        <f>ПЭВН!E91</f>
        <v>0</v>
      </c>
      <c r="J2041" s="198"/>
      <c r="K2041" s="306"/>
      <c r="N2041" t="str">
        <f>IFERROR(VLOOKUP(B2041,Сток!A:B,2,FALSE),"")</f>
        <v/>
      </c>
      <c r="Q2041" s="214"/>
      <c r="R2041" s="214"/>
      <c r="S2041" s="214"/>
    </row>
    <row r="2042" spans="1:19" ht="12" customHeight="1" x14ac:dyDescent="0.25">
      <c r="A2042" s="18" t="e">
        <f>#REF!</f>
        <v>#REF!</v>
      </c>
      <c r="B2042" s="20" t="e">
        <f>#REF!</f>
        <v>#REF!</v>
      </c>
      <c r="C2042" s="143" t="e">
        <f>#REF!</f>
        <v>#REF!</v>
      </c>
      <c r="D2042" s="22" t="e">
        <f>#REF!</f>
        <v>#REF!</v>
      </c>
      <c r="E2042" s="35">
        <v>4050</v>
      </c>
      <c r="F2042" s="203" t="s">
        <v>84</v>
      </c>
      <c r="G2042" s="19" t="e">
        <f>#REF!</f>
        <v>#REF!</v>
      </c>
      <c r="H2042" s="19"/>
      <c r="I2042" s="19">
        <f>ПЭВН!E92</f>
        <v>0</v>
      </c>
      <c r="J2042" s="198"/>
      <c r="K2042" s="306"/>
      <c r="N2042" t="str">
        <f>IFERROR(VLOOKUP(B2042,Сток!A:B,2,FALSE),"")</f>
        <v/>
      </c>
      <c r="Q2042" s="214"/>
      <c r="R2042" s="214"/>
      <c r="S2042" s="214"/>
    </row>
    <row r="2043" spans="1:19" ht="12" customHeight="1" x14ac:dyDescent="0.25">
      <c r="A2043" s="18" t="e">
        <f>#REF!</f>
        <v>#REF!</v>
      </c>
      <c r="B2043" s="20" t="e">
        <f>#REF!</f>
        <v>#REF!</v>
      </c>
      <c r="C2043" s="143" t="e">
        <f>#REF!</f>
        <v>#REF!</v>
      </c>
      <c r="D2043" s="22" t="e">
        <f>#REF!</f>
        <v>#REF!</v>
      </c>
      <c r="E2043" s="35">
        <v>4050</v>
      </c>
      <c r="F2043" s="203" t="s">
        <v>84</v>
      </c>
      <c r="G2043" s="19" t="e">
        <f>#REF!</f>
        <v>#REF!</v>
      </c>
      <c r="H2043" s="19"/>
      <c r="I2043" s="19">
        <f>ПЭВН!E93</f>
        <v>0</v>
      </c>
      <c r="J2043" s="198"/>
      <c r="K2043" s="306"/>
      <c r="N2043" t="str">
        <f>IFERROR(VLOOKUP(B2043,Сток!A:B,2,FALSE),"")</f>
        <v/>
      </c>
      <c r="Q2043" s="214"/>
      <c r="R2043" s="214"/>
      <c r="S2043" s="214"/>
    </row>
    <row r="2044" spans="1:19" ht="12" customHeight="1" x14ac:dyDescent="0.25">
      <c r="A2044" s="18" t="e">
        <f>#REF!</f>
        <v>#REF!</v>
      </c>
      <c r="B2044" s="20" t="e">
        <f>#REF!</f>
        <v>#REF!</v>
      </c>
      <c r="C2044" s="143" t="e">
        <f>#REF!</f>
        <v>#REF!</v>
      </c>
      <c r="D2044" s="22" t="e">
        <f>#REF!</f>
        <v>#REF!</v>
      </c>
      <c r="E2044" s="35">
        <v>1670</v>
      </c>
      <c r="F2044" s="203" t="s">
        <v>84</v>
      </c>
      <c r="G2044" s="19" t="e">
        <f>#REF!</f>
        <v>#REF!</v>
      </c>
      <c r="H2044" s="19"/>
      <c r="I2044" s="19">
        <f>ПЭВН!E1324</f>
        <v>0</v>
      </c>
      <c r="J2044" s="198"/>
      <c r="K2044" s="306"/>
      <c r="N2044" t="str">
        <f>IFERROR(VLOOKUP(B2044,Сток!A:B,2,FALSE),"")</f>
        <v/>
      </c>
      <c r="Q2044" s="214"/>
      <c r="R2044" s="214"/>
      <c r="S2044" s="214"/>
    </row>
    <row r="2045" spans="1:19" ht="12" customHeight="1" x14ac:dyDescent="0.25">
      <c r="A2045" s="18" t="e">
        <f>#REF!</f>
        <v>#REF!</v>
      </c>
      <c r="B2045" s="20" t="e">
        <f>#REF!</f>
        <v>#REF!</v>
      </c>
      <c r="C2045" s="143" t="e">
        <f>#REF!</f>
        <v>#REF!</v>
      </c>
      <c r="D2045" s="22" t="e">
        <f>#REF!</f>
        <v>#REF!</v>
      </c>
      <c r="E2045" s="35">
        <v>2500</v>
      </c>
      <c r="F2045" s="203" t="s">
        <v>84</v>
      </c>
      <c r="G2045" s="19" t="e">
        <f>#REF!</f>
        <v>#REF!</v>
      </c>
      <c r="H2045" s="19"/>
      <c r="I2045" s="19">
        <f>ПЭВН!E1325</f>
        <v>0</v>
      </c>
      <c r="J2045" s="198"/>
      <c r="K2045" s="306"/>
      <c r="N2045" t="str">
        <f>IFERROR(VLOOKUP(B2045,Сток!A:B,2,FALSE),"")</f>
        <v/>
      </c>
      <c r="Q2045" s="214"/>
      <c r="R2045" s="214"/>
      <c r="S2045" s="214"/>
    </row>
    <row r="2046" spans="1:19" ht="12" customHeight="1" x14ac:dyDescent="0.25">
      <c r="A2046" s="18" t="e">
        <f>#REF!</f>
        <v>#REF!</v>
      </c>
      <c r="B2046" s="20" t="e">
        <f>#REF!</f>
        <v>#REF!</v>
      </c>
      <c r="C2046" s="143" t="e">
        <f>#REF!</f>
        <v>#REF!</v>
      </c>
      <c r="D2046" s="22" t="e">
        <f>#REF!</f>
        <v>#REF!</v>
      </c>
      <c r="E2046" s="35">
        <v>3330</v>
      </c>
      <c r="F2046" s="203" t="s">
        <v>84</v>
      </c>
      <c r="G2046" s="19" t="e">
        <f>#REF!</f>
        <v>#REF!</v>
      </c>
      <c r="H2046" s="19"/>
      <c r="I2046" s="19">
        <f>ПЭВН!E1326</f>
        <v>0</v>
      </c>
      <c r="J2046" s="198"/>
      <c r="K2046" s="306"/>
      <c r="N2046" t="str">
        <f>IFERROR(VLOOKUP(B2046,Сток!A:B,2,FALSE),"")</f>
        <v/>
      </c>
      <c r="Q2046" s="214"/>
      <c r="R2046" s="214"/>
      <c r="S2046" s="214"/>
    </row>
    <row r="2047" spans="1:19" ht="12" customHeight="1" x14ac:dyDescent="0.25">
      <c r="A2047" s="18" t="e">
        <f>#REF!</f>
        <v>#REF!</v>
      </c>
      <c r="B2047" s="20" t="e">
        <f>#REF!</f>
        <v>#REF!</v>
      </c>
      <c r="C2047" s="143" t="e">
        <f>#REF!</f>
        <v>#REF!</v>
      </c>
      <c r="D2047" s="22" t="e">
        <f>#REF!</f>
        <v>#REF!</v>
      </c>
      <c r="E2047" s="35">
        <v>4170</v>
      </c>
      <c r="F2047" s="203" t="s">
        <v>84</v>
      </c>
      <c r="G2047" s="19" t="e">
        <f>#REF!</f>
        <v>#REF!</v>
      </c>
      <c r="H2047" s="19"/>
      <c r="I2047" s="19">
        <f>ПЭВН!E1327</f>
        <v>0</v>
      </c>
      <c r="J2047" s="198"/>
      <c r="K2047" s="306"/>
      <c r="N2047" t="str">
        <f>IFERROR(VLOOKUP(B2047,Сток!A:B,2,FALSE),"")</f>
        <v/>
      </c>
      <c r="Q2047" s="214"/>
      <c r="R2047" s="214"/>
      <c r="S2047" s="214"/>
    </row>
    <row r="2048" spans="1:19" ht="12" customHeight="1" x14ac:dyDescent="0.25">
      <c r="A2048" s="18" t="e">
        <f>#REF!</f>
        <v>#REF!</v>
      </c>
      <c r="B2048" s="20" t="e">
        <f>#REF!</f>
        <v>#REF!</v>
      </c>
      <c r="C2048" s="143" t="e">
        <f>#REF!</f>
        <v>#REF!</v>
      </c>
      <c r="D2048" s="22" t="e">
        <f>#REF!</f>
        <v>#REF!</v>
      </c>
      <c r="E2048" s="35">
        <v>5000</v>
      </c>
      <c r="F2048" s="203" t="s">
        <v>84</v>
      </c>
      <c r="G2048" s="19" t="e">
        <f>#REF!</f>
        <v>#REF!</v>
      </c>
      <c r="H2048" s="19"/>
      <c r="I2048" s="19">
        <f>ПЭВН!E1328</f>
        <v>0</v>
      </c>
      <c r="J2048" s="198"/>
      <c r="K2048" s="306"/>
      <c r="N2048" t="str">
        <f>IFERROR(VLOOKUP(B2048,Сток!A:B,2,FALSE),"")</f>
        <v/>
      </c>
      <c r="Q2048" s="214"/>
      <c r="R2048" s="214"/>
      <c r="S2048" s="214"/>
    </row>
    <row r="2049" spans="1:19" ht="12" customHeight="1" x14ac:dyDescent="0.25">
      <c r="A2049" s="18" t="e">
        <f>#REF!</f>
        <v>#REF!</v>
      </c>
      <c r="B2049" s="20" t="e">
        <f>#REF!</f>
        <v>#REF!</v>
      </c>
      <c r="C2049" s="143" t="e">
        <f>#REF!</f>
        <v>#REF!</v>
      </c>
      <c r="D2049" s="22" t="e">
        <f>#REF!</f>
        <v>#REF!</v>
      </c>
      <c r="E2049" s="35">
        <v>1480</v>
      </c>
      <c r="F2049" s="203" t="s">
        <v>84</v>
      </c>
      <c r="G2049" s="19" t="e">
        <f>#REF!</f>
        <v>#REF!</v>
      </c>
      <c r="H2049" s="19"/>
      <c r="I2049" s="19">
        <f>ПЭВН!E1329</f>
        <v>0</v>
      </c>
      <c r="J2049" s="198"/>
      <c r="K2049" s="306"/>
      <c r="N2049" t="str">
        <f>IFERROR(VLOOKUP(B2049,Сток!A:B,2,FALSE),"")</f>
        <v/>
      </c>
      <c r="Q2049" s="214"/>
      <c r="R2049" s="214"/>
      <c r="S2049" s="214"/>
    </row>
    <row r="2050" spans="1:19" ht="12" customHeight="1" x14ac:dyDescent="0.25">
      <c r="A2050" s="18" t="e">
        <f>#REF!</f>
        <v>#REF!</v>
      </c>
      <c r="B2050" s="20" t="e">
        <f>#REF!</f>
        <v>#REF!</v>
      </c>
      <c r="C2050" s="143" t="e">
        <f>#REF!</f>
        <v>#REF!</v>
      </c>
      <c r="D2050" s="22" t="e">
        <f>#REF!</f>
        <v>#REF!</v>
      </c>
      <c r="E2050" s="35">
        <v>2250</v>
      </c>
      <c r="F2050" s="203" t="s">
        <v>84</v>
      </c>
      <c r="G2050" s="19" t="e">
        <f>#REF!</f>
        <v>#REF!</v>
      </c>
      <c r="H2050" s="19"/>
      <c r="I2050" s="19">
        <f>ПЭВН!E1330</f>
        <v>0</v>
      </c>
      <c r="J2050" s="198"/>
      <c r="K2050" s="306"/>
      <c r="N2050" t="str">
        <f>IFERROR(VLOOKUP(B2050,Сток!A:B,2,FALSE),"")</f>
        <v/>
      </c>
      <c r="Q2050" s="214"/>
      <c r="R2050" s="214"/>
      <c r="S2050" s="214"/>
    </row>
    <row r="2051" spans="1:19" ht="12" customHeight="1" x14ac:dyDescent="0.25">
      <c r="A2051" s="18" t="e">
        <f>#REF!</f>
        <v>#REF!</v>
      </c>
      <c r="B2051" s="20" t="e">
        <f>#REF!</f>
        <v>#REF!</v>
      </c>
      <c r="C2051" s="143" t="e">
        <f>#REF!</f>
        <v>#REF!</v>
      </c>
      <c r="D2051" s="22" t="e">
        <f>#REF!</f>
        <v>#REF!</v>
      </c>
      <c r="E2051" s="35">
        <v>3050</v>
      </c>
      <c r="F2051" s="203" t="s">
        <v>84</v>
      </c>
      <c r="G2051" s="19" t="e">
        <f>#REF!</f>
        <v>#REF!</v>
      </c>
      <c r="H2051" s="19"/>
      <c r="I2051" s="19">
        <f>ПЭВН!E1331</f>
        <v>0</v>
      </c>
      <c r="J2051" s="198"/>
      <c r="K2051" s="306"/>
      <c r="N2051" t="str">
        <f>IFERROR(VLOOKUP(B2051,Сток!A:B,2,FALSE),"")</f>
        <v/>
      </c>
      <c r="Q2051" s="214"/>
      <c r="R2051" s="214"/>
      <c r="S2051" s="214"/>
    </row>
    <row r="2052" spans="1:19" ht="12" customHeight="1" x14ac:dyDescent="0.25">
      <c r="A2052" s="18" t="e">
        <f>#REF!</f>
        <v>#REF!</v>
      </c>
      <c r="B2052" s="20" t="e">
        <f>#REF!</f>
        <v>#REF!</v>
      </c>
      <c r="C2052" s="143" t="e">
        <f>#REF!</f>
        <v>#REF!</v>
      </c>
      <c r="D2052" s="22" t="e">
        <f>#REF!</f>
        <v>#REF!</v>
      </c>
      <c r="E2052" s="35">
        <v>1850</v>
      </c>
      <c r="F2052" s="203" t="s">
        <v>84</v>
      </c>
      <c r="G2052" s="19" t="e">
        <f>#REF!</f>
        <v>#REF!</v>
      </c>
      <c r="H2052" s="19"/>
      <c r="I2052" s="19">
        <f>ПЭВН!E1332</f>
        <v>0</v>
      </c>
      <c r="J2052" s="198"/>
      <c r="K2052" s="306"/>
      <c r="N2052" t="str">
        <f>IFERROR(VLOOKUP(B2052,Сток!A:B,2,FALSE),"")</f>
        <v/>
      </c>
      <c r="Q2052" s="214"/>
      <c r="R2052" s="214"/>
      <c r="S2052" s="214"/>
    </row>
    <row r="2053" spans="1:19" ht="12" customHeight="1" x14ac:dyDescent="0.25">
      <c r="A2053" s="18" t="e">
        <f>#REF!</f>
        <v>#REF!</v>
      </c>
      <c r="B2053" s="18" t="e">
        <f>#REF!</f>
        <v>#REF!</v>
      </c>
      <c r="C2053" s="143" t="e">
        <f>#REF!</f>
        <v>#REF!</v>
      </c>
      <c r="D2053" s="22" t="e">
        <f>#REF!</f>
        <v>#REF!</v>
      </c>
      <c r="E2053" s="35">
        <v>1030</v>
      </c>
      <c r="F2053" s="203" t="s">
        <v>84</v>
      </c>
      <c r="G2053" s="19" t="e">
        <f>#REF!</f>
        <v>#REF!</v>
      </c>
      <c r="H2053" s="19"/>
      <c r="I2053" s="19">
        <f>ПЭВН!E155</f>
        <v>0</v>
      </c>
      <c r="J2053" s="198"/>
      <c r="K2053" s="306"/>
      <c r="N2053" t="str">
        <f>IFERROR(VLOOKUP(B2053,Сток!A:B,2,FALSE),"")</f>
        <v/>
      </c>
      <c r="Q2053" s="214"/>
      <c r="R2053" s="214"/>
      <c r="S2053" s="214"/>
    </row>
    <row r="2054" spans="1:19" ht="12" customHeight="1" x14ac:dyDescent="0.25">
      <c r="A2054" s="18" t="e">
        <f>#REF!</f>
        <v>#REF!</v>
      </c>
      <c r="B2054" s="18" t="e">
        <f>#REF!</f>
        <v>#REF!</v>
      </c>
      <c r="C2054" s="143" t="e">
        <f>#REF!</f>
        <v>#REF!</v>
      </c>
      <c r="D2054" s="22" t="e">
        <f>#REF!</f>
        <v>#REF!</v>
      </c>
      <c r="E2054" s="35">
        <v>1490</v>
      </c>
      <c r="F2054" s="203" t="s">
        <v>84</v>
      </c>
      <c r="G2054" s="19" t="e">
        <f>#REF!</f>
        <v>#REF!</v>
      </c>
      <c r="H2054" s="19"/>
      <c r="I2054" s="19">
        <f>ПЭВН!E156</f>
        <v>0</v>
      </c>
      <c r="J2054" s="198"/>
      <c r="K2054" s="306"/>
      <c r="N2054" t="str">
        <f>IFERROR(VLOOKUP(B2054,Сток!A:B,2,FALSE),"")</f>
        <v/>
      </c>
      <c r="Q2054" s="214"/>
      <c r="R2054" s="214"/>
      <c r="S2054" s="214"/>
    </row>
    <row r="2055" spans="1:19" ht="12" customHeight="1" x14ac:dyDescent="0.25">
      <c r="A2055" s="18" t="e">
        <f>#REF!</f>
        <v>#REF!</v>
      </c>
      <c r="B2055" s="18" t="e">
        <f>#REF!</f>
        <v>#REF!</v>
      </c>
      <c r="C2055" s="143" t="e">
        <f>#REF!</f>
        <v>#REF!</v>
      </c>
      <c r="D2055" s="22" t="e">
        <f>#REF!</f>
        <v>#REF!</v>
      </c>
      <c r="E2055" s="35">
        <v>2290</v>
      </c>
      <c r="F2055" s="203" t="s">
        <v>84</v>
      </c>
      <c r="G2055" s="19" t="e">
        <f>#REF!</f>
        <v>#REF!</v>
      </c>
      <c r="H2055" s="19"/>
      <c r="I2055" s="19">
        <f>ПЭВН!E157</f>
        <v>0</v>
      </c>
      <c r="J2055" s="198"/>
      <c r="K2055" s="306"/>
      <c r="N2055" t="str">
        <f>IFERROR(VLOOKUP(B2055,Сток!A:B,2,FALSE),"")</f>
        <v/>
      </c>
      <c r="Q2055" s="214"/>
      <c r="R2055" s="214"/>
      <c r="S2055" s="214"/>
    </row>
    <row r="2056" spans="1:19" ht="12" customHeight="1" x14ac:dyDescent="0.25">
      <c r="A2056" s="18" t="e">
        <f>#REF!</f>
        <v>#REF!</v>
      </c>
      <c r="B2056" s="18" t="e">
        <f>#REF!</f>
        <v>#REF!</v>
      </c>
      <c r="C2056" s="143" t="e">
        <f>#REF!</f>
        <v>#REF!</v>
      </c>
      <c r="D2056" s="22" t="e">
        <f>#REF!</f>
        <v>#REF!</v>
      </c>
      <c r="E2056" s="35">
        <v>2500</v>
      </c>
      <c r="F2056" s="203" t="s">
        <v>84</v>
      </c>
      <c r="G2056" s="19" t="e">
        <f>#REF!</f>
        <v>#REF!</v>
      </c>
      <c r="H2056" s="19"/>
      <c r="I2056" s="19">
        <f>ПЭВН!E158</f>
        <v>0</v>
      </c>
      <c r="J2056" s="198"/>
      <c r="K2056" s="306"/>
      <c r="N2056" t="str">
        <f>IFERROR(VLOOKUP(B2056,Сток!A:B,2,FALSE),"")</f>
        <v/>
      </c>
      <c r="Q2056" s="214"/>
      <c r="R2056" s="214"/>
      <c r="S2056" s="214"/>
    </row>
    <row r="2057" spans="1:19" ht="12" customHeight="1" x14ac:dyDescent="0.25">
      <c r="A2057" s="18" t="e">
        <f>#REF!</f>
        <v>#REF!</v>
      </c>
      <c r="B2057" s="18" t="e">
        <f>#REF!</f>
        <v>#REF!</v>
      </c>
      <c r="C2057" s="143" t="e">
        <f>#REF!</f>
        <v>#REF!</v>
      </c>
      <c r="D2057" s="22" t="e">
        <f>#REF!</f>
        <v>#REF!</v>
      </c>
      <c r="E2057" s="35">
        <v>3130</v>
      </c>
      <c r="F2057" s="203" t="s">
        <v>84</v>
      </c>
      <c r="G2057" s="19" t="e">
        <f>#REF!</f>
        <v>#REF!</v>
      </c>
      <c r="H2057" s="19"/>
      <c r="I2057" s="19">
        <f>ПЭВН!E159</f>
        <v>0</v>
      </c>
      <c r="J2057" s="198"/>
      <c r="K2057" s="306"/>
      <c r="N2057" t="str">
        <f>IFERROR(VLOOKUP(B2057,Сток!A:B,2,FALSE),"")</f>
        <v/>
      </c>
      <c r="Q2057" s="214"/>
      <c r="R2057" s="214"/>
      <c r="S2057" s="214"/>
    </row>
    <row r="2058" spans="1:19" ht="12" customHeight="1" x14ac:dyDescent="0.25">
      <c r="A2058" s="18" t="e">
        <f>#REF!</f>
        <v>#REF!</v>
      </c>
      <c r="B2058" s="18" t="e">
        <f>#REF!</f>
        <v>#REF!</v>
      </c>
      <c r="C2058" s="143" t="e">
        <f>#REF!</f>
        <v>#REF!</v>
      </c>
      <c r="D2058" s="22" t="e">
        <f>#REF!</f>
        <v>#REF!</v>
      </c>
      <c r="E2058" s="35">
        <v>1650</v>
      </c>
      <c r="F2058" s="203" t="s">
        <v>84</v>
      </c>
      <c r="G2058" s="19" t="e">
        <f>#REF!</f>
        <v>#REF!</v>
      </c>
      <c r="H2058" s="19"/>
      <c r="I2058" s="19">
        <f>ПЭВН!E160</f>
        <v>0</v>
      </c>
      <c r="J2058" s="198"/>
      <c r="K2058" s="306"/>
      <c r="N2058" t="str">
        <f>IFERROR(VLOOKUP(B2058,Сток!A:B,2,FALSE),"")</f>
        <v/>
      </c>
      <c r="Q2058" s="214"/>
      <c r="R2058" s="214"/>
      <c r="S2058" s="214"/>
    </row>
    <row r="2059" spans="1:19" ht="12" customHeight="1" x14ac:dyDescent="0.25">
      <c r="A2059" s="18" t="e">
        <f>#REF!</f>
        <v>#REF!</v>
      </c>
      <c r="B2059" s="18" t="e">
        <f>#REF!</f>
        <v>#REF!</v>
      </c>
      <c r="C2059" s="143" t="e">
        <f>#REF!</f>
        <v>#REF!</v>
      </c>
      <c r="D2059" s="22" t="e">
        <f>#REF!</f>
        <v>#REF!</v>
      </c>
      <c r="E2059" s="35">
        <v>2460</v>
      </c>
      <c r="F2059" s="203" t="s">
        <v>84</v>
      </c>
      <c r="G2059" s="19" t="e">
        <f>#REF!</f>
        <v>#REF!</v>
      </c>
      <c r="H2059" s="19"/>
      <c r="I2059" s="19">
        <f>ПЭВН!E161</f>
        <v>0</v>
      </c>
      <c r="J2059" s="198"/>
      <c r="K2059" s="306"/>
      <c r="N2059" t="str">
        <f>IFERROR(VLOOKUP(B2059,Сток!A:B,2,FALSE),"")</f>
        <v/>
      </c>
      <c r="Q2059" s="214"/>
      <c r="R2059" s="214"/>
      <c r="S2059" s="214"/>
    </row>
    <row r="2060" spans="1:19" ht="12" customHeight="1" x14ac:dyDescent="0.25">
      <c r="A2060" s="18" t="e">
        <f>#REF!</f>
        <v>#REF!</v>
      </c>
      <c r="B2060" s="18" t="e">
        <f>#REF!</f>
        <v>#REF!</v>
      </c>
      <c r="C2060" s="143" t="e">
        <f>#REF!</f>
        <v>#REF!</v>
      </c>
      <c r="D2060" s="22" t="e">
        <f>#REF!</f>
        <v>#REF!</v>
      </c>
      <c r="E2060" s="35">
        <v>3280</v>
      </c>
      <c r="F2060" s="203" t="s">
        <v>84</v>
      </c>
      <c r="G2060" s="19" t="e">
        <f>#REF!</f>
        <v>#REF!</v>
      </c>
      <c r="H2060" s="19"/>
      <c r="I2060" s="19">
        <f>ПЭВН!E162</f>
        <v>0</v>
      </c>
      <c r="J2060" s="198"/>
      <c r="K2060" s="306"/>
      <c r="N2060" t="str">
        <f>IFERROR(VLOOKUP(B2060,Сток!A:B,2,FALSE),"")</f>
        <v/>
      </c>
      <c r="Q2060" s="214"/>
      <c r="R2060" s="214"/>
      <c r="S2060" s="214"/>
    </row>
    <row r="2061" spans="1:19" ht="12" customHeight="1" x14ac:dyDescent="0.25">
      <c r="A2061" s="18" t="e">
        <f>#REF!</f>
        <v>#REF!</v>
      </c>
      <c r="B2061" s="18" t="e">
        <f>#REF!</f>
        <v>#REF!</v>
      </c>
      <c r="C2061" s="143" t="e">
        <f>#REF!</f>
        <v>#REF!</v>
      </c>
      <c r="D2061" s="22" t="e">
        <f>#REF!</f>
        <v>#REF!</v>
      </c>
      <c r="E2061" s="35">
        <v>3610</v>
      </c>
      <c r="F2061" s="203" t="s">
        <v>84</v>
      </c>
      <c r="G2061" s="19" t="e">
        <f>#REF!</f>
        <v>#REF!</v>
      </c>
      <c r="H2061" s="19"/>
      <c r="I2061" s="19">
        <f>ПЭВН!E163</f>
        <v>0</v>
      </c>
      <c r="J2061" s="198"/>
      <c r="K2061" s="306"/>
      <c r="N2061" t="str">
        <f>IFERROR(VLOOKUP(B2061,Сток!A:B,2,FALSE),"")</f>
        <v/>
      </c>
      <c r="Q2061" s="214"/>
      <c r="R2061" s="214"/>
      <c r="S2061" s="214"/>
    </row>
    <row r="2062" spans="1:19" ht="12" customHeight="1" x14ac:dyDescent="0.25">
      <c r="A2062" s="18" t="e">
        <f>#REF!</f>
        <v>#REF!</v>
      </c>
      <c r="B2062" s="18" t="e">
        <f>#REF!</f>
        <v>#REF!</v>
      </c>
      <c r="C2062" s="143" t="e">
        <f>#REF!</f>
        <v>#REF!</v>
      </c>
      <c r="D2062" s="22" t="e">
        <f>#REF!</f>
        <v>#REF!</v>
      </c>
      <c r="E2062" s="35">
        <v>4680</v>
      </c>
      <c r="F2062" s="203" t="s">
        <v>84</v>
      </c>
      <c r="G2062" s="19" t="e">
        <f>#REF!</f>
        <v>#REF!</v>
      </c>
      <c r="H2062" s="19"/>
      <c r="I2062" s="19">
        <f>ПЭВН!E164</f>
        <v>0</v>
      </c>
      <c r="J2062" s="198"/>
      <c r="K2062" s="306"/>
      <c r="N2062" t="str">
        <f>IFERROR(VLOOKUP(B2062,Сток!A:B,2,FALSE),"")</f>
        <v/>
      </c>
      <c r="Q2062" s="214"/>
      <c r="R2062" s="214"/>
      <c r="S2062" s="214"/>
    </row>
    <row r="2063" spans="1:19" ht="12" customHeight="1" x14ac:dyDescent="0.25">
      <c r="A2063" s="18" t="e">
        <f>#REF!</f>
        <v>#REF!</v>
      </c>
      <c r="B2063" s="18" t="e">
        <f>#REF!</f>
        <v>#REF!</v>
      </c>
      <c r="C2063" s="143" t="e">
        <f>#REF!</f>
        <v>#REF!</v>
      </c>
      <c r="D2063" s="22" t="e">
        <f>#REF!</f>
        <v>#REF!</v>
      </c>
      <c r="E2063" s="35">
        <v>890</v>
      </c>
      <c r="F2063" s="203" t="s">
        <v>84</v>
      </c>
      <c r="G2063" s="19" t="e">
        <f>#REF!</f>
        <v>#REF!</v>
      </c>
      <c r="H2063" s="19"/>
      <c r="I2063" s="19">
        <f>ПЭВН!E165</f>
        <v>0</v>
      </c>
      <c r="J2063" s="198"/>
      <c r="K2063" s="306"/>
      <c r="N2063" t="str">
        <f>IFERROR(VLOOKUP(B2063,Сток!A:B,2,FALSE),"")</f>
        <v/>
      </c>
      <c r="Q2063" s="214"/>
      <c r="R2063" s="214"/>
      <c r="S2063" s="214"/>
    </row>
    <row r="2064" spans="1:19" ht="12" customHeight="1" x14ac:dyDescent="0.25">
      <c r="A2064" s="18" t="e">
        <f>#REF!</f>
        <v>#REF!</v>
      </c>
      <c r="B2064" s="18" t="e">
        <f>#REF!</f>
        <v>#REF!</v>
      </c>
      <c r="C2064" s="143" t="e">
        <f>#REF!</f>
        <v>#REF!</v>
      </c>
      <c r="D2064" s="22" t="e">
        <f>#REF!</f>
        <v>#REF!</v>
      </c>
      <c r="E2064" s="35">
        <v>1320</v>
      </c>
      <c r="F2064" s="203" t="s">
        <v>84</v>
      </c>
      <c r="G2064" s="19" t="e">
        <f>#REF!</f>
        <v>#REF!</v>
      </c>
      <c r="H2064" s="19"/>
      <c r="I2064" s="19">
        <f>ПЭВН!E166</f>
        <v>0</v>
      </c>
      <c r="J2064" s="198"/>
      <c r="K2064" s="306"/>
      <c r="N2064" t="str">
        <f>IFERROR(VLOOKUP(B2064,Сток!A:B,2,FALSE),"")</f>
        <v/>
      </c>
      <c r="Q2064" s="214"/>
      <c r="R2064" s="214"/>
      <c r="S2064" s="214"/>
    </row>
    <row r="2065" spans="1:19" ht="12" customHeight="1" x14ac:dyDescent="0.25">
      <c r="A2065" s="18" t="e">
        <f>#REF!</f>
        <v>#REF!</v>
      </c>
      <c r="B2065" s="18" t="e">
        <f>#REF!</f>
        <v>#REF!</v>
      </c>
      <c r="C2065" s="143" t="e">
        <f>#REF!</f>
        <v>#REF!</v>
      </c>
      <c r="D2065" s="22" t="e">
        <f>#REF!</f>
        <v>#REF!</v>
      </c>
      <c r="E2065" s="35">
        <v>1790</v>
      </c>
      <c r="F2065" s="203" t="s">
        <v>84</v>
      </c>
      <c r="G2065" s="19" t="e">
        <f>#REF!</f>
        <v>#REF!</v>
      </c>
      <c r="H2065" s="19"/>
      <c r="I2065" s="19">
        <f>ПЭВН!E167</f>
        <v>0</v>
      </c>
      <c r="J2065" s="198"/>
      <c r="K2065" s="306"/>
      <c r="N2065" t="str">
        <f>IFERROR(VLOOKUP(B2065,Сток!A:B,2,FALSE),"")</f>
        <v/>
      </c>
      <c r="Q2065" s="214"/>
      <c r="R2065" s="214"/>
      <c r="S2065" s="214"/>
    </row>
    <row r="2066" spans="1:19" ht="12" customHeight="1" x14ac:dyDescent="0.25">
      <c r="A2066" s="18" t="e">
        <f>#REF!</f>
        <v>#REF!</v>
      </c>
      <c r="B2066" s="18" t="e">
        <f>#REF!</f>
        <v>#REF!</v>
      </c>
      <c r="C2066" s="143" t="e">
        <f>#REF!</f>
        <v>#REF!</v>
      </c>
      <c r="D2066" s="22" t="e">
        <f>#REF!</f>
        <v>#REF!</v>
      </c>
      <c r="E2066" s="35">
        <v>2230</v>
      </c>
      <c r="F2066" s="203" t="s">
        <v>84</v>
      </c>
      <c r="G2066" s="19" t="e">
        <f>#REF!</f>
        <v>#REF!</v>
      </c>
      <c r="H2066" s="19"/>
      <c r="I2066" s="19">
        <f>ПЭВН!E168</f>
        <v>0</v>
      </c>
      <c r="J2066" s="198"/>
      <c r="K2066" s="306"/>
      <c r="N2066" t="str">
        <f>IFERROR(VLOOKUP(B2066,Сток!A:B,2,FALSE),"")</f>
        <v/>
      </c>
      <c r="Q2066" s="214"/>
      <c r="R2066" s="214"/>
      <c r="S2066" s="214"/>
    </row>
    <row r="2067" spans="1:19" ht="12" customHeight="1" x14ac:dyDescent="0.25">
      <c r="A2067" s="18" t="e">
        <f>#REF!</f>
        <v>#REF!</v>
      </c>
      <c r="B2067" s="18" t="e">
        <f>#REF!</f>
        <v>#REF!</v>
      </c>
      <c r="C2067" s="143" t="e">
        <f>#REF!</f>
        <v>#REF!</v>
      </c>
      <c r="D2067" s="22" t="e">
        <f>#REF!</f>
        <v>#REF!</v>
      </c>
      <c r="E2067" s="35">
        <v>3630</v>
      </c>
      <c r="F2067" s="203" t="s">
        <v>84</v>
      </c>
      <c r="G2067" s="19" t="e">
        <f>#REF!</f>
        <v>#REF!</v>
      </c>
      <c r="H2067" s="19"/>
      <c r="I2067" s="19">
        <f>ПЭВН!E169</f>
        <v>0</v>
      </c>
      <c r="J2067" s="198"/>
      <c r="K2067" s="306"/>
      <c r="N2067" t="str">
        <f>IFERROR(VLOOKUP(B2067,Сток!A:B,2,FALSE),"")</f>
        <v/>
      </c>
      <c r="Q2067" s="214"/>
      <c r="R2067" s="214"/>
      <c r="S2067" s="214"/>
    </row>
    <row r="2068" spans="1:19" ht="12" customHeight="1" x14ac:dyDescent="0.25">
      <c r="A2068" s="18" t="e">
        <f>#REF!</f>
        <v>#REF!</v>
      </c>
      <c r="B2068" s="18" t="e">
        <f>#REF!</f>
        <v>#REF!</v>
      </c>
      <c r="C2068" s="143" t="e">
        <f>#REF!</f>
        <v>#REF!</v>
      </c>
      <c r="D2068" s="22" t="e">
        <f>#REF!</f>
        <v>#REF!</v>
      </c>
      <c r="E2068" s="35">
        <v>1430</v>
      </c>
      <c r="F2068" s="203" t="s">
        <v>84</v>
      </c>
      <c r="G2068" s="19" t="e">
        <f>#REF!</f>
        <v>#REF!</v>
      </c>
      <c r="H2068" s="19"/>
      <c r="I2068" s="19">
        <f>ПЭВН!E170</f>
        <v>0</v>
      </c>
      <c r="J2068" s="198"/>
      <c r="K2068" s="306"/>
      <c r="N2068" t="str">
        <f>IFERROR(VLOOKUP(B2068,Сток!A:B,2,FALSE),"")</f>
        <v/>
      </c>
      <c r="Q2068" s="214"/>
      <c r="R2068" s="214"/>
      <c r="S2068" s="214"/>
    </row>
    <row r="2069" spans="1:19" ht="12" customHeight="1" x14ac:dyDescent="0.25">
      <c r="A2069" s="18" t="e">
        <f>#REF!</f>
        <v>#REF!</v>
      </c>
      <c r="B2069" s="18" t="e">
        <f>#REF!</f>
        <v>#REF!</v>
      </c>
      <c r="C2069" s="143" t="e">
        <f>#REF!</f>
        <v>#REF!</v>
      </c>
      <c r="D2069" s="22" t="e">
        <f>#REF!</f>
        <v>#REF!</v>
      </c>
      <c r="E2069" s="35">
        <v>2440</v>
      </c>
      <c r="F2069" s="203" t="s">
        <v>84</v>
      </c>
      <c r="G2069" s="19" t="e">
        <f>#REF!</f>
        <v>#REF!</v>
      </c>
      <c r="H2069" s="19"/>
      <c r="I2069" s="19">
        <f>ПЭВН!E171</f>
        <v>0</v>
      </c>
      <c r="J2069" s="198"/>
      <c r="K2069" s="306"/>
      <c r="N2069" t="str">
        <f>IFERROR(VLOOKUP(B2069,Сток!A:B,2,FALSE),"")</f>
        <v/>
      </c>
      <c r="Q2069" s="214"/>
      <c r="R2069" s="214"/>
      <c r="S2069" s="214"/>
    </row>
    <row r="2070" spans="1:19" ht="12" customHeight="1" x14ac:dyDescent="0.25">
      <c r="A2070" s="18" t="e">
        <f>#REF!</f>
        <v>#REF!</v>
      </c>
      <c r="B2070" s="18" t="e">
        <f>#REF!</f>
        <v>#REF!</v>
      </c>
      <c r="C2070" s="143" t="e">
        <f>#REF!</f>
        <v>#REF!</v>
      </c>
      <c r="D2070" s="22" t="e">
        <f>#REF!</f>
        <v>#REF!</v>
      </c>
      <c r="E2070" s="35">
        <v>3250</v>
      </c>
      <c r="F2070" s="203" t="s">
        <v>84</v>
      </c>
      <c r="G2070" s="19" t="e">
        <f>#REF!</f>
        <v>#REF!</v>
      </c>
      <c r="H2070" s="19"/>
      <c r="I2070" s="19">
        <f>ПЭВН!E172</f>
        <v>0</v>
      </c>
      <c r="J2070" s="198"/>
      <c r="K2070" s="306"/>
      <c r="N2070" t="str">
        <f>IFERROR(VLOOKUP(B2070,Сток!A:B,2,FALSE),"")</f>
        <v/>
      </c>
      <c r="Q2070" s="214"/>
      <c r="R2070" s="214"/>
      <c r="S2070" s="214"/>
    </row>
    <row r="2071" spans="1:19" ht="12" customHeight="1" x14ac:dyDescent="0.25">
      <c r="A2071" s="18" t="e">
        <f>#REF!</f>
        <v>#REF!</v>
      </c>
      <c r="B2071" s="18" t="e">
        <f>#REF!</f>
        <v>#REF!</v>
      </c>
      <c r="C2071" s="143" t="e">
        <f>#REF!</f>
        <v>#REF!</v>
      </c>
      <c r="D2071" s="22" t="e">
        <f>#REF!</f>
        <v>#REF!</v>
      </c>
      <c r="E2071" s="35">
        <v>4010</v>
      </c>
      <c r="F2071" s="203" t="s">
        <v>84</v>
      </c>
      <c r="G2071" s="19" t="e">
        <f>#REF!</f>
        <v>#REF!</v>
      </c>
      <c r="H2071" s="19"/>
      <c r="I2071" s="19">
        <f>ПЭВН!E173</f>
        <v>0</v>
      </c>
      <c r="J2071" s="198"/>
      <c r="K2071" s="306"/>
      <c r="N2071" t="str">
        <f>IFERROR(VLOOKUP(B2071,Сток!A:B,2,FALSE),"")</f>
        <v/>
      </c>
      <c r="Q2071" s="214"/>
      <c r="R2071" s="214"/>
      <c r="S2071" s="214"/>
    </row>
    <row r="2072" spans="1:19" ht="12" customHeight="1" x14ac:dyDescent="0.25">
      <c r="A2072" s="18" t="e">
        <f>#REF!</f>
        <v>#REF!</v>
      </c>
      <c r="B2072" s="18" t="e">
        <f>#REF!</f>
        <v>#REF!</v>
      </c>
      <c r="C2072" s="143" t="e">
        <f>#REF!</f>
        <v>#REF!</v>
      </c>
      <c r="D2072" s="22" t="e">
        <f>#REF!</f>
        <v>#REF!</v>
      </c>
      <c r="E2072" s="35">
        <v>4540</v>
      </c>
      <c r="F2072" s="203" t="s">
        <v>84</v>
      </c>
      <c r="G2072" s="19" t="e">
        <f>#REF!</f>
        <v>#REF!</v>
      </c>
      <c r="H2072" s="19"/>
      <c r="I2072" s="19">
        <f>ПЭВН!E174</f>
        <v>0</v>
      </c>
      <c r="J2072" s="198"/>
      <c r="K2072" s="306"/>
      <c r="N2072" t="str">
        <f>IFERROR(VLOOKUP(B2072,Сток!A:B,2,FALSE),"")</f>
        <v/>
      </c>
      <c r="Q2072" s="214"/>
      <c r="R2072" s="214"/>
      <c r="S2072" s="214"/>
    </row>
    <row r="2073" spans="1:19" ht="12" customHeight="1" x14ac:dyDescent="0.25">
      <c r="A2073" s="18" t="e">
        <f>#REF!</f>
        <v>#REF!</v>
      </c>
      <c r="B2073" s="18" t="e">
        <f>#REF!</f>
        <v>#REF!</v>
      </c>
      <c r="C2073" s="143" t="e">
        <f>#REF!</f>
        <v>#REF!</v>
      </c>
      <c r="D2073" s="22" t="e">
        <f>#REF!</f>
        <v>#REF!</v>
      </c>
      <c r="E2073" s="35">
        <v>1280</v>
      </c>
      <c r="F2073" s="203" t="s">
        <v>84</v>
      </c>
      <c r="G2073" s="19" t="e">
        <f>#REF!</f>
        <v>#REF!</v>
      </c>
      <c r="H2073" s="19"/>
      <c r="I2073" s="19">
        <f>ПЭВН!E175</f>
        <v>0</v>
      </c>
      <c r="J2073" s="198"/>
      <c r="K2073" s="306"/>
      <c r="N2073" t="str">
        <f>IFERROR(VLOOKUP(B2073,Сток!A:B,2,FALSE),"")</f>
        <v/>
      </c>
      <c r="Q2073" s="214"/>
      <c r="R2073" s="214"/>
      <c r="S2073" s="214"/>
    </row>
    <row r="2074" spans="1:19" ht="12" customHeight="1" x14ac:dyDescent="0.25">
      <c r="A2074" s="18" t="e">
        <f>#REF!</f>
        <v>#REF!</v>
      </c>
      <c r="B2074" s="18" t="e">
        <f>#REF!</f>
        <v>#REF!</v>
      </c>
      <c r="C2074" s="143" t="e">
        <f>#REF!</f>
        <v>#REF!</v>
      </c>
      <c r="D2074" s="22" t="e">
        <f>#REF!</f>
        <v>#REF!</v>
      </c>
      <c r="E2074" s="35">
        <v>1960</v>
      </c>
      <c r="F2074" s="203" t="s">
        <v>84</v>
      </c>
      <c r="G2074" s="19" t="e">
        <f>#REF!</f>
        <v>#REF!</v>
      </c>
      <c r="H2074" s="19"/>
      <c r="I2074" s="19">
        <f>ПЭВН!E176</f>
        <v>0</v>
      </c>
      <c r="J2074" s="198"/>
      <c r="K2074" s="306"/>
      <c r="N2074" t="str">
        <f>IFERROR(VLOOKUP(B2074,Сток!A:B,2,FALSE),"")</f>
        <v/>
      </c>
      <c r="Q2074" s="214"/>
      <c r="R2074" s="214"/>
      <c r="S2074" s="214"/>
    </row>
    <row r="2075" spans="1:19" ht="12" customHeight="1" x14ac:dyDescent="0.25">
      <c r="A2075" s="18" t="e">
        <f>#REF!</f>
        <v>#REF!</v>
      </c>
      <c r="B2075" s="18" t="e">
        <f>#REF!</f>
        <v>#REF!</v>
      </c>
      <c r="C2075" s="143" t="e">
        <f>#REF!</f>
        <v>#REF!</v>
      </c>
      <c r="D2075" s="22" t="e">
        <f>#REF!</f>
        <v>#REF!</v>
      </c>
      <c r="E2075" s="35">
        <v>2720</v>
      </c>
      <c r="F2075" s="203" t="s">
        <v>84</v>
      </c>
      <c r="G2075" s="19" t="e">
        <f>#REF!</f>
        <v>#REF!</v>
      </c>
      <c r="H2075" s="19"/>
      <c r="I2075" s="19">
        <f>ПЭВН!E177</f>
        <v>0</v>
      </c>
      <c r="J2075" s="198"/>
      <c r="K2075" s="306"/>
      <c r="N2075" t="str">
        <f>IFERROR(VLOOKUP(B2075,Сток!A:B,2,FALSE),"")</f>
        <v/>
      </c>
      <c r="Q2075" s="214"/>
      <c r="R2075" s="214"/>
      <c r="S2075" s="214"/>
    </row>
    <row r="2076" spans="1:19" ht="12" customHeight="1" x14ac:dyDescent="0.25">
      <c r="A2076" s="18" t="e">
        <f>#REF!</f>
        <v>#REF!</v>
      </c>
      <c r="B2076" s="18" t="e">
        <f>#REF!</f>
        <v>#REF!</v>
      </c>
      <c r="C2076" s="143" t="e">
        <f>#REF!</f>
        <v>#REF!</v>
      </c>
      <c r="D2076" s="22" t="e">
        <f>#REF!</f>
        <v>#REF!</v>
      </c>
      <c r="E2076" s="35">
        <v>3610</v>
      </c>
      <c r="F2076" s="203" t="s">
        <v>84</v>
      </c>
      <c r="G2076" s="19" t="e">
        <f>#REF!</f>
        <v>#REF!</v>
      </c>
      <c r="H2076" s="19"/>
      <c r="I2076" s="19">
        <f>ПЭВН!E178</f>
        <v>0</v>
      </c>
      <c r="J2076" s="198"/>
      <c r="K2076" s="306"/>
      <c r="N2076" t="str">
        <f>IFERROR(VLOOKUP(B2076,Сток!A:B,2,FALSE),"")</f>
        <v/>
      </c>
      <c r="Q2076" s="214"/>
      <c r="R2076" s="214"/>
      <c r="S2076" s="214"/>
    </row>
    <row r="2077" spans="1:19" ht="12" customHeight="1" x14ac:dyDescent="0.25">
      <c r="A2077" s="18" t="e">
        <f>#REF!</f>
        <v>#REF!</v>
      </c>
      <c r="B2077" s="18" t="e">
        <f>#REF!</f>
        <v>#REF!</v>
      </c>
      <c r="C2077" s="143" t="e">
        <f>#REF!</f>
        <v>#REF!</v>
      </c>
      <c r="D2077" s="22" t="e">
        <f>#REF!</f>
        <v>#REF!</v>
      </c>
      <c r="E2077" s="35">
        <v>4120</v>
      </c>
      <c r="F2077" s="203" t="s">
        <v>84</v>
      </c>
      <c r="G2077" s="19" t="e">
        <f>#REF!</f>
        <v>#REF!</v>
      </c>
      <c r="H2077" s="19"/>
      <c r="I2077" s="19">
        <f>ПЭВН!E179</f>
        <v>0</v>
      </c>
      <c r="J2077" s="198"/>
      <c r="K2077" s="306"/>
      <c r="N2077" t="str">
        <f>IFERROR(VLOOKUP(B2077,Сток!A:B,2,FALSE),"")</f>
        <v/>
      </c>
      <c r="Q2077" s="214"/>
      <c r="R2077" s="214"/>
      <c r="S2077" s="214"/>
    </row>
    <row r="2078" spans="1:19" ht="12" customHeight="1" x14ac:dyDescent="0.25">
      <c r="A2078" s="18" t="e">
        <f>#REF!</f>
        <v>#REF!</v>
      </c>
      <c r="B2078" s="18" t="e">
        <f>#REF!</f>
        <v>#REF!</v>
      </c>
      <c r="C2078" s="143" t="e">
        <f>#REF!</f>
        <v>#REF!</v>
      </c>
      <c r="D2078" s="22" t="e">
        <f>#REF!</f>
        <v>#REF!</v>
      </c>
      <c r="E2078" s="35">
        <v>1500</v>
      </c>
      <c r="F2078" s="203" t="s">
        <v>84</v>
      </c>
      <c r="G2078" s="19" t="e">
        <f>#REF!</f>
        <v>#REF!</v>
      </c>
      <c r="H2078" s="19"/>
      <c r="I2078" s="19">
        <f>ПЭВН!E180</f>
        <v>0</v>
      </c>
      <c r="J2078" s="198"/>
      <c r="K2078" s="306"/>
      <c r="N2078" t="str">
        <f>IFERROR(VLOOKUP(B2078,Сток!A:B,2,FALSE),"")</f>
        <v/>
      </c>
      <c r="Q2078" s="214"/>
      <c r="R2078" s="214"/>
      <c r="S2078" s="214"/>
    </row>
    <row r="2079" spans="1:19" ht="12" customHeight="1" x14ac:dyDescent="0.25">
      <c r="A2079" s="18" t="e">
        <f>#REF!</f>
        <v>#REF!</v>
      </c>
      <c r="B2079" s="18" t="e">
        <f>#REF!</f>
        <v>#REF!</v>
      </c>
      <c r="C2079" s="143" t="e">
        <f>#REF!</f>
        <v>#REF!</v>
      </c>
      <c r="D2079" s="22" t="e">
        <f>#REF!</f>
        <v>#REF!</v>
      </c>
      <c r="E2079" s="35">
        <v>2250</v>
      </c>
      <c r="F2079" s="203" t="s">
        <v>84</v>
      </c>
      <c r="G2079" s="19" t="e">
        <f>#REF!</f>
        <v>#REF!</v>
      </c>
      <c r="H2079" s="19"/>
      <c r="I2079" s="19">
        <f>ПЭВН!E181</f>
        <v>0</v>
      </c>
      <c r="J2079" s="198"/>
      <c r="K2079" s="306"/>
      <c r="N2079" t="str">
        <f>IFERROR(VLOOKUP(B2079,Сток!A:B,2,FALSE),"")</f>
        <v/>
      </c>
      <c r="O2079" s="1"/>
      <c r="Q2079" s="214"/>
      <c r="R2079" s="214"/>
      <c r="S2079" s="214"/>
    </row>
    <row r="2080" spans="1:19" ht="12" customHeight="1" x14ac:dyDescent="0.25">
      <c r="A2080" s="18" t="e">
        <f>#REF!</f>
        <v>#REF!</v>
      </c>
      <c r="B2080" s="18" t="e">
        <f>#REF!</f>
        <v>#REF!</v>
      </c>
      <c r="C2080" s="143" t="e">
        <f>#REF!</f>
        <v>#REF!</v>
      </c>
      <c r="D2080" s="22" t="e">
        <f>#REF!</f>
        <v>#REF!</v>
      </c>
      <c r="E2080" s="35">
        <v>3040</v>
      </c>
      <c r="F2080" s="203" t="s">
        <v>84</v>
      </c>
      <c r="G2080" s="19" t="e">
        <f>#REF!</f>
        <v>#REF!</v>
      </c>
      <c r="H2080" s="19"/>
      <c r="I2080" s="19">
        <f>ПЭВН!E182</f>
        <v>0</v>
      </c>
      <c r="J2080" s="198"/>
      <c r="K2080" s="306"/>
      <c r="N2080" t="str">
        <f>IFERROR(VLOOKUP(B2080,Сток!A:B,2,FALSE),"")</f>
        <v/>
      </c>
      <c r="Q2080" s="214"/>
      <c r="R2080" s="214"/>
      <c r="S2080" s="214"/>
    </row>
    <row r="2081" spans="1:19" ht="12" customHeight="1" x14ac:dyDescent="0.25">
      <c r="A2081" s="18" t="e">
        <f>#REF!</f>
        <v>#REF!</v>
      </c>
      <c r="B2081" s="18" t="e">
        <f>#REF!</f>
        <v>#REF!</v>
      </c>
      <c r="C2081" s="143" t="e">
        <f>#REF!</f>
        <v>#REF!</v>
      </c>
      <c r="D2081" s="22" t="e">
        <f>#REF!</f>
        <v>#REF!</v>
      </c>
      <c r="E2081" s="35">
        <v>3670</v>
      </c>
      <c r="F2081" s="203" t="s">
        <v>84</v>
      </c>
      <c r="G2081" s="19" t="e">
        <f>#REF!</f>
        <v>#REF!</v>
      </c>
      <c r="H2081" s="19"/>
      <c r="I2081" s="19">
        <f>ПЭВН!E183</f>
        <v>0</v>
      </c>
      <c r="J2081" s="198"/>
      <c r="K2081" s="306"/>
      <c r="N2081" t="str">
        <f>IFERROR(VLOOKUP(B2081,Сток!A:B,2,FALSE),"")</f>
        <v/>
      </c>
      <c r="Q2081" s="214"/>
      <c r="R2081" s="214"/>
      <c r="S2081" s="214"/>
    </row>
    <row r="2082" spans="1:19" ht="12" customHeight="1" x14ac:dyDescent="0.25">
      <c r="A2082" s="18" t="e">
        <f>#REF!</f>
        <v>#REF!</v>
      </c>
      <c r="B2082" s="18" t="e">
        <f>#REF!</f>
        <v>#REF!</v>
      </c>
      <c r="C2082" s="143" t="e">
        <f>#REF!</f>
        <v>#REF!</v>
      </c>
      <c r="D2082" s="22" t="e">
        <f>#REF!</f>
        <v>#REF!</v>
      </c>
      <c r="E2082" s="35">
        <v>4410</v>
      </c>
      <c r="F2082" s="203" t="s">
        <v>84</v>
      </c>
      <c r="G2082" s="19" t="e">
        <f>#REF!</f>
        <v>#REF!</v>
      </c>
      <c r="H2082" s="19"/>
      <c r="I2082" s="19">
        <f>ПЭВН!E184</f>
        <v>0</v>
      </c>
      <c r="J2082" s="198"/>
      <c r="K2082" s="306"/>
      <c r="N2082" t="str">
        <f>IFERROR(VLOOKUP(B2082,Сток!A:B,2,FALSE),"")</f>
        <v/>
      </c>
      <c r="Q2082" s="214"/>
      <c r="R2082" s="214"/>
      <c r="S2082" s="214"/>
    </row>
    <row r="2083" spans="1:19" ht="12" customHeight="1" x14ac:dyDescent="0.25">
      <c r="A2083" s="18" t="e">
        <f>#REF!</f>
        <v>#REF!</v>
      </c>
      <c r="B2083" s="18" t="e">
        <f>#REF!</f>
        <v>#REF!</v>
      </c>
      <c r="C2083" s="143" t="e">
        <f>#REF!</f>
        <v>#REF!</v>
      </c>
      <c r="D2083" s="22" t="e">
        <f>#REF!</f>
        <v>#REF!</v>
      </c>
      <c r="E2083" s="35">
        <v>1100</v>
      </c>
      <c r="F2083" s="203" t="s">
        <v>84</v>
      </c>
      <c r="G2083" s="19" t="e">
        <f>#REF!</f>
        <v>#REF!</v>
      </c>
      <c r="H2083" s="19"/>
      <c r="I2083" s="19">
        <f>ПЭВН!E185</f>
        <v>0</v>
      </c>
      <c r="J2083" s="198"/>
      <c r="K2083" s="306"/>
      <c r="N2083" t="str">
        <f>IFERROR(VLOOKUP(B2083,Сток!A:B,2,FALSE),"")</f>
        <v/>
      </c>
      <c r="Q2083" s="214"/>
      <c r="R2083" s="214"/>
      <c r="S2083" s="214"/>
    </row>
    <row r="2084" spans="1:19" ht="12" customHeight="1" x14ac:dyDescent="0.25">
      <c r="A2084" s="18" t="e">
        <f>#REF!</f>
        <v>#REF!</v>
      </c>
      <c r="B2084" s="18" t="e">
        <f>#REF!</f>
        <v>#REF!</v>
      </c>
      <c r="C2084" s="143" t="e">
        <f>#REF!</f>
        <v>#REF!</v>
      </c>
      <c r="D2084" s="22" t="e">
        <f>#REF!</f>
        <v>#REF!</v>
      </c>
      <c r="E2084" s="35">
        <v>1250</v>
      </c>
      <c r="F2084" s="203" t="s">
        <v>84</v>
      </c>
      <c r="G2084" s="19" t="e">
        <f>#REF!</f>
        <v>#REF!</v>
      </c>
      <c r="H2084" s="19"/>
      <c r="I2084" s="19">
        <f>ПЭВН!E186</f>
        <v>0</v>
      </c>
      <c r="J2084" s="198"/>
      <c r="K2084" s="306"/>
      <c r="N2084" t="str">
        <f>IFERROR(VLOOKUP(B2084,Сток!A:B,2,FALSE),"")</f>
        <v/>
      </c>
      <c r="Q2084" s="214"/>
      <c r="R2084" s="214"/>
      <c r="S2084" s="214"/>
    </row>
    <row r="2085" spans="1:19" ht="12" customHeight="1" x14ac:dyDescent="0.25">
      <c r="A2085" s="18" t="e">
        <f>#REF!</f>
        <v>#REF!</v>
      </c>
      <c r="B2085" s="18" t="e">
        <f>#REF!</f>
        <v>#REF!</v>
      </c>
      <c r="C2085" s="143" t="e">
        <f>#REF!</f>
        <v>#REF!</v>
      </c>
      <c r="D2085" s="22" t="e">
        <f>#REF!</f>
        <v>#REF!</v>
      </c>
      <c r="E2085" s="35">
        <v>1670</v>
      </c>
      <c r="F2085" s="203" t="s">
        <v>84</v>
      </c>
      <c r="G2085" s="19" t="e">
        <f>#REF!</f>
        <v>#REF!</v>
      </c>
      <c r="H2085" s="19"/>
      <c r="I2085" s="19">
        <f>ПЭВН!E187</f>
        <v>0</v>
      </c>
      <c r="J2085" s="198"/>
      <c r="K2085" s="306"/>
      <c r="N2085" t="str">
        <f>IFERROR(VLOOKUP(B2085,Сток!A:B,2,FALSE),"")</f>
        <v/>
      </c>
      <c r="Q2085" s="214"/>
      <c r="R2085" s="214"/>
      <c r="S2085" s="214"/>
    </row>
    <row r="2086" spans="1:19" ht="12" customHeight="1" x14ac:dyDescent="0.25">
      <c r="A2086" s="18" t="e">
        <f>#REF!</f>
        <v>#REF!</v>
      </c>
      <c r="B2086" s="18" t="e">
        <f>#REF!</f>
        <v>#REF!</v>
      </c>
      <c r="C2086" s="143" t="e">
        <f>#REF!</f>
        <v>#REF!</v>
      </c>
      <c r="D2086" s="22" t="e">
        <f>#REF!</f>
        <v>#REF!</v>
      </c>
      <c r="E2086" s="35">
        <v>2090</v>
      </c>
      <c r="F2086" s="203" t="s">
        <v>84</v>
      </c>
      <c r="G2086" s="19" t="e">
        <f>#REF!</f>
        <v>#REF!</v>
      </c>
      <c r="H2086" s="19"/>
      <c r="I2086" s="19">
        <f>ПЭВН!E188</f>
        <v>0</v>
      </c>
      <c r="J2086" s="198"/>
      <c r="K2086" s="306"/>
      <c r="N2086" t="str">
        <f>IFERROR(VLOOKUP(B2086,Сток!A:B,2,FALSE),"")</f>
        <v/>
      </c>
      <c r="Q2086" s="214"/>
      <c r="R2086" s="214"/>
      <c r="S2086" s="214"/>
    </row>
    <row r="2087" spans="1:19" ht="12" customHeight="1" x14ac:dyDescent="0.25">
      <c r="A2087" s="18" t="e">
        <f>#REF!</f>
        <v>#REF!</v>
      </c>
      <c r="B2087" s="18" t="e">
        <f>#REF!</f>
        <v>#REF!</v>
      </c>
      <c r="C2087" s="143" t="e">
        <f>#REF!</f>
        <v>#REF!</v>
      </c>
      <c r="D2087" s="22" t="e">
        <f>#REF!</f>
        <v>#REF!</v>
      </c>
      <c r="E2087" s="35">
        <v>3300</v>
      </c>
      <c r="F2087" s="203" t="s">
        <v>84</v>
      </c>
      <c r="G2087" s="19" t="e">
        <f>#REF!</f>
        <v>#REF!</v>
      </c>
      <c r="H2087" s="19"/>
      <c r="I2087" s="19">
        <f>ПЭВН!E189</f>
        <v>0</v>
      </c>
      <c r="J2087" s="198"/>
      <c r="K2087" s="306"/>
      <c r="N2087" t="str">
        <f>IFERROR(VLOOKUP(B2087,Сток!A:B,2,FALSE),"")</f>
        <v/>
      </c>
      <c r="Q2087" s="214"/>
      <c r="R2087" s="214"/>
      <c r="S2087" s="214"/>
    </row>
    <row r="2088" spans="1:19" ht="12" customHeight="1" x14ac:dyDescent="0.25">
      <c r="A2088" s="18" t="e">
        <f>#REF!</f>
        <v>#REF!</v>
      </c>
      <c r="B2088" s="18" t="e">
        <f>#REF!</f>
        <v>#REF!</v>
      </c>
      <c r="C2088" s="143" t="e">
        <f>#REF!</f>
        <v>#REF!</v>
      </c>
      <c r="D2088" s="22" t="e">
        <f>#REF!</f>
        <v>#REF!</v>
      </c>
      <c r="E2088" s="35">
        <v>1020</v>
      </c>
      <c r="F2088" s="203" t="s">
        <v>84</v>
      </c>
      <c r="G2088" s="19" t="e">
        <f>#REF!</f>
        <v>#REF!</v>
      </c>
      <c r="H2088" s="19"/>
      <c r="I2088" s="19">
        <f>ПЭВН!E190</f>
        <v>0</v>
      </c>
      <c r="J2088" s="198"/>
      <c r="K2088" s="306"/>
      <c r="N2088" t="str">
        <f>IFERROR(VLOOKUP(B2088,Сток!A:B,2,FALSE),"")</f>
        <v/>
      </c>
      <c r="Q2088" s="214"/>
      <c r="R2088" s="214"/>
      <c r="S2088" s="214"/>
    </row>
    <row r="2089" spans="1:19" ht="12" customHeight="1" x14ac:dyDescent="0.25">
      <c r="A2089" s="18" t="e">
        <f>#REF!</f>
        <v>#REF!</v>
      </c>
      <c r="B2089" s="18" t="e">
        <f>#REF!</f>
        <v>#REF!</v>
      </c>
      <c r="C2089" s="143" t="e">
        <f>#REF!</f>
        <v>#REF!</v>
      </c>
      <c r="D2089" s="22" t="e">
        <f>#REF!</f>
        <v>#REF!</v>
      </c>
      <c r="E2089" s="35">
        <v>1580</v>
      </c>
      <c r="F2089" s="203" t="s">
        <v>84</v>
      </c>
      <c r="G2089" s="19" t="e">
        <f>#REF!</f>
        <v>#REF!</v>
      </c>
      <c r="H2089" s="19"/>
      <c r="I2089" s="19">
        <f>ПЭВН!E191</f>
        <v>0</v>
      </c>
      <c r="J2089" s="198"/>
      <c r="K2089" s="306"/>
      <c r="N2089" t="str">
        <f>IFERROR(VLOOKUP(B2089,Сток!A:B,2,FALSE),"")</f>
        <v/>
      </c>
      <c r="Q2089" s="214"/>
      <c r="R2089" s="214"/>
      <c r="S2089" s="214"/>
    </row>
    <row r="2090" spans="1:19" ht="12" customHeight="1" x14ac:dyDescent="0.25">
      <c r="A2090" s="18" t="e">
        <f>#REF!</f>
        <v>#REF!</v>
      </c>
      <c r="B2090" s="18" t="e">
        <f>#REF!</f>
        <v>#REF!</v>
      </c>
      <c r="C2090" s="143" t="e">
        <f>#REF!</f>
        <v>#REF!</v>
      </c>
      <c r="D2090" s="22" t="e">
        <f>#REF!</f>
        <v>#REF!</v>
      </c>
      <c r="E2090" s="35">
        <v>2100</v>
      </c>
      <c r="F2090" s="203" t="s">
        <v>84</v>
      </c>
      <c r="G2090" s="19" t="e">
        <f>#REF!</f>
        <v>#REF!</v>
      </c>
      <c r="H2090" s="19"/>
      <c r="I2090" s="19">
        <f>ПЭВН!E192</f>
        <v>0</v>
      </c>
      <c r="J2090" s="198"/>
      <c r="K2090" s="306"/>
      <c r="N2090" t="str">
        <f>IFERROR(VLOOKUP(B2090,Сток!A:B,2,FALSE),"")</f>
        <v/>
      </c>
      <c r="Q2090" s="214"/>
      <c r="R2090" s="214"/>
      <c r="S2090" s="214"/>
    </row>
    <row r="2091" spans="1:19" ht="12" customHeight="1" x14ac:dyDescent="0.25">
      <c r="A2091" s="18" t="e">
        <f>#REF!</f>
        <v>#REF!</v>
      </c>
      <c r="B2091" s="18" t="e">
        <f>#REF!</f>
        <v>#REF!</v>
      </c>
      <c r="C2091" s="143" t="e">
        <f>#REF!</f>
        <v>#REF!</v>
      </c>
      <c r="D2091" s="22" t="e">
        <f>#REF!</f>
        <v>#REF!</v>
      </c>
      <c r="E2091" s="35">
        <v>2630</v>
      </c>
      <c r="F2091" s="203" t="s">
        <v>84</v>
      </c>
      <c r="G2091" s="19" t="e">
        <f>#REF!</f>
        <v>#REF!</v>
      </c>
      <c r="H2091" s="19"/>
      <c r="I2091" s="19">
        <f>ПЭВН!E193</f>
        <v>0</v>
      </c>
      <c r="J2091" s="198"/>
      <c r="K2091" s="306"/>
      <c r="N2091" t="str">
        <f>IFERROR(VLOOKUP(B2091,Сток!A:B,2,FALSE),"")</f>
        <v/>
      </c>
      <c r="Q2091" s="214"/>
      <c r="R2091" s="214"/>
      <c r="S2091" s="214"/>
    </row>
    <row r="2092" spans="1:19" ht="12" customHeight="1" x14ac:dyDescent="0.25">
      <c r="A2092" s="18" t="e">
        <f>#REF!</f>
        <v>#REF!</v>
      </c>
      <c r="B2092" s="18" t="e">
        <f>#REF!</f>
        <v>#REF!</v>
      </c>
      <c r="C2092" s="143" t="e">
        <f>#REF!</f>
        <v>#REF!</v>
      </c>
      <c r="D2092" s="22" t="e">
        <f>#REF!</f>
        <v>#REF!</v>
      </c>
      <c r="E2092" s="35">
        <v>3120</v>
      </c>
      <c r="F2092" s="203" t="s">
        <v>84</v>
      </c>
      <c r="G2092" s="19" t="e">
        <f>#REF!</f>
        <v>#REF!</v>
      </c>
      <c r="H2092" s="19"/>
      <c r="I2092" s="19">
        <f>ПЭВН!E194</f>
        <v>0</v>
      </c>
      <c r="J2092" s="198"/>
      <c r="K2092" s="306"/>
      <c r="N2092" t="str">
        <f>IFERROR(VLOOKUP(B2092,Сток!A:B,2,FALSE),"")</f>
        <v/>
      </c>
      <c r="Q2092" s="214"/>
      <c r="R2092" s="214"/>
      <c r="S2092" s="214"/>
    </row>
    <row r="2093" spans="1:19" ht="12" customHeight="1" x14ac:dyDescent="0.25">
      <c r="A2093" s="18" t="e">
        <f>#REF!</f>
        <v>#REF!</v>
      </c>
      <c r="B2093" s="18" t="e">
        <f>#REF!</f>
        <v>#REF!</v>
      </c>
      <c r="C2093" s="143" t="e">
        <f>#REF!</f>
        <v>#REF!</v>
      </c>
      <c r="D2093" s="22" t="e">
        <f>#REF!</f>
        <v>#REF!</v>
      </c>
      <c r="E2093" s="35">
        <v>1240</v>
      </c>
      <c r="F2093" s="203" t="s">
        <v>84</v>
      </c>
      <c r="G2093" s="19" t="e">
        <f>#REF!</f>
        <v>#REF!</v>
      </c>
      <c r="H2093" s="19"/>
      <c r="I2093" s="19">
        <f>ПЭВН!E195</f>
        <v>0</v>
      </c>
      <c r="J2093" s="198"/>
      <c r="K2093" s="306"/>
      <c r="N2093" t="str">
        <f>IFERROR(VLOOKUP(B2093,Сток!A:B,2,FALSE),"")</f>
        <v/>
      </c>
      <c r="Q2093" s="214"/>
      <c r="R2093" s="214"/>
      <c r="S2093" s="214"/>
    </row>
    <row r="2094" spans="1:19" ht="12" customHeight="1" x14ac:dyDescent="0.25">
      <c r="A2094" s="18" t="e">
        <f>#REF!</f>
        <v>#REF!</v>
      </c>
      <c r="B2094" s="18" t="e">
        <f>#REF!</f>
        <v>#REF!</v>
      </c>
      <c r="C2094" s="143" t="e">
        <f>#REF!</f>
        <v>#REF!</v>
      </c>
      <c r="D2094" s="22" t="e">
        <f>#REF!</f>
        <v>#REF!</v>
      </c>
      <c r="E2094" s="35">
        <v>2010</v>
      </c>
      <c r="F2094" s="203" t="s">
        <v>84</v>
      </c>
      <c r="G2094" s="19" t="e">
        <f>#REF!</f>
        <v>#REF!</v>
      </c>
      <c r="H2094" s="19"/>
      <c r="I2094" s="19">
        <f>ПЭВН!E196</f>
        <v>0</v>
      </c>
      <c r="J2094" s="198"/>
      <c r="K2094" s="306"/>
      <c r="N2094" t="str">
        <f>IFERROR(VLOOKUP(B2094,Сток!A:B,2,FALSE),"")</f>
        <v/>
      </c>
      <c r="Q2094" s="214"/>
      <c r="R2094" s="214"/>
      <c r="S2094" s="214"/>
    </row>
    <row r="2095" spans="1:19" ht="12" customHeight="1" x14ac:dyDescent="0.25">
      <c r="A2095" s="18" t="e">
        <f>#REF!</f>
        <v>#REF!</v>
      </c>
      <c r="B2095" s="18" t="e">
        <f>#REF!</f>
        <v>#REF!</v>
      </c>
      <c r="C2095" s="143" t="e">
        <f>#REF!</f>
        <v>#REF!</v>
      </c>
      <c r="D2095" s="22" t="e">
        <f>#REF!</f>
        <v>#REF!</v>
      </c>
      <c r="E2095" s="35">
        <v>2660</v>
      </c>
      <c r="F2095" s="203" t="s">
        <v>84</v>
      </c>
      <c r="G2095" s="19" t="e">
        <f>#REF!</f>
        <v>#REF!</v>
      </c>
      <c r="H2095" s="19"/>
      <c r="I2095" s="19">
        <f>ПЭВН!E197</f>
        <v>0</v>
      </c>
      <c r="J2095" s="198"/>
      <c r="K2095" s="306"/>
      <c r="N2095" t="str">
        <f>IFERROR(VLOOKUP(B2095,Сток!A:B,2,FALSE),"")</f>
        <v/>
      </c>
      <c r="Q2095" s="214"/>
      <c r="R2095" s="214"/>
      <c r="S2095" s="214"/>
    </row>
    <row r="2096" spans="1:19" ht="12" customHeight="1" x14ac:dyDescent="0.25">
      <c r="A2096" s="18" t="e">
        <f>#REF!</f>
        <v>#REF!</v>
      </c>
      <c r="B2096" s="18" t="e">
        <f>#REF!</f>
        <v>#REF!</v>
      </c>
      <c r="C2096" s="143" t="e">
        <f>#REF!</f>
        <v>#REF!</v>
      </c>
      <c r="D2096" s="22" t="e">
        <f>#REF!</f>
        <v>#REF!</v>
      </c>
      <c r="E2096" s="35">
        <v>3320</v>
      </c>
      <c r="F2096" s="203" t="s">
        <v>84</v>
      </c>
      <c r="G2096" s="19" t="e">
        <f>#REF!</f>
        <v>#REF!</v>
      </c>
      <c r="H2096" s="19"/>
      <c r="I2096" s="19">
        <f>ПЭВН!E198</f>
        <v>0</v>
      </c>
      <c r="J2096" s="198"/>
      <c r="K2096" s="306"/>
      <c r="N2096" t="str">
        <f>IFERROR(VLOOKUP(B2096,Сток!A:B,2,FALSE),"")</f>
        <v/>
      </c>
      <c r="Q2096" s="214"/>
      <c r="R2096" s="214"/>
      <c r="S2096" s="214"/>
    </row>
    <row r="2097" spans="1:19" ht="12" customHeight="1" x14ac:dyDescent="0.25">
      <c r="A2097" s="18" t="e">
        <f>#REF!</f>
        <v>#REF!</v>
      </c>
      <c r="B2097" s="18" t="e">
        <f>#REF!</f>
        <v>#REF!</v>
      </c>
      <c r="C2097" s="143" t="e">
        <f>#REF!</f>
        <v>#REF!</v>
      </c>
      <c r="D2097" s="22" t="e">
        <f>#REF!</f>
        <v>#REF!</v>
      </c>
      <c r="E2097" s="35">
        <v>4000</v>
      </c>
      <c r="F2097" s="203" t="s">
        <v>84</v>
      </c>
      <c r="G2097" s="19" t="e">
        <f>#REF!</f>
        <v>#REF!</v>
      </c>
      <c r="H2097" s="19"/>
      <c r="I2097" s="19">
        <f>ПЭВН!E199</f>
        <v>0</v>
      </c>
      <c r="J2097" s="198"/>
      <c r="K2097" s="306"/>
      <c r="N2097" t="str">
        <f>IFERROR(VLOOKUP(B2097,Сток!A:B,2,FALSE),"")</f>
        <v/>
      </c>
      <c r="Q2097" s="214"/>
      <c r="R2097" s="214"/>
      <c r="S2097" s="214"/>
    </row>
    <row r="2098" spans="1:19" ht="12" customHeight="1" x14ac:dyDescent="0.25">
      <c r="A2098" s="18" t="e">
        <f>#REF!</f>
        <v>#REF!</v>
      </c>
      <c r="B2098" s="18" t="e">
        <f>#REF!</f>
        <v>#REF!</v>
      </c>
      <c r="C2098" s="143" t="e">
        <f>#REF!</f>
        <v>#REF!</v>
      </c>
      <c r="D2098" s="22" t="e">
        <f>#REF!</f>
        <v>#REF!</v>
      </c>
      <c r="E2098" s="35">
        <v>1480</v>
      </c>
      <c r="F2098" s="203" t="s">
        <v>84</v>
      </c>
      <c r="G2098" s="19" t="e">
        <f>#REF!</f>
        <v>#REF!</v>
      </c>
      <c r="H2098" s="19"/>
      <c r="I2098" s="19">
        <f>ПЭВН!E200</f>
        <v>0</v>
      </c>
      <c r="J2098" s="198"/>
      <c r="K2098" s="306"/>
      <c r="N2098" t="str">
        <f>IFERROR(VLOOKUP(B2098,Сток!A:B,2,FALSE),"")</f>
        <v/>
      </c>
      <c r="Q2098" s="214"/>
      <c r="R2098" s="214"/>
      <c r="S2098" s="214"/>
    </row>
    <row r="2099" spans="1:19" ht="12" customHeight="1" x14ac:dyDescent="0.25">
      <c r="A2099" s="18" t="e">
        <f>#REF!</f>
        <v>#REF!</v>
      </c>
      <c r="B2099" s="18" t="e">
        <f>#REF!</f>
        <v>#REF!</v>
      </c>
      <c r="C2099" s="143" t="e">
        <f>#REF!</f>
        <v>#REF!</v>
      </c>
      <c r="D2099" s="22" t="e">
        <f>#REF!</f>
        <v>#REF!</v>
      </c>
      <c r="E2099" s="35">
        <v>2350</v>
      </c>
      <c r="F2099" s="203" t="s">
        <v>84</v>
      </c>
      <c r="G2099" s="19" t="e">
        <f>#REF!</f>
        <v>#REF!</v>
      </c>
      <c r="H2099" s="19"/>
      <c r="I2099" s="19">
        <f>ПЭВН!E201</f>
        <v>0</v>
      </c>
      <c r="J2099" s="198"/>
      <c r="K2099" s="306"/>
      <c r="N2099" t="str">
        <f>IFERROR(VLOOKUP(B2099,Сток!A:B,2,FALSE),"")</f>
        <v/>
      </c>
      <c r="Q2099" s="214"/>
      <c r="R2099" s="214"/>
      <c r="S2099" s="214"/>
    </row>
    <row r="2100" spans="1:19" ht="12" customHeight="1" x14ac:dyDescent="0.25">
      <c r="A2100" s="18" t="e">
        <f>#REF!</f>
        <v>#REF!</v>
      </c>
      <c r="B2100" s="18" t="e">
        <f>#REF!</f>
        <v>#REF!</v>
      </c>
      <c r="C2100" s="143" t="e">
        <f>#REF!</f>
        <v>#REF!</v>
      </c>
      <c r="D2100" s="22" t="e">
        <f>#REF!</f>
        <v>#REF!</v>
      </c>
      <c r="E2100" s="35">
        <v>2890</v>
      </c>
      <c r="F2100" s="203" t="s">
        <v>84</v>
      </c>
      <c r="G2100" s="19" t="e">
        <f>#REF!</f>
        <v>#REF!</v>
      </c>
      <c r="H2100" s="19"/>
      <c r="I2100" s="19">
        <f>ПЭВН!E202</f>
        <v>0</v>
      </c>
      <c r="J2100" s="198"/>
      <c r="K2100" s="306"/>
      <c r="N2100" t="str">
        <f>IFERROR(VLOOKUP(B2100,Сток!A:B,2,FALSE),"")</f>
        <v/>
      </c>
      <c r="Q2100" s="214"/>
      <c r="R2100" s="214"/>
      <c r="S2100" s="214"/>
    </row>
    <row r="2101" spans="1:19" ht="12" customHeight="1" x14ac:dyDescent="0.25">
      <c r="A2101" s="18" t="e">
        <f>#REF!</f>
        <v>#REF!</v>
      </c>
      <c r="B2101" s="18" t="e">
        <f>#REF!</f>
        <v>#REF!</v>
      </c>
      <c r="C2101" s="143" t="e">
        <f>#REF!</f>
        <v>#REF!</v>
      </c>
      <c r="D2101" s="22" t="e">
        <f>#REF!</f>
        <v>#REF!</v>
      </c>
      <c r="E2101" s="35">
        <v>3680</v>
      </c>
      <c r="F2101" s="203" t="s">
        <v>84</v>
      </c>
      <c r="G2101" s="19" t="e">
        <f>#REF!</f>
        <v>#REF!</v>
      </c>
      <c r="H2101" s="19"/>
      <c r="I2101" s="19">
        <f>ПЭВН!E203</f>
        <v>0</v>
      </c>
      <c r="J2101" s="198"/>
      <c r="K2101" s="306"/>
      <c r="N2101" t="str">
        <f>IFERROR(VLOOKUP(B2101,Сток!A:B,2,FALSE),"")</f>
        <v/>
      </c>
      <c r="Q2101" s="214"/>
      <c r="R2101" s="214"/>
      <c r="S2101" s="214"/>
    </row>
    <row r="2102" spans="1:19" ht="12" customHeight="1" x14ac:dyDescent="0.25">
      <c r="A2102" s="18" t="e">
        <f>#REF!</f>
        <v>#REF!</v>
      </c>
      <c r="B2102" s="18" t="e">
        <f>#REF!</f>
        <v>#REF!</v>
      </c>
      <c r="C2102" s="143" t="e">
        <f>#REF!</f>
        <v>#REF!</v>
      </c>
      <c r="D2102" s="22" t="e">
        <f>#REF!</f>
        <v>#REF!</v>
      </c>
      <c r="E2102" s="35">
        <v>4370</v>
      </c>
      <c r="F2102" s="203" t="s">
        <v>84</v>
      </c>
      <c r="G2102" s="19" t="e">
        <f>#REF!</f>
        <v>#REF!</v>
      </c>
      <c r="H2102" s="19"/>
      <c r="I2102" s="19">
        <f>ПЭВН!E204</f>
        <v>0</v>
      </c>
      <c r="J2102" s="198"/>
      <c r="K2102" s="306"/>
      <c r="N2102" t="str">
        <f>IFERROR(VLOOKUP(B2102,Сток!A:B,2,FALSE),"")</f>
        <v/>
      </c>
      <c r="Q2102" s="214"/>
      <c r="R2102" s="214"/>
      <c r="S2102" s="214"/>
    </row>
    <row r="2103" spans="1:19" ht="12" customHeight="1" x14ac:dyDescent="0.25">
      <c r="A2103" s="18" t="e">
        <f>#REF!</f>
        <v>#REF!</v>
      </c>
      <c r="B2103" s="18" t="e">
        <f>#REF!</f>
        <v>#REF!</v>
      </c>
      <c r="C2103" s="143" t="e">
        <f>#REF!</f>
        <v>#REF!</v>
      </c>
      <c r="D2103" s="22" t="e">
        <f>#REF!</f>
        <v>#REF!</v>
      </c>
      <c r="E2103" s="35">
        <v>1220</v>
      </c>
      <c r="F2103" s="203" t="s">
        <v>84</v>
      </c>
      <c r="G2103" s="19" t="e">
        <f>#REF!</f>
        <v>#REF!</v>
      </c>
      <c r="H2103" s="19"/>
      <c r="I2103" s="19">
        <f>ПЭВН!E205</f>
        <v>0</v>
      </c>
      <c r="J2103" s="198"/>
      <c r="K2103" s="306"/>
      <c r="N2103" t="str">
        <f>IFERROR(VLOOKUP(B2103,Сток!A:B,2,FALSE),"")</f>
        <v/>
      </c>
      <c r="Q2103" s="214"/>
      <c r="R2103" s="214"/>
      <c r="S2103" s="214"/>
    </row>
    <row r="2104" spans="1:19" ht="12" customHeight="1" x14ac:dyDescent="0.25">
      <c r="A2104" s="18" t="e">
        <f>#REF!</f>
        <v>#REF!</v>
      </c>
      <c r="B2104" s="18" t="e">
        <f>#REF!</f>
        <v>#REF!</v>
      </c>
      <c r="C2104" s="143" t="e">
        <f>#REF!</f>
        <v>#REF!</v>
      </c>
      <c r="D2104" s="22" t="e">
        <f>#REF!</f>
        <v>#REF!</v>
      </c>
      <c r="E2104" s="35">
        <v>1870</v>
      </c>
      <c r="F2104" s="203" t="s">
        <v>84</v>
      </c>
      <c r="G2104" s="19" t="e">
        <f>#REF!</f>
        <v>#REF!</v>
      </c>
      <c r="H2104" s="19"/>
      <c r="I2104" s="19">
        <f>ПЭВН!E206</f>
        <v>0</v>
      </c>
      <c r="J2104" s="198"/>
      <c r="K2104" s="306"/>
      <c r="N2104" t="str">
        <f>IFERROR(VLOOKUP(B2104,Сток!A:B,2,FALSE),"")</f>
        <v/>
      </c>
      <c r="Q2104" s="214"/>
      <c r="R2104" s="214"/>
      <c r="S2104" s="214"/>
    </row>
    <row r="2105" spans="1:19" ht="12" customHeight="1" x14ac:dyDescent="0.25">
      <c r="A2105" s="18" t="e">
        <f>#REF!</f>
        <v>#REF!</v>
      </c>
      <c r="B2105" s="18" t="e">
        <f>#REF!</f>
        <v>#REF!</v>
      </c>
      <c r="C2105" s="143" t="e">
        <f>#REF!</f>
        <v>#REF!</v>
      </c>
      <c r="D2105" s="22" t="e">
        <f>#REF!</f>
        <v>#REF!</v>
      </c>
      <c r="E2105" s="35">
        <v>1730</v>
      </c>
      <c r="F2105" s="203" t="s">
        <v>84</v>
      </c>
      <c r="G2105" s="19" t="e">
        <f>#REF!</f>
        <v>#REF!</v>
      </c>
      <c r="H2105" s="19"/>
      <c r="I2105" s="19">
        <f>ПЭВН!E207</f>
        <v>0</v>
      </c>
      <c r="J2105" s="198"/>
      <c r="K2105" s="306"/>
      <c r="N2105" t="str">
        <f>IFERROR(VLOOKUP(B2105,Сток!A:B,2,FALSE),"")</f>
        <v/>
      </c>
      <c r="Q2105" s="214"/>
      <c r="R2105" s="214"/>
      <c r="S2105" s="214"/>
    </row>
    <row r="2106" spans="1:19" ht="12" customHeight="1" x14ac:dyDescent="0.25">
      <c r="A2106" s="18" t="e">
        <f>#REF!</f>
        <v>#REF!</v>
      </c>
      <c r="B2106" s="18" t="e">
        <f>#REF!</f>
        <v>#REF!</v>
      </c>
      <c r="C2106" s="143" t="e">
        <f>#REF!</f>
        <v>#REF!</v>
      </c>
      <c r="D2106" s="22" t="e">
        <f>#REF!</f>
        <v>#REF!</v>
      </c>
      <c r="E2106" s="35">
        <v>2890</v>
      </c>
      <c r="F2106" s="203" t="s">
        <v>84</v>
      </c>
      <c r="G2106" s="19" t="e">
        <f>#REF!</f>
        <v>#REF!</v>
      </c>
      <c r="H2106" s="19"/>
      <c r="I2106" s="19">
        <f>ПЭВН!E208</f>
        <v>0</v>
      </c>
      <c r="J2106" s="198"/>
      <c r="K2106" s="306"/>
      <c r="N2106" t="str">
        <f>IFERROR(VLOOKUP(B2106,Сток!A:B,2,FALSE),"")</f>
        <v/>
      </c>
      <c r="Q2106" s="214"/>
      <c r="R2106" s="214"/>
      <c r="S2106" s="214"/>
    </row>
    <row r="2107" spans="1:19" ht="12" customHeight="1" x14ac:dyDescent="0.25">
      <c r="A2107" s="18" t="e">
        <f>#REF!</f>
        <v>#REF!</v>
      </c>
      <c r="B2107" s="18" t="e">
        <f>#REF!</f>
        <v>#REF!</v>
      </c>
      <c r="C2107" s="143" t="e">
        <f>#REF!</f>
        <v>#REF!</v>
      </c>
      <c r="D2107" s="22" t="e">
        <f>#REF!</f>
        <v>#REF!</v>
      </c>
      <c r="E2107" s="35">
        <v>3160</v>
      </c>
      <c r="F2107" s="203" t="s">
        <v>84</v>
      </c>
      <c r="G2107" s="19" t="e">
        <f>#REF!</f>
        <v>#REF!</v>
      </c>
      <c r="H2107" s="19"/>
      <c r="I2107" s="19">
        <f>ПЭВН!E209</f>
        <v>0</v>
      </c>
      <c r="J2107" s="198"/>
      <c r="K2107" s="306"/>
      <c r="N2107" t="str">
        <f>IFERROR(VLOOKUP(B2107,Сток!A:B,2,FALSE),"")</f>
        <v/>
      </c>
      <c r="Q2107" s="214"/>
      <c r="R2107" s="214"/>
      <c r="S2107" s="214"/>
    </row>
    <row r="2108" spans="1:19" ht="12" customHeight="1" x14ac:dyDescent="0.25">
      <c r="A2108" s="18" t="e">
        <f>#REF!</f>
        <v>#REF!</v>
      </c>
      <c r="B2108" s="18" t="e">
        <f>#REF!</f>
        <v>#REF!</v>
      </c>
      <c r="C2108" s="143" t="e">
        <f>#REF!</f>
        <v>#REF!</v>
      </c>
      <c r="D2108" s="22" t="e">
        <f>#REF!</f>
        <v>#REF!</v>
      </c>
      <c r="E2108" s="35">
        <v>1390</v>
      </c>
      <c r="F2108" s="203" t="s">
        <v>84</v>
      </c>
      <c r="G2108" s="19" t="e">
        <f>#REF!</f>
        <v>#REF!</v>
      </c>
      <c r="H2108" s="19"/>
      <c r="I2108" s="19">
        <f>ПЭВН!E210</f>
        <v>0</v>
      </c>
      <c r="J2108" s="198"/>
      <c r="K2108" s="306"/>
      <c r="N2108" t="str">
        <f>IFERROR(VLOOKUP(B2108,Сток!A:B,2,FALSE),"")</f>
        <v/>
      </c>
      <c r="Q2108" s="214"/>
      <c r="R2108" s="214"/>
      <c r="S2108" s="214"/>
    </row>
    <row r="2109" spans="1:19" ht="12" customHeight="1" x14ac:dyDescent="0.25">
      <c r="A2109" s="18" t="e">
        <f>#REF!</f>
        <v>#REF!</v>
      </c>
      <c r="B2109" s="18" t="e">
        <f>#REF!</f>
        <v>#REF!</v>
      </c>
      <c r="C2109" s="143" t="e">
        <f>#REF!</f>
        <v>#REF!</v>
      </c>
      <c r="D2109" s="22" t="e">
        <f>#REF!</f>
        <v>#REF!</v>
      </c>
      <c r="E2109" s="35">
        <v>2040</v>
      </c>
      <c r="F2109" s="203" t="s">
        <v>84</v>
      </c>
      <c r="G2109" s="19" t="e">
        <f>#REF!</f>
        <v>#REF!</v>
      </c>
      <c r="H2109" s="19"/>
      <c r="I2109" s="19">
        <f>ПЭВН!E211</f>
        <v>0</v>
      </c>
      <c r="J2109" s="198"/>
      <c r="K2109" s="306"/>
      <c r="N2109" t="str">
        <f>IFERROR(VLOOKUP(B2109,Сток!A:B,2,FALSE),"")</f>
        <v/>
      </c>
      <c r="Q2109" s="214"/>
      <c r="R2109" s="214"/>
      <c r="S2109" s="214"/>
    </row>
    <row r="2110" spans="1:19" ht="12" customHeight="1" x14ac:dyDescent="0.25">
      <c r="A2110" s="18" t="e">
        <f>#REF!</f>
        <v>#REF!</v>
      </c>
      <c r="B2110" s="18" t="e">
        <f>#REF!</f>
        <v>#REF!</v>
      </c>
      <c r="C2110" s="143" t="e">
        <f>#REF!</f>
        <v>#REF!</v>
      </c>
      <c r="D2110" s="22" t="e">
        <f>#REF!</f>
        <v>#REF!</v>
      </c>
      <c r="E2110" s="35">
        <v>2700</v>
      </c>
      <c r="F2110" s="203" t="s">
        <v>84</v>
      </c>
      <c r="G2110" s="19" t="e">
        <f>#REF!</f>
        <v>#REF!</v>
      </c>
      <c r="H2110" s="19"/>
      <c r="I2110" s="19">
        <f>ПЭВН!E212</f>
        <v>0</v>
      </c>
      <c r="J2110" s="198"/>
      <c r="K2110" s="306"/>
      <c r="N2110" t="str">
        <f>IFERROR(VLOOKUP(B2110,Сток!A:B,2,FALSE),"")</f>
        <v/>
      </c>
      <c r="Q2110" s="214"/>
      <c r="R2110" s="214"/>
      <c r="S2110" s="214"/>
    </row>
    <row r="2111" spans="1:19" ht="12" customHeight="1" x14ac:dyDescent="0.25">
      <c r="A2111" s="18" t="e">
        <f>#REF!</f>
        <v>#REF!</v>
      </c>
      <c r="B2111" s="18" t="e">
        <f>#REF!</f>
        <v>#REF!</v>
      </c>
      <c r="C2111" s="143" t="e">
        <f>#REF!</f>
        <v>#REF!</v>
      </c>
      <c r="D2111" s="22" t="e">
        <f>#REF!</f>
        <v>#REF!</v>
      </c>
      <c r="E2111" s="35">
        <v>3380</v>
      </c>
      <c r="F2111" s="203" t="s">
        <v>84</v>
      </c>
      <c r="G2111" s="19" t="e">
        <f>#REF!</f>
        <v>#REF!</v>
      </c>
      <c r="H2111" s="19"/>
      <c r="I2111" s="19">
        <f>ПЭВН!E213</f>
        <v>0</v>
      </c>
      <c r="J2111" s="198"/>
      <c r="K2111" s="306"/>
      <c r="N2111" t="str">
        <f>IFERROR(VLOOKUP(B2111,Сток!A:B,2,FALSE),"")</f>
        <v/>
      </c>
      <c r="Q2111" s="214"/>
      <c r="R2111" s="214"/>
      <c r="S2111" s="214"/>
    </row>
    <row r="2112" spans="1:19" ht="12" customHeight="1" x14ac:dyDescent="0.25">
      <c r="A2112" s="18" t="e">
        <f>#REF!</f>
        <v>#REF!</v>
      </c>
      <c r="B2112" s="18" t="e">
        <f>#REF!</f>
        <v>#REF!</v>
      </c>
      <c r="C2112" s="143" t="e">
        <f>#REF!</f>
        <v>#REF!</v>
      </c>
      <c r="D2112" s="22" t="e">
        <f>#REF!</f>
        <v>#REF!</v>
      </c>
      <c r="E2112" s="35">
        <v>4080</v>
      </c>
      <c r="F2112" s="203" t="s">
        <v>84</v>
      </c>
      <c r="G2112" s="19" t="e">
        <f>#REF!</f>
        <v>#REF!</v>
      </c>
      <c r="H2112" s="19"/>
      <c r="I2112" s="19">
        <f>ПЭВН!E214</f>
        <v>0</v>
      </c>
      <c r="J2112" s="198"/>
      <c r="K2112" s="306"/>
      <c r="N2112" t="str">
        <f>IFERROR(VLOOKUP(B2112,Сток!A:B,2,FALSE),"")</f>
        <v/>
      </c>
      <c r="Q2112" s="214"/>
      <c r="R2112" s="214"/>
      <c r="S2112" s="214"/>
    </row>
    <row r="2113" spans="1:19" ht="12" customHeight="1" x14ac:dyDescent="0.25">
      <c r="A2113" s="18" t="e">
        <f>#REF!</f>
        <v>#REF!</v>
      </c>
      <c r="B2113" s="18" t="e">
        <f>#REF!</f>
        <v>#REF!</v>
      </c>
      <c r="C2113" s="143" t="e">
        <f>#REF!</f>
        <v>#REF!</v>
      </c>
      <c r="D2113" s="22" t="e">
        <f>#REF!</f>
        <v>#REF!</v>
      </c>
      <c r="E2113" s="35">
        <v>1500</v>
      </c>
      <c r="F2113" s="203" t="s">
        <v>84</v>
      </c>
      <c r="G2113" s="19" t="e">
        <f>#REF!</f>
        <v>#REF!</v>
      </c>
      <c r="H2113" s="19"/>
      <c r="I2113" s="19">
        <f>ПЭВН!E215</f>
        <v>0</v>
      </c>
      <c r="J2113" s="198"/>
      <c r="K2113" s="306"/>
      <c r="N2113" t="str">
        <f>IFERROR(VLOOKUP(B2113,Сток!A:B,2,FALSE),"")</f>
        <v/>
      </c>
      <c r="Q2113" s="214"/>
      <c r="R2113" s="214"/>
      <c r="S2113" s="214"/>
    </row>
    <row r="2114" spans="1:19" ht="12" customHeight="1" x14ac:dyDescent="0.25">
      <c r="A2114" s="18" t="e">
        <f>#REF!</f>
        <v>#REF!</v>
      </c>
      <c r="B2114" s="18" t="e">
        <f>#REF!</f>
        <v>#REF!</v>
      </c>
      <c r="C2114" s="143" t="e">
        <f>#REF!</f>
        <v>#REF!</v>
      </c>
      <c r="D2114" s="22" t="e">
        <f>#REF!</f>
        <v>#REF!</v>
      </c>
      <c r="E2114" s="35">
        <v>1740</v>
      </c>
      <c r="F2114" s="203" t="s">
        <v>84</v>
      </c>
      <c r="G2114" s="19" t="e">
        <f>#REF!</f>
        <v>#REF!</v>
      </c>
      <c r="H2114" s="19"/>
      <c r="I2114" s="19">
        <f>ПЭВН!E216</f>
        <v>0</v>
      </c>
      <c r="J2114" s="198"/>
      <c r="K2114" s="306"/>
      <c r="N2114" t="str">
        <f>IFERROR(VLOOKUP(B2114,Сток!A:B,2,FALSE),"")</f>
        <v/>
      </c>
      <c r="Q2114" s="214"/>
      <c r="R2114" s="214"/>
      <c r="S2114" s="214"/>
    </row>
    <row r="2115" spans="1:19" ht="12" customHeight="1" x14ac:dyDescent="0.25">
      <c r="A2115" s="18" t="e">
        <f>#REF!</f>
        <v>#REF!</v>
      </c>
      <c r="B2115" s="18" t="e">
        <f>#REF!</f>
        <v>#REF!</v>
      </c>
      <c r="C2115" s="143" t="e">
        <f>#REF!</f>
        <v>#REF!</v>
      </c>
      <c r="D2115" s="22" t="e">
        <f>#REF!</f>
        <v>#REF!</v>
      </c>
      <c r="E2115" s="35">
        <v>2420</v>
      </c>
      <c r="F2115" s="203" t="s">
        <v>84</v>
      </c>
      <c r="G2115" s="19" t="e">
        <f>#REF!</f>
        <v>#REF!</v>
      </c>
      <c r="H2115" s="19"/>
      <c r="I2115" s="19">
        <f>ПЭВН!E217</f>
        <v>0</v>
      </c>
      <c r="J2115" s="198"/>
      <c r="K2115" s="306"/>
      <c r="N2115" t="str">
        <f>IFERROR(VLOOKUP(B2115,Сток!A:B,2,FALSE),"")</f>
        <v/>
      </c>
      <c r="Q2115" s="214"/>
      <c r="R2115" s="214"/>
      <c r="S2115" s="214"/>
    </row>
    <row r="2116" spans="1:19" ht="12" customHeight="1" x14ac:dyDescent="0.25">
      <c r="A2116" s="18" t="e">
        <f>#REF!</f>
        <v>#REF!</v>
      </c>
      <c r="B2116" s="18" t="e">
        <f>#REF!</f>
        <v>#REF!</v>
      </c>
      <c r="C2116" s="143" t="e">
        <f>#REF!</f>
        <v>#REF!</v>
      </c>
      <c r="D2116" s="22" t="e">
        <f>#REF!</f>
        <v>#REF!</v>
      </c>
      <c r="E2116" s="35">
        <v>3030</v>
      </c>
      <c r="F2116" s="203" t="s">
        <v>84</v>
      </c>
      <c r="G2116" s="19" t="e">
        <f>#REF!</f>
        <v>#REF!</v>
      </c>
      <c r="H2116" s="19"/>
      <c r="I2116" s="19">
        <f>ПЭВН!E218</f>
        <v>0</v>
      </c>
      <c r="J2116" s="198"/>
      <c r="K2116" s="306"/>
      <c r="N2116" t="str">
        <f>IFERROR(VLOOKUP(B2116,Сток!A:B,2,FALSE),"")</f>
        <v/>
      </c>
      <c r="Q2116" s="214"/>
      <c r="R2116" s="214"/>
      <c r="S2116" s="214"/>
    </row>
    <row r="2117" spans="1:19" ht="12" customHeight="1" x14ac:dyDescent="0.25">
      <c r="A2117" s="18" t="e">
        <f>#REF!</f>
        <v>#REF!</v>
      </c>
      <c r="B2117" s="18" t="e">
        <f>#REF!</f>
        <v>#REF!</v>
      </c>
      <c r="C2117" s="143" t="e">
        <f>#REF!</f>
        <v>#REF!</v>
      </c>
      <c r="D2117" s="22" t="e">
        <f>#REF!</f>
        <v>#REF!</v>
      </c>
      <c r="E2117" s="35">
        <v>3650</v>
      </c>
      <c r="F2117" s="203" t="s">
        <v>84</v>
      </c>
      <c r="G2117" s="19" t="e">
        <f>#REF!</f>
        <v>#REF!</v>
      </c>
      <c r="H2117" s="19"/>
      <c r="I2117" s="19">
        <f>ПЭВН!E219</f>
        <v>0</v>
      </c>
      <c r="J2117" s="198"/>
      <c r="K2117" s="306"/>
      <c r="N2117" t="str">
        <f>IFERROR(VLOOKUP(B2117,Сток!A:B,2,FALSE),"")</f>
        <v/>
      </c>
      <c r="Q2117" s="214"/>
      <c r="R2117" s="214"/>
      <c r="S2117" s="214"/>
    </row>
    <row r="2118" spans="1:19" ht="12" customHeight="1" x14ac:dyDescent="0.25">
      <c r="A2118" s="18" t="e">
        <f>#REF!</f>
        <v>#REF!</v>
      </c>
      <c r="B2118" s="18" t="e">
        <f>#REF!</f>
        <v>#REF!</v>
      </c>
      <c r="C2118" s="143" t="e">
        <f>#REF!</f>
        <v>#REF!</v>
      </c>
      <c r="D2118" s="22" t="e">
        <f>#REF!</f>
        <v>#REF!</v>
      </c>
      <c r="E2118" s="35">
        <v>1350</v>
      </c>
      <c r="F2118" s="203" t="s">
        <v>84</v>
      </c>
      <c r="G2118" s="19" t="e">
        <f>#REF!</f>
        <v>#REF!</v>
      </c>
      <c r="H2118" s="19"/>
      <c r="I2118" s="19">
        <f>ПЭВН!E220</f>
        <v>0</v>
      </c>
      <c r="J2118" s="198"/>
      <c r="K2118" s="306"/>
      <c r="N2118" t="str">
        <f>IFERROR(VLOOKUP(B2118,Сток!A:B,2,FALSE),"")</f>
        <v/>
      </c>
      <c r="Q2118" s="214"/>
      <c r="R2118" s="214"/>
      <c r="S2118" s="214"/>
    </row>
    <row r="2119" spans="1:19" ht="12" customHeight="1" x14ac:dyDescent="0.25">
      <c r="A2119" s="18" t="e">
        <f>#REF!</f>
        <v>#REF!</v>
      </c>
      <c r="B2119" s="18" t="e">
        <f>#REF!</f>
        <v>#REF!</v>
      </c>
      <c r="C2119" s="143" t="e">
        <f>#REF!</f>
        <v>#REF!</v>
      </c>
      <c r="D2119" s="22" t="e">
        <f>#REF!</f>
        <v>#REF!</v>
      </c>
      <c r="E2119" s="35">
        <v>2180</v>
      </c>
      <c r="F2119" s="203" t="s">
        <v>84</v>
      </c>
      <c r="G2119" s="19" t="e">
        <f>#REF!</f>
        <v>#REF!</v>
      </c>
      <c r="H2119" s="19"/>
      <c r="I2119" s="19">
        <f>ПЭВН!E221</f>
        <v>0</v>
      </c>
      <c r="J2119" s="198"/>
      <c r="K2119" s="306"/>
      <c r="N2119" t="str">
        <f>IFERROR(VLOOKUP(B2119,Сток!A:B,2,FALSE),"")</f>
        <v/>
      </c>
      <c r="Q2119" s="214"/>
      <c r="R2119" s="214"/>
      <c r="S2119" s="214"/>
    </row>
    <row r="2120" spans="1:19" ht="12" customHeight="1" x14ac:dyDescent="0.25">
      <c r="A2120" s="18" t="e">
        <f>#REF!</f>
        <v>#REF!</v>
      </c>
      <c r="B2120" s="18" t="e">
        <f>#REF!</f>
        <v>#REF!</v>
      </c>
      <c r="C2120" s="143" t="e">
        <f>#REF!</f>
        <v>#REF!</v>
      </c>
      <c r="D2120" s="22" t="e">
        <f>#REF!</f>
        <v>#REF!</v>
      </c>
      <c r="E2120" s="35">
        <v>3030</v>
      </c>
      <c r="F2120" s="203" t="s">
        <v>84</v>
      </c>
      <c r="G2120" s="19" t="e">
        <f>#REF!</f>
        <v>#REF!</v>
      </c>
      <c r="H2120" s="19"/>
      <c r="I2120" s="19">
        <f>ПЭВН!E222</f>
        <v>0</v>
      </c>
      <c r="J2120" s="198"/>
      <c r="K2120" s="306"/>
      <c r="N2120" t="str">
        <f>IFERROR(VLOOKUP(B2120,Сток!A:B,2,FALSE),"")</f>
        <v/>
      </c>
      <c r="Q2120" s="214"/>
      <c r="R2120" s="214"/>
      <c r="S2120" s="214"/>
    </row>
    <row r="2121" spans="1:19" ht="12" customHeight="1" x14ac:dyDescent="0.25">
      <c r="A2121" s="18" t="e">
        <f>#REF!</f>
        <v>#REF!</v>
      </c>
      <c r="B2121" s="18" t="e">
        <f>#REF!</f>
        <v>#REF!</v>
      </c>
      <c r="C2121" s="143" t="e">
        <f>#REF!</f>
        <v>#REF!</v>
      </c>
      <c r="D2121" s="22" t="e">
        <f>#REF!</f>
        <v>#REF!</v>
      </c>
      <c r="E2121" s="35">
        <v>3680</v>
      </c>
      <c r="F2121" s="203" t="s">
        <v>84</v>
      </c>
      <c r="G2121" s="19" t="e">
        <f>#REF!</f>
        <v>#REF!</v>
      </c>
      <c r="H2121" s="19"/>
      <c r="I2121" s="19">
        <f>ПЭВН!E223</f>
        <v>0</v>
      </c>
      <c r="J2121" s="198"/>
      <c r="K2121" s="306"/>
      <c r="N2121" t="str">
        <f>IFERROR(VLOOKUP(B2121,Сток!A:B,2,FALSE),"")</f>
        <v/>
      </c>
      <c r="Q2121" s="214"/>
      <c r="R2121" s="214"/>
      <c r="S2121" s="214"/>
    </row>
    <row r="2122" spans="1:19" ht="12" customHeight="1" x14ac:dyDescent="0.25">
      <c r="A2122" s="18" t="e">
        <f>#REF!</f>
        <v>#REF!</v>
      </c>
      <c r="B2122" s="18" t="e">
        <f>#REF!</f>
        <v>#REF!</v>
      </c>
      <c r="C2122" s="143" t="e">
        <f>#REF!</f>
        <v>#REF!</v>
      </c>
      <c r="D2122" s="22" t="e">
        <f>#REF!</f>
        <v>#REF!</v>
      </c>
      <c r="E2122" s="35">
        <v>4430</v>
      </c>
      <c r="F2122" s="203" t="s">
        <v>84</v>
      </c>
      <c r="G2122" s="19" t="e">
        <f>#REF!</f>
        <v>#REF!</v>
      </c>
      <c r="H2122" s="19"/>
      <c r="I2122" s="19">
        <f>ПЭВН!E224</f>
        <v>0</v>
      </c>
      <c r="J2122" s="198"/>
      <c r="K2122" s="306"/>
      <c r="N2122" t="str">
        <f>IFERROR(VLOOKUP(B2122,Сток!A:B,2,FALSE),"")</f>
        <v/>
      </c>
      <c r="Q2122" s="214"/>
      <c r="R2122" s="214"/>
      <c r="S2122" s="214"/>
    </row>
    <row r="2123" spans="1:19" ht="12" customHeight="1" x14ac:dyDescent="0.25">
      <c r="A2123" s="18" t="e">
        <f>#REF!</f>
        <v>#REF!</v>
      </c>
      <c r="B2123" s="20" t="e">
        <f>#REF!</f>
        <v>#REF!</v>
      </c>
      <c r="C2123" s="143" t="e">
        <f>#REF!</f>
        <v>#REF!</v>
      </c>
      <c r="D2123" s="22" t="e">
        <f>#REF!</f>
        <v>#REF!</v>
      </c>
      <c r="E2123" s="35">
        <v>3190</v>
      </c>
      <c r="F2123" s="203" t="s">
        <v>84</v>
      </c>
      <c r="G2123" s="19" t="e">
        <f>#REF!</f>
        <v>#REF!</v>
      </c>
      <c r="H2123" s="19">
        <v>403001</v>
      </c>
      <c r="I2123" s="19" t="e">
        <f>#REF!</f>
        <v>#REF!</v>
      </c>
      <c r="J2123" s="198"/>
      <c r="K2123" s="308"/>
      <c r="N2123" t="str">
        <f>IFERROR(VLOOKUP(B2123,Сток!A:B,2,FALSE),"")</f>
        <v/>
      </c>
      <c r="Q2123" s="214"/>
      <c r="R2123" s="214"/>
      <c r="S2123" s="214"/>
    </row>
    <row r="2124" spans="1:19" ht="12" customHeight="1" x14ac:dyDescent="0.25">
      <c r="A2124" s="18" t="e">
        <f>#REF!</f>
        <v>#REF!</v>
      </c>
      <c r="B2124" s="20" t="e">
        <f>#REF!</f>
        <v>#REF!</v>
      </c>
      <c r="C2124" s="143" t="e">
        <f>#REF!</f>
        <v>#REF!</v>
      </c>
      <c r="D2124" s="22" t="e">
        <f>#REF!</f>
        <v>#REF!</v>
      </c>
      <c r="E2124" s="35">
        <v>1377</v>
      </c>
      <c r="F2124" s="203" t="s">
        <v>84</v>
      </c>
      <c r="G2124" s="19" t="e">
        <f>#REF!</f>
        <v>#REF!</v>
      </c>
      <c r="H2124" s="19"/>
      <c r="I2124" s="19" t="e">
        <f>#REF!</f>
        <v>#REF!</v>
      </c>
      <c r="J2124" s="198"/>
      <c r="K2124" s="306"/>
      <c r="N2124" t="str">
        <f>IFERROR(VLOOKUP(B2124,Сток!A:B,2,FALSE),"")</f>
        <v/>
      </c>
      <c r="Q2124" s="214"/>
      <c r="R2124" s="214"/>
      <c r="S2124" s="214"/>
    </row>
    <row r="2125" spans="1:19" ht="12" customHeight="1" x14ac:dyDescent="0.25">
      <c r="A2125" s="18" t="e">
        <f>#REF!</f>
        <v>#REF!</v>
      </c>
      <c r="B2125" s="20" t="e">
        <f>#REF!</f>
        <v>#REF!</v>
      </c>
      <c r="C2125" s="143" t="e">
        <f>#REF!</f>
        <v>#REF!</v>
      </c>
      <c r="D2125" s="22" t="e">
        <f>#REF!</f>
        <v>#REF!</v>
      </c>
      <c r="E2125" s="35">
        <v>2289</v>
      </c>
      <c r="F2125" s="203" t="s">
        <v>84</v>
      </c>
      <c r="G2125" s="19" t="e">
        <f>#REF!</f>
        <v>#REF!</v>
      </c>
      <c r="H2125" s="19"/>
      <c r="I2125" s="19" t="e">
        <f>#REF!</f>
        <v>#REF!</v>
      </c>
      <c r="J2125" s="198"/>
      <c r="K2125" s="306"/>
      <c r="N2125" t="str">
        <f>IFERROR(VLOOKUP(B2125,Сток!A:B,2,FALSE),"")</f>
        <v/>
      </c>
      <c r="Q2125" s="214"/>
      <c r="R2125" s="214"/>
      <c r="S2125" s="214"/>
    </row>
    <row r="2126" spans="1:19" ht="12" customHeight="1" x14ac:dyDescent="0.25">
      <c r="A2126" s="18" t="e">
        <f>#REF!</f>
        <v>#REF!</v>
      </c>
      <c r="B2126" s="20" t="e">
        <f>#REF!</f>
        <v>#REF!</v>
      </c>
      <c r="C2126" s="143" t="e">
        <f>#REF!</f>
        <v>#REF!</v>
      </c>
      <c r="D2126" s="22" t="e">
        <f>#REF!</f>
        <v>#REF!</v>
      </c>
      <c r="E2126" s="35">
        <v>2544</v>
      </c>
      <c r="F2126" s="203" t="s">
        <v>84</v>
      </c>
      <c r="G2126" s="19" t="e">
        <f>#REF!</f>
        <v>#REF!</v>
      </c>
      <c r="H2126" s="19"/>
      <c r="I2126" s="19" t="e">
        <f>#REF!</f>
        <v>#REF!</v>
      </c>
      <c r="J2126" s="198"/>
      <c r="K2126" s="306"/>
      <c r="N2126" t="str">
        <f>IFERROR(VLOOKUP(B2126,Сток!A:B,2,FALSE),"")</f>
        <v/>
      </c>
      <c r="Q2126" s="214"/>
      <c r="R2126" s="214"/>
      <c r="S2126" s="214"/>
    </row>
    <row r="2127" spans="1:19" ht="12" customHeight="1" x14ac:dyDescent="0.25">
      <c r="A2127" s="18" t="e">
        <f>#REF!</f>
        <v>#REF!</v>
      </c>
      <c r="B2127" s="20" t="e">
        <f>#REF!</f>
        <v>#REF!</v>
      </c>
      <c r="C2127" s="143" t="e">
        <f>#REF!</f>
        <v>#REF!</v>
      </c>
      <c r="D2127" s="22" t="e">
        <f>#REF!</f>
        <v>#REF!</v>
      </c>
      <c r="E2127" s="35">
        <v>2862</v>
      </c>
      <c r="F2127" s="203" t="s">
        <v>84</v>
      </c>
      <c r="G2127" s="19" t="e">
        <f>#REF!</f>
        <v>#REF!</v>
      </c>
      <c r="H2127" s="19"/>
      <c r="I2127" s="19" t="e">
        <f>#REF!</f>
        <v>#REF!</v>
      </c>
      <c r="J2127" s="198"/>
      <c r="K2127" s="306"/>
      <c r="N2127" t="str">
        <f>IFERROR(VLOOKUP(B2127,Сток!A:B,2,FALSE),"")</f>
        <v/>
      </c>
      <c r="Q2127" s="214"/>
      <c r="R2127" s="214"/>
      <c r="S2127" s="214"/>
    </row>
    <row r="2128" spans="1:19" ht="12" customHeight="1" x14ac:dyDescent="0.25">
      <c r="A2128" s="18" t="e">
        <f>#REF!</f>
        <v>#REF!</v>
      </c>
      <c r="B2128" s="20" t="e">
        <f>#REF!</f>
        <v>#REF!</v>
      </c>
      <c r="C2128" s="143" t="e">
        <f>#REF!</f>
        <v>#REF!</v>
      </c>
      <c r="D2128" s="22" t="e">
        <f>#REF!</f>
        <v>#REF!</v>
      </c>
      <c r="E2128" s="35">
        <v>1734</v>
      </c>
      <c r="F2128" s="203" t="s">
        <v>84</v>
      </c>
      <c r="G2128" s="19" t="e">
        <f>#REF!</f>
        <v>#REF!</v>
      </c>
      <c r="H2128" s="19"/>
      <c r="I2128" s="19" t="e">
        <f>#REF!</f>
        <v>#REF!</v>
      </c>
      <c r="J2128" s="198"/>
      <c r="K2128" s="306"/>
      <c r="N2128" t="str">
        <f>IFERROR(VLOOKUP(B2128,Сток!A:B,2,FALSE),"")</f>
        <v/>
      </c>
      <c r="Q2128" s="214"/>
      <c r="R2128" s="214"/>
      <c r="S2128" s="214"/>
    </row>
    <row r="2129" spans="1:19" ht="12" customHeight="1" x14ac:dyDescent="0.25">
      <c r="A2129" s="18" t="e">
        <f>#REF!</f>
        <v>#REF!</v>
      </c>
      <c r="B2129" s="20" t="e">
        <f>#REF!</f>
        <v>#REF!</v>
      </c>
      <c r="C2129" s="143" t="e">
        <f>#REF!</f>
        <v>#REF!</v>
      </c>
      <c r="D2129" s="22" t="e">
        <f>#REF!</f>
        <v>#REF!</v>
      </c>
      <c r="E2129" s="35">
        <v>2289</v>
      </c>
      <c r="F2129" s="203" t="s">
        <v>84</v>
      </c>
      <c r="G2129" s="19" t="e">
        <f>#REF!</f>
        <v>#REF!</v>
      </c>
      <c r="H2129" s="19"/>
      <c r="I2129" s="19" t="e">
        <f>#REF!</f>
        <v>#REF!</v>
      </c>
      <c r="J2129" s="198"/>
      <c r="K2129" s="306"/>
      <c r="N2129" t="str">
        <f>IFERROR(VLOOKUP(B2129,Сток!A:B,2,FALSE),"")</f>
        <v/>
      </c>
      <c r="Q2129" s="214"/>
      <c r="R2129" s="214"/>
      <c r="S2129" s="214"/>
    </row>
    <row r="2130" spans="1:19" ht="12" customHeight="1" x14ac:dyDescent="0.25">
      <c r="A2130" s="18" t="e">
        <f>#REF!</f>
        <v>#REF!</v>
      </c>
      <c r="B2130" s="20" t="e">
        <f>#REF!</f>
        <v>#REF!</v>
      </c>
      <c r="C2130" s="143" t="e">
        <f>#REF!</f>
        <v>#REF!</v>
      </c>
      <c r="D2130" s="22" t="e">
        <f>#REF!</f>
        <v>#REF!</v>
      </c>
      <c r="E2130" s="35">
        <v>2544</v>
      </c>
      <c r="F2130" s="203" t="s">
        <v>84</v>
      </c>
      <c r="G2130" s="19" t="e">
        <f>#REF!</f>
        <v>#REF!</v>
      </c>
      <c r="H2130" s="19"/>
      <c r="I2130" s="19" t="e">
        <f>#REF!</f>
        <v>#REF!</v>
      </c>
      <c r="J2130" s="198"/>
      <c r="K2130" s="306"/>
      <c r="N2130" t="str">
        <f>IFERROR(VLOOKUP(B2130,Сток!A:B,2,FALSE),"")</f>
        <v/>
      </c>
      <c r="Q2130" s="214"/>
      <c r="R2130" s="214"/>
      <c r="S2130" s="214"/>
    </row>
    <row r="2131" spans="1:19" ht="12" customHeight="1" x14ac:dyDescent="0.25">
      <c r="A2131" s="18" t="e">
        <f>#REF!</f>
        <v>#REF!</v>
      </c>
      <c r="B2131" s="20" t="e">
        <f>#REF!</f>
        <v>#REF!</v>
      </c>
      <c r="C2131" s="143" t="e">
        <f>#REF!</f>
        <v>#REF!</v>
      </c>
      <c r="D2131" s="22" t="e">
        <f>#REF!</f>
        <v>#REF!</v>
      </c>
      <c r="E2131" s="35">
        <v>2862</v>
      </c>
      <c r="F2131" s="203" t="s">
        <v>84</v>
      </c>
      <c r="G2131" s="19" t="e">
        <f>#REF!</f>
        <v>#REF!</v>
      </c>
      <c r="H2131" s="19"/>
      <c r="I2131" s="19" t="e">
        <f>#REF!</f>
        <v>#REF!</v>
      </c>
      <c r="J2131" s="198"/>
      <c r="K2131" s="306"/>
      <c r="N2131" t="str">
        <f>IFERROR(VLOOKUP(B2131,Сток!A:B,2,FALSE),"")</f>
        <v/>
      </c>
      <c r="Q2131" s="214"/>
      <c r="R2131" s="214"/>
      <c r="S2131" s="214"/>
    </row>
    <row r="2132" spans="1:19" ht="12" customHeight="1" x14ac:dyDescent="0.25">
      <c r="A2132" s="18" t="e">
        <f>#REF!</f>
        <v>#REF!</v>
      </c>
      <c r="B2132" s="20" t="e">
        <f>#REF!</f>
        <v>#REF!</v>
      </c>
      <c r="C2132" s="143" t="e">
        <f>#REF!</f>
        <v>#REF!</v>
      </c>
      <c r="D2132" s="22" t="e">
        <f>#REF!</f>
        <v>#REF!</v>
      </c>
      <c r="E2132" s="35">
        <v>1734</v>
      </c>
      <c r="F2132" s="203" t="s">
        <v>84</v>
      </c>
      <c r="G2132" s="19" t="e">
        <f>#REF!</f>
        <v>#REF!</v>
      </c>
      <c r="H2132" s="19"/>
      <c r="I2132" s="19" t="e">
        <f>#REF!</f>
        <v>#REF!</v>
      </c>
      <c r="J2132" s="198"/>
      <c r="K2132" s="306"/>
      <c r="N2132" t="str">
        <f>IFERROR(VLOOKUP(B2132,Сток!A:B,2,FALSE),"")</f>
        <v/>
      </c>
      <c r="Q2132" s="214"/>
      <c r="R2132" s="214"/>
      <c r="S2132" s="214"/>
    </row>
    <row r="2133" spans="1:19" ht="12" customHeight="1" x14ac:dyDescent="0.25">
      <c r="A2133" s="18" t="e">
        <f>#REF!</f>
        <v>#REF!</v>
      </c>
      <c r="B2133" s="20" t="e">
        <f>#REF!</f>
        <v>#REF!</v>
      </c>
      <c r="C2133" s="143" t="e">
        <f>#REF!</f>
        <v>#REF!</v>
      </c>
      <c r="D2133" s="22" t="e">
        <f>#REF!</f>
        <v>#REF!</v>
      </c>
      <c r="E2133" s="35">
        <v>2289</v>
      </c>
      <c r="F2133" s="203" t="s">
        <v>84</v>
      </c>
      <c r="G2133" s="19" t="e">
        <f>#REF!</f>
        <v>#REF!</v>
      </c>
      <c r="H2133" s="19"/>
      <c r="I2133" s="19" t="e">
        <f>#REF!</f>
        <v>#REF!</v>
      </c>
      <c r="J2133" s="198"/>
      <c r="K2133" s="306"/>
      <c r="N2133" t="str">
        <f>IFERROR(VLOOKUP(B2133,Сток!A:B,2,FALSE),"")</f>
        <v/>
      </c>
      <c r="Q2133" s="214"/>
      <c r="R2133" s="214"/>
      <c r="S2133" s="214"/>
    </row>
    <row r="2134" spans="1:19" ht="12" customHeight="1" x14ac:dyDescent="0.25">
      <c r="A2134" s="18" t="e">
        <f>#REF!</f>
        <v>#REF!</v>
      </c>
      <c r="B2134" s="20" t="e">
        <f>#REF!</f>
        <v>#REF!</v>
      </c>
      <c r="C2134" s="143" t="e">
        <f>#REF!</f>
        <v>#REF!</v>
      </c>
      <c r="D2134" s="22" t="e">
        <f>#REF!</f>
        <v>#REF!</v>
      </c>
      <c r="E2134" s="35">
        <v>2544</v>
      </c>
      <c r="F2134" s="203" t="s">
        <v>84</v>
      </c>
      <c r="G2134" s="19" t="e">
        <f>#REF!</f>
        <v>#REF!</v>
      </c>
      <c r="H2134" s="19"/>
      <c r="I2134" s="19" t="e">
        <f>#REF!</f>
        <v>#REF!</v>
      </c>
      <c r="J2134" s="198"/>
      <c r="K2134" s="306"/>
      <c r="N2134" t="str">
        <f>IFERROR(VLOOKUP(B2134,Сток!A:B,2,FALSE),"")</f>
        <v/>
      </c>
      <c r="Q2134" s="214"/>
      <c r="R2134" s="214"/>
      <c r="S2134" s="214"/>
    </row>
    <row r="2135" spans="1:19" ht="12" customHeight="1" x14ac:dyDescent="0.25">
      <c r="A2135" s="18" t="e">
        <f>#REF!</f>
        <v>#REF!</v>
      </c>
      <c r="B2135" s="20" t="e">
        <f>#REF!</f>
        <v>#REF!</v>
      </c>
      <c r="C2135" s="143" t="e">
        <f>#REF!</f>
        <v>#REF!</v>
      </c>
      <c r="D2135" s="22" t="e">
        <f>#REF!</f>
        <v>#REF!</v>
      </c>
      <c r="E2135" s="35">
        <v>2862</v>
      </c>
      <c r="F2135" s="203" t="s">
        <v>84</v>
      </c>
      <c r="G2135" s="19" t="e">
        <f>#REF!</f>
        <v>#REF!</v>
      </c>
      <c r="H2135" s="19"/>
      <c r="I2135" s="19" t="e">
        <f>#REF!</f>
        <v>#REF!</v>
      </c>
      <c r="J2135" s="198"/>
      <c r="K2135" s="306"/>
      <c r="N2135" t="str">
        <f>IFERROR(VLOOKUP(B2135,Сток!A:B,2,FALSE),"")</f>
        <v/>
      </c>
      <c r="Q2135" s="214"/>
      <c r="R2135" s="214"/>
      <c r="S2135" s="214"/>
    </row>
    <row r="2136" spans="1:19" ht="12" customHeight="1" x14ac:dyDescent="0.25">
      <c r="A2136" s="18" t="e">
        <f>#REF!</f>
        <v>#REF!</v>
      </c>
      <c r="B2136" s="20" t="e">
        <f>#REF!</f>
        <v>#REF!</v>
      </c>
      <c r="C2136" s="143" t="e">
        <f>#REF!</f>
        <v>#REF!</v>
      </c>
      <c r="D2136" s="22" t="e">
        <f>#REF!</f>
        <v>#REF!</v>
      </c>
      <c r="E2136" s="35">
        <v>1377</v>
      </c>
      <c r="F2136" s="203" t="s">
        <v>84</v>
      </c>
      <c r="G2136" s="19" t="e">
        <f>#REF!</f>
        <v>#REF!</v>
      </c>
      <c r="H2136" s="19"/>
      <c r="I2136" s="19" t="e">
        <f>#REF!</f>
        <v>#REF!</v>
      </c>
      <c r="J2136" s="198"/>
      <c r="K2136" s="306"/>
      <c r="N2136" t="str">
        <f>IFERROR(VLOOKUP(B2136,Сток!A:B,2,FALSE),"")</f>
        <v/>
      </c>
      <c r="Q2136" s="214"/>
      <c r="R2136" s="214"/>
      <c r="S2136" s="214"/>
    </row>
    <row r="2137" spans="1:19" ht="12" customHeight="1" x14ac:dyDescent="0.25">
      <c r="A2137" s="18" t="e">
        <f>#REF!</f>
        <v>#REF!</v>
      </c>
      <c r="B2137" s="20" t="e">
        <f>#REF!</f>
        <v>#REF!</v>
      </c>
      <c r="C2137" s="143" t="e">
        <f>#REF!</f>
        <v>#REF!</v>
      </c>
      <c r="D2137" s="22" t="e">
        <f>#REF!</f>
        <v>#REF!</v>
      </c>
      <c r="E2137" s="35">
        <v>2289</v>
      </c>
      <c r="F2137" s="203" t="s">
        <v>84</v>
      </c>
      <c r="G2137" s="19" t="e">
        <f>#REF!</f>
        <v>#REF!</v>
      </c>
      <c r="H2137" s="19"/>
      <c r="I2137" s="19" t="e">
        <f>#REF!</f>
        <v>#REF!</v>
      </c>
      <c r="J2137" s="198"/>
      <c r="K2137" s="306"/>
      <c r="N2137" t="str">
        <f>IFERROR(VLOOKUP(B2137,Сток!A:B,2,FALSE),"")</f>
        <v/>
      </c>
      <c r="Q2137" s="214"/>
      <c r="R2137" s="214"/>
      <c r="S2137" s="214"/>
    </row>
    <row r="2138" spans="1:19" ht="12" customHeight="1" x14ac:dyDescent="0.25">
      <c r="A2138" s="18" t="e">
        <f>#REF!</f>
        <v>#REF!</v>
      </c>
      <c r="B2138" s="20" t="e">
        <f>#REF!</f>
        <v>#REF!</v>
      </c>
      <c r="C2138" s="143" t="e">
        <f>#REF!</f>
        <v>#REF!</v>
      </c>
      <c r="D2138" s="22" t="e">
        <f>#REF!</f>
        <v>#REF!</v>
      </c>
      <c r="E2138" s="35">
        <v>2544</v>
      </c>
      <c r="F2138" s="203" t="s">
        <v>84</v>
      </c>
      <c r="G2138" s="19" t="e">
        <f>#REF!</f>
        <v>#REF!</v>
      </c>
      <c r="H2138" s="19"/>
      <c r="I2138" s="19" t="e">
        <f>#REF!</f>
        <v>#REF!</v>
      </c>
      <c r="J2138" s="198"/>
      <c r="K2138" s="306"/>
      <c r="N2138" t="str">
        <f>IFERROR(VLOOKUP(B2138,Сток!A:B,2,FALSE),"")</f>
        <v/>
      </c>
      <c r="Q2138" s="214"/>
      <c r="R2138" s="214"/>
      <c r="S2138" s="214"/>
    </row>
    <row r="2139" spans="1:19" ht="12" customHeight="1" x14ac:dyDescent="0.25">
      <c r="A2139" s="18" t="e">
        <f>#REF!</f>
        <v>#REF!</v>
      </c>
      <c r="B2139" s="20" t="e">
        <f>#REF!</f>
        <v>#REF!</v>
      </c>
      <c r="C2139" s="143" t="e">
        <f>#REF!</f>
        <v>#REF!</v>
      </c>
      <c r="D2139" s="22" t="e">
        <f>#REF!</f>
        <v>#REF!</v>
      </c>
      <c r="E2139" s="35">
        <v>2862</v>
      </c>
      <c r="F2139" s="203" t="s">
        <v>84</v>
      </c>
      <c r="G2139" s="19" t="e">
        <f>#REF!</f>
        <v>#REF!</v>
      </c>
      <c r="H2139" s="19"/>
      <c r="I2139" s="19" t="e">
        <f>#REF!</f>
        <v>#REF!</v>
      </c>
      <c r="J2139" s="198"/>
      <c r="K2139" s="306"/>
      <c r="N2139" t="str">
        <f>IFERROR(VLOOKUP(B2139,Сток!A:B,2,FALSE),"")</f>
        <v/>
      </c>
      <c r="Q2139" s="214"/>
      <c r="R2139" s="214"/>
      <c r="S2139" s="214"/>
    </row>
    <row r="2140" spans="1:19" ht="12" customHeight="1" x14ac:dyDescent="0.25">
      <c r="A2140" s="18" t="e">
        <f>#REF!</f>
        <v>#REF!</v>
      </c>
      <c r="B2140" s="20" t="e">
        <f>#REF!</f>
        <v>#REF!</v>
      </c>
      <c r="C2140" s="143" t="e">
        <f>#REF!</f>
        <v>#REF!</v>
      </c>
      <c r="D2140" s="22" t="e">
        <f>#REF!</f>
        <v>#REF!</v>
      </c>
      <c r="E2140" s="35">
        <v>1090</v>
      </c>
      <c r="F2140" s="203" t="s">
        <v>84</v>
      </c>
      <c r="G2140" s="19" t="e">
        <f>#REF!</f>
        <v>#REF!</v>
      </c>
      <c r="H2140" s="19"/>
      <c r="I2140" s="19" t="e">
        <f>#REF!</f>
        <v>#REF!</v>
      </c>
      <c r="J2140" s="198"/>
      <c r="K2140" s="306"/>
      <c r="N2140" t="str">
        <f>IFERROR(VLOOKUP(B2140,Сток!A:B,2,FALSE),"")</f>
        <v/>
      </c>
      <c r="Q2140" s="214"/>
      <c r="R2140" s="214"/>
      <c r="S2140" s="214"/>
    </row>
    <row r="2141" spans="1:19" ht="12" customHeight="1" x14ac:dyDescent="0.25">
      <c r="A2141" s="18" t="e">
        <f>#REF!</f>
        <v>#REF!</v>
      </c>
      <c r="B2141" s="20" t="e">
        <f>#REF!</f>
        <v>#REF!</v>
      </c>
      <c r="C2141" s="143" t="e">
        <f>#REF!</f>
        <v>#REF!</v>
      </c>
      <c r="D2141" s="22" t="e">
        <f>#REF!</f>
        <v>#REF!</v>
      </c>
      <c r="E2141" s="35">
        <v>1371</v>
      </c>
      <c r="F2141" s="203" t="s">
        <v>84</v>
      </c>
      <c r="G2141" s="19" t="e">
        <f>#REF!</f>
        <v>#REF!</v>
      </c>
      <c r="H2141" s="19"/>
      <c r="I2141" s="19" t="e">
        <f>#REF!</f>
        <v>#REF!</v>
      </c>
      <c r="J2141" s="198"/>
      <c r="K2141" s="306"/>
      <c r="N2141" t="str">
        <f>IFERROR(VLOOKUP(B2141,Сток!A:B,2,FALSE),"")</f>
        <v/>
      </c>
      <c r="Q2141" s="214"/>
      <c r="R2141" s="214"/>
      <c r="S2141" s="214"/>
    </row>
    <row r="2142" spans="1:19" ht="12" customHeight="1" x14ac:dyDescent="0.25">
      <c r="A2142" s="18" t="e">
        <f>#REF!</f>
        <v>#REF!</v>
      </c>
      <c r="B2142" s="20" t="e">
        <f>#REF!</f>
        <v>#REF!</v>
      </c>
      <c r="C2142" s="143" t="e">
        <f>#REF!</f>
        <v>#REF!</v>
      </c>
      <c r="D2142" s="22" t="e">
        <f>#REF!</f>
        <v>#REF!</v>
      </c>
      <c r="E2142" s="35">
        <v>1830</v>
      </c>
      <c r="F2142" s="203" t="s">
        <v>84</v>
      </c>
      <c r="G2142" s="19" t="e">
        <f>#REF!</f>
        <v>#REF!</v>
      </c>
      <c r="H2142" s="19"/>
      <c r="I2142" s="19" t="e">
        <f>#REF!</f>
        <v>#REF!</v>
      </c>
      <c r="J2142" s="198"/>
      <c r="K2142" s="306"/>
      <c r="N2142" t="str">
        <f>IFERROR(VLOOKUP(B2142,Сток!A:B,2,FALSE),"")</f>
        <v/>
      </c>
      <c r="Q2142" s="214"/>
      <c r="R2142" s="214"/>
      <c r="S2142" s="214"/>
    </row>
    <row r="2143" spans="1:19" ht="12" customHeight="1" x14ac:dyDescent="0.25">
      <c r="A2143" s="18" t="e">
        <f>#REF!</f>
        <v>#REF!</v>
      </c>
      <c r="B2143" s="20" t="e">
        <f>#REF!</f>
        <v>#REF!</v>
      </c>
      <c r="C2143" s="143" t="e">
        <f>#REF!</f>
        <v>#REF!</v>
      </c>
      <c r="D2143" s="22" t="e">
        <f>#REF!</f>
        <v>#REF!</v>
      </c>
      <c r="E2143" s="35">
        <v>2029</v>
      </c>
      <c r="F2143" s="203" t="s">
        <v>84</v>
      </c>
      <c r="G2143" s="19" t="e">
        <f>#REF!</f>
        <v>#REF!</v>
      </c>
      <c r="H2143" s="19"/>
      <c r="I2143" s="19" t="e">
        <f>#REF!</f>
        <v>#REF!</v>
      </c>
      <c r="J2143" s="198"/>
      <c r="K2143" s="306"/>
      <c r="N2143" t="str">
        <f>IFERROR(VLOOKUP(B2143,Сток!A:B,2,FALSE),"")</f>
        <v/>
      </c>
      <c r="Q2143" s="214"/>
      <c r="R2143" s="214"/>
      <c r="S2143" s="214"/>
    </row>
    <row r="2144" spans="1:19" ht="12" customHeight="1" x14ac:dyDescent="0.25">
      <c r="A2144" s="18" t="e">
        <f>#REF!</f>
        <v>#REF!</v>
      </c>
      <c r="B2144" s="20" t="e">
        <f>#REF!</f>
        <v>#REF!</v>
      </c>
      <c r="C2144" s="143" t="e">
        <f>#REF!</f>
        <v>#REF!</v>
      </c>
      <c r="D2144" s="22" t="e">
        <f>#REF!</f>
        <v>#REF!</v>
      </c>
      <c r="E2144" s="35">
        <v>1734</v>
      </c>
      <c r="F2144" s="203" t="s">
        <v>84</v>
      </c>
      <c r="G2144" s="19" t="e">
        <f>#REF!</f>
        <v>#REF!</v>
      </c>
      <c r="H2144" s="19"/>
      <c r="I2144" s="19" t="e">
        <f>#REF!</f>
        <v>#REF!</v>
      </c>
      <c r="J2144" s="198"/>
      <c r="K2144" s="306"/>
      <c r="N2144" t="str">
        <f>IFERROR(VLOOKUP(B2144,Сток!A:B,2,FALSE),"")</f>
        <v/>
      </c>
      <c r="Q2144" s="214"/>
      <c r="R2144" s="214"/>
      <c r="S2144" s="214"/>
    </row>
    <row r="2145" spans="1:19" ht="12" customHeight="1" x14ac:dyDescent="0.25">
      <c r="A2145" s="18" t="e">
        <f>#REF!</f>
        <v>#REF!</v>
      </c>
      <c r="B2145" s="20" t="e">
        <f>#REF!</f>
        <v>#REF!</v>
      </c>
      <c r="C2145" s="143" t="e">
        <f>#REF!</f>
        <v>#REF!</v>
      </c>
      <c r="D2145" s="22" t="e">
        <f>#REF!</f>
        <v>#REF!</v>
      </c>
      <c r="E2145" s="35">
        <v>2289</v>
      </c>
      <c r="F2145" s="203" t="s">
        <v>84</v>
      </c>
      <c r="G2145" s="19" t="e">
        <f>#REF!</f>
        <v>#REF!</v>
      </c>
      <c r="H2145" s="19"/>
      <c r="I2145" s="19" t="e">
        <f>#REF!</f>
        <v>#REF!</v>
      </c>
      <c r="J2145" s="198"/>
      <c r="K2145" s="306"/>
      <c r="N2145" t="str">
        <f>IFERROR(VLOOKUP(B2145,Сток!A:B,2,FALSE),"")</f>
        <v/>
      </c>
      <c r="Q2145" s="214"/>
      <c r="R2145" s="214"/>
      <c r="S2145" s="214"/>
    </row>
    <row r="2146" spans="1:19" ht="12" customHeight="1" x14ac:dyDescent="0.25">
      <c r="A2146" s="18" t="e">
        <f>#REF!</f>
        <v>#REF!</v>
      </c>
      <c r="B2146" s="20" t="e">
        <f>#REF!</f>
        <v>#REF!</v>
      </c>
      <c r="C2146" s="143" t="e">
        <f>#REF!</f>
        <v>#REF!</v>
      </c>
      <c r="D2146" s="22" t="e">
        <f>#REF!</f>
        <v>#REF!</v>
      </c>
      <c r="E2146" s="35">
        <v>2544</v>
      </c>
      <c r="F2146" s="203" t="s">
        <v>84</v>
      </c>
      <c r="G2146" s="19" t="e">
        <f>#REF!</f>
        <v>#REF!</v>
      </c>
      <c r="H2146" s="19"/>
      <c r="I2146" s="19" t="e">
        <f>#REF!</f>
        <v>#REF!</v>
      </c>
      <c r="J2146" s="198"/>
      <c r="K2146" s="306"/>
      <c r="N2146" t="str">
        <f>IFERROR(VLOOKUP(B2146,Сток!A:B,2,FALSE),"")</f>
        <v/>
      </c>
      <c r="Q2146" s="214"/>
      <c r="R2146" s="214"/>
      <c r="S2146" s="214"/>
    </row>
    <row r="2147" spans="1:19" ht="12" customHeight="1" x14ac:dyDescent="0.25">
      <c r="A2147" s="18" t="e">
        <f>#REF!</f>
        <v>#REF!</v>
      </c>
      <c r="B2147" s="20" t="e">
        <f>#REF!</f>
        <v>#REF!</v>
      </c>
      <c r="C2147" s="143" t="e">
        <f>#REF!</f>
        <v>#REF!</v>
      </c>
      <c r="D2147" s="22" t="e">
        <f>#REF!</f>
        <v>#REF!</v>
      </c>
      <c r="E2147" s="35">
        <v>2862</v>
      </c>
      <c r="F2147" s="203" t="s">
        <v>84</v>
      </c>
      <c r="G2147" s="19" t="e">
        <f>#REF!</f>
        <v>#REF!</v>
      </c>
      <c r="H2147" s="19"/>
      <c r="I2147" s="19" t="e">
        <f>#REF!</f>
        <v>#REF!</v>
      </c>
      <c r="J2147" s="198"/>
      <c r="K2147" s="306"/>
      <c r="N2147" t="str">
        <f>IFERROR(VLOOKUP(B2147,Сток!A:B,2,FALSE),"")</f>
        <v/>
      </c>
      <c r="Q2147" s="214"/>
      <c r="R2147" s="214"/>
      <c r="S2147" s="214"/>
    </row>
    <row r="2148" spans="1:19" ht="12" customHeight="1" x14ac:dyDescent="0.25">
      <c r="A2148" s="18" t="e">
        <f>#REF!</f>
        <v>#REF!</v>
      </c>
      <c r="B2148" s="20" t="e">
        <f>#REF!</f>
        <v>#REF!</v>
      </c>
      <c r="C2148" s="143" t="e">
        <f>#REF!</f>
        <v>#REF!</v>
      </c>
      <c r="D2148" s="22" t="e">
        <f>#REF!</f>
        <v>#REF!</v>
      </c>
      <c r="E2148" s="35">
        <v>1377</v>
      </c>
      <c r="F2148" s="203" t="s">
        <v>84</v>
      </c>
      <c r="G2148" s="19" t="e">
        <f>#REF!</f>
        <v>#REF!</v>
      </c>
      <c r="H2148" s="19"/>
      <c r="I2148" s="19" t="e">
        <f>#REF!</f>
        <v>#REF!</v>
      </c>
      <c r="J2148" s="198"/>
      <c r="K2148" s="306"/>
      <c r="N2148" t="str">
        <f>IFERROR(VLOOKUP(B2148,Сток!A:B,2,FALSE),"")</f>
        <v/>
      </c>
      <c r="Q2148" s="214"/>
      <c r="R2148" s="214"/>
      <c r="S2148" s="214"/>
    </row>
    <row r="2149" spans="1:19" ht="12" customHeight="1" x14ac:dyDescent="0.25">
      <c r="A2149" s="18" t="e">
        <f>#REF!</f>
        <v>#REF!</v>
      </c>
      <c r="B2149" s="20" t="e">
        <f>#REF!</f>
        <v>#REF!</v>
      </c>
      <c r="C2149" s="143" t="e">
        <f>#REF!</f>
        <v>#REF!</v>
      </c>
      <c r="D2149" s="22" t="e">
        <f>#REF!</f>
        <v>#REF!</v>
      </c>
      <c r="E2149" s="35">
        <v>2289</v>
      </c>
      <c r="F2149" s="203" t="s">
        <v>84</v>
      </c>
      <c r="G2149" s="19" t="e">
        <f>#REF!</f>
        <v>#REF!</v>
      </c>
      <c r="H2149" s="19"/>
      <c r="I2149" s="19" t="e">
        <f>#REF!</f>
        <v>#REF!</v>
      </c>
      <c r="J2149" s="198"/>
      <c r="K2149" s="306"/>
      <c r="N2149" t="str">
        <f>IFERROR(VLOOKUP(B2149,Сток!A:B,2,FALSE),"")</f>
        <v/>
      </c>
      <c r="Q2149" s="214"/>
      <c r="R2149" s="214"/>
      <c r="S2149" s="214"/>
    </row>
    <row r="2150" spans="1:19" ht="12" customHeight="1" x14ac:dyDescent="0.25">
      <c r="A2150" s="18" t="e">
        <f>#REF!</f>
        <v>#REF!</v>
      </c>
      <c r="B2150" s="20" t="e">
        <f>#REF!</f>
        <v>#REF!</v>
      </c>
      <c r="C2150" s="143" t="e">
        <f>#REF!</f>
        <v>#REF!</v>
      </c>
      <c r="D2150" s="22" t="e">
        <f>#REF!</f>
        <v>#REF!</v>
      </c>
      <c r="E2150" s="35">
        <v>2544</v>
      </c>
      <c r="F2150" s="203" t="s">
        <v>84</v>
      </c>
      <c r="G2150" s="19" t="e">
        <f>#REF!</f>
        <v>#REF!</v>
      </c>
      <c r="H2150" s="19"/>
      <c r="I2150" s="19" t="e">
        <f>#REF!</f>
        <v>#REF!</v>
      </c>
      <c r="J2150" s="198"/>
      <c r="K2150" s="306"/>
      <c r="N2150" t="str">
        <f>IFERROR(VLOOKUP(B2150,Сток!A:B,2,FALSE),"")</f>
        <v/>
      </c>
      <c r="Q2150" s="214"/>
      <c r="R2150" s="214"/>
      <c r="S2150" s="214"/>
    </row>
    <row r="2151" spans="1:19" ht="12" customHeight="1" x14ac:dyDescent="0.25">
      <c r="A2151" s="18" t="e">
        <f>#REF!</f>
        <v>#REF!</v>
      </c>
      <c r="B2151" s="20" t="e">
        <f>#REF!</f>
        <v>#REF!</v>
      </c>
      <c r="C2151" s="143" t="e">
        <f>#REF!</f>
        <v>#REF!</v>
      </c>
      <c r="D2151" s="22" t="e">
        <f>#REF!</f>
        <v>#REF!</v>
      </c>
      <c r="E2151" s="35">
        <v>2862</v>
      </c>
      <c r="F2151" s="203" t="s">
        <v>84</v>
      </c>
      <c r="G2151" s="19" t="e">
        <f>#REF!</f>
        <v>#REF!</v>
      </c>
      <c r="H2151" s="19"/>
      <c r="I2151" s="19" t="e">
        <f>#REF!</f>
        <v>#REF!</v>
      </c>
      <c r="J2151" s="198"/>
      <c r="K2151" s="306"/>
      <c r="N2151" t="str">
        <f>IFERROR(VLOOKUP(B2151,Сток!A:B,2,FALSE),"")</f>
        <v/>
      </c>
      <c r="Q2151" s="214"/>
      <c r="R2151" s="214"/>
      <c r="S2151" s="214"/>
    </row>
    <row r="2152" spans="1:19" ht="12" customHeight="1" x14ac:dyDescent="0.25">
      <c r="A2152" s="18" t="e">
        <f>#REF!</f>
        <v>#REF!</v>
      </c>
      <c r="B2152" s="20" t="e">
        <f>#REF!</f>
        <v>#REF!</v>
      </c>
      <c r="C2152" s="143" t="e">
        <f>#REF!</f>
        <v>#REF!</v>
      </c>
      <c r="D2152" s="22" t="e">
        <f>#REF!</f>
        <v>#REF!</v>
      </c>
      <c r="E2152" s="35">
        <v>1090</v>
      </c>
      <c r="F2152" s="203" t="s">
        <v>84</v>
      </c>
      <c r="G2152" s="19" t="e">
        <f>#REF!</f>
        <v>#REF!</v>
      </c>
      <c r="H2152" s="19"/>
      <c r="I2152" s="19" t="e">
        <f>#REF!</f>
        <v>#REF!</v>
      </c>
      <c r="J2152" s="198"/>
      <c r="K2152" s="306"/>
      <c r="N2152" t="str">
        <f>IFERROR(VLOOKUP(B2152,Сток!A:B,2,FALSE),"")</f>
        <v/>
      </c>
      <c r="Q2152" s="214"/>
      <c r="R2152" s="214"/>
      <c r="S2152" s="214"/>
    </row>
    <row r="2153" spans="1:19" ht="12" customHeight="1" x14ac:dyDescent="0.25">
      <c r="A2153" s="18" t="e">
        <f>#REF!</f>
        <v>#REF!</v>
      </c>
      <c r="B2153" s="20" t="e">
        <f>#REF!</f>
        <v>#REF!</v>
      </c>
      <c r="C2153" s="143" t="e">
        <f>#REF!</f>
        <v>#REF!</v>
      </c>
      <c r="D2153" s="22" t="e">
        <f>#REF!</f>
        <v>#REF!</v>
      </c>
      <c r="E2153" s="35">
        <v>1371</v>
      </c>
      <c r="F2153" s="203" t="s">
        <v>84</v>
      </c>
      <c r="G2153" s="19" t="e">
        <f>#REF!</f>
        <v>#REF!</v>
      </c>
      <c r="H2153" s="19"/>
      <c r="I2153" s="19" t="e">
        <f>#REF!</f>
        <v>#REF!</v>
      </c>
      <c r="J2153" s="198"/>
      <c r="K2153" s="306"/>
      <c r="N2153" t="str">
        <f>IFERROR(VLOOKUP(B2153,Сток!A:B,2,FALSE),"")</f>
        <v/>
      </c>
      <c r="Q2153" s="214"/>
      <c r="R2153" s="214"/>
      <c r="S2153" s="214"/>
    </row>
    <row r="2154" spans="1:19" ht="12" customHeight="1" x14ac:dyDescent="0.25">
      <c r="A2154" s="18" t="e">
        <f>#REF!</f>
        <v>#REF!</v>
      </c>
      <c r="B2154" s="20" t="e">
        <f>#REF!</f>
        <v>#REF!</v>
      </c>
      <c r="C2154" s="143" t="e">
        <f>#REF!</f>
        <v>#REF!</v>
      </c>
      <c r="D2154" s="22" t="e">
        <f>#REF!</f>
        <v>#REF!</v>
      </c>
      <c r="E2154" s="35">
        <v>1830</v>
      </c>
      <c r="F2154" s="203" t="s">
        <v>84</v>
      </c>
      <c r="G2154" s="19" t="e">
        <f>#REF!</f>
        <v>#REF!</v>
      </c>
      <c r="H2154" s="19"/>
      <c r="I2154" s="19" t="e">
        <f>#REF!</f>
        <v>#REF!</v>
      </c>
      <c r="J2154" s="198"/>
      <c r="K2154" s="306"/>
      <c r="N2154" t="str">
        <f>IFERROR(VLOOKUP(B2154,Сток!A:B,2,FALSE),"")</f>
        <v/>
      </c>
      <c r="Q2154" s="214"/>
      <c r="R2154" s="214"/>
      <c r="S2154" s="214"/>
    </row>
    <row r="2155" spans="1:19" ht="12" customHeight="1" x14ac:dyDescent="0.25">
      <c r="A2155" s="18" t="e">
        <f>#REF!</f>
        <v>#REF!</v>
      </c>
      <c r="B2155" s="20" t="e">
        <f>#REF!</f>
        <v>#REF!</v>
      </c>
      <c r="C2155" s="143" t="e">
        <f>#REF!</f>
        <v>#REF!</v>
      </c>
      <c r="D2155" s="22" t="e">
        <f>#REF!</f>
        <v>#REF!</v>
      </c>
      <c r="E2155" s="35">
        <v>2029</v>
      </c>
      <c r="F2155" s="203" t="s">
        <v>84</v>
      </c>
      <c r="G2155" s="19" t="e">
        <f>#REF!</f>
        <v>#REF!</v>
      </c>
      <c r="H2155" s="19"/>
      <c r="I2155" s="19" t="e">
        <f>#REF!</f>
        <v>#REF!</v>
      </c>
      <c r="J2155" s="198"/>
      <c r="K2155" s="306"/>
      <c r="N2155" t="str">
        <f>IFERROR(VLOOKUP(B2155,Сток!A:B,2,FALSE),"")</f>
        <v/>
      </c>
      <c r="Q2155" s="214"/>
      <c r="R2155" s="214"/>
      <c r="S2155" s="214"/>
    </row>
    <row r="2156" spans="1:19" ht="11.25" customHeight="1" x14ac:dyDescent="0.25">
      <c r="A2156" s="18" t="e">
        <f>#REF!</f>
        <v>#REF!</v>
      </c>
      <c r="B2156" s="20" t="e">
        <f>#REF!</f>
        <v>#REF!</v>
      </c>
      <c r="C2156" s="143" t="e">
        <f>#REF!</f>
        <v>#REF!</v>
      </c>
      <c r="D2156" s="22" t="e">
        <f>#REF!</f>
        <v>#REF!</v>
      </c>
      <c r="E2156" s="35">
        <v>1590</v>
      </c>
      <c r="F2156" s="203" t="s">
        <v>84</v>
      </c>
      <c r="G2156" s="19" t="e">
        <f>#REF!</f>
        <v>#REF!</v>
      </c>
      <c r="H2156" s="19">
        <v>403001</v>
      </c>
      <c r="I2156" s="19" t="e">
        <f>#REF!</f>
        <v>#REF!</v>
      </c>
      <c r="J2156" s="198"/>
      <c r="K2156" s="306"/>
      <c r="N2156" t="str">
        <f>IFERROR(VLOOKUP(B2156,Сток!A:B,2,FALSE),"")</f>
        <v/>
      </c>
      <c r="Q2156" s="214"/>
      <c r="R2156" s="214"/>
      <c r="S2156" s="214"/>
    </row>
    <row r="2157" spans="1:19" ht="12" customHeight="1" x14ac:dyDescent="0.25">
      <c r="A2157" s="18" t="e">
        <f>#REF!</f>
        <v>#REF!</v>
      </c>
      <c r="B2157" s="20" t="e">
        <f>#REF!</f>
        <v>#REF!</v>
      </c>
      <c r="C2157" s="143" t="e">
        <f>#REF!</f>
        <v>#REF!</v>
      </c>
      <c r="D2157" s="22" t="e">
        <f>#REF!</f>
        <v>#REF!</v>
      </c>
      <c r="E2157" s="35">
        <v>1890</v>
      </c>
      <c r="F2157" s="203" t="s">
        <v>84</v>
      </c>
      <c r="G2157" s="19" t="e">
        <f>#REF!</f>
        <v>#REF!</v>
      </c>
      <c r="H2157" s="19">
        <v>403002</v>
      </c>
      <c r="I2157" s="19" t="e">
        <f>#REF!</f>
        <v>#REF!</v>
      </c>
      <c r="J2157" s="198"/>
      <c r="K2157" s="306"/>
      <c r="N2157" t="str">
        <f>IFERROR(VLOOKUP(B2157,Сток!A:B,2,FALSE),"")</f>
        <v/>
      </c>
      <c r="Q2157" s="214"/>
      <c r="R2157" s="214"/>
      <c r="S2157" s="214"/>
    </row>
    <row r="2158" spans="1:19" ht="12" customHeight="1" x14ac:dyDescent="0.25">
      <c r="A2158" s="18" t="e">
        <f>#REF!</f>
        <v>#REF!</v>
      </c>
      <c r="B2158" s="20" t="e">
        <f>#REF!</f>
        <v>#REF!</v>
      </c>
      <c r="C2158" s="143" t="e">
        <f>#REF!</f>
        <v>#REF!</v>
      </c>
      <c r="D2158" s="22" t="e">
        <f>#REF!</f>
        <v>#REF!</v>
      </c>
      <c r="E2158" s="35">
        <v>2290</v>
      </c>
      <c r="F2158" s="203" t="s">
        <v>84</v>
      </c>
      <c r="G2158" s="19" t="e">
        <f>#REF!</f>
        <v>#REF!</v>
      </c>
      <c r="H2158" s="19">
        <v>403003</v>
      </c>
      <c r="I2158" s="19" t="e">
        <f>#REF!</f>
        <v>#REF!</v>
      </c>
      <c r="J2158" s="198"/>
      <c r="K2158" s="306"/>
      <c r="N2158" t="str">
        <f>IFERROR(VLOOKUP(B2158,Сток!A:B,2,FALSE),"")</f>
        <v/>
      </c>
      <c r="Q2158" s="214"/>
      <c r="R2158" s="214"/>
      <c r="S2158" s="214"/>
    </row>
    <row r="2159" spans="1:19" ht="12" customHeight="1" x14ac:dyDescent="0.25">
      <c r="A2159" s="18" t="e">
        <f>#REF!</f>
        <v>#REF!</v>
      </c>
      <c r="B2159" s="20" t="e">
        <f>#REF!</f>
        <v>#REF!</v>
      </c>
      <c r="C2159" s="143" t="e">
        <f>#REF!</f>
        <v>#REF!</v>
      </c>
      <c r="D2159" s="22" t="e">
        <f>#REF!</f>
        <v>#REF!</v>
      </c>
      <c r="E2159" s="35">
        <v>1664</v>
      </c>
      <c r="F2159" s="203" t="s">
        <v>84</v>
      </c>
      <c r="G2159" s="19" t="e">
        <f>#REF!</f>
        <v>#REF!</v>
      </c>
      <c r="H2159" s="19"/>
      <c r="I2159" s="19" t="e">
        <f>#REF!</f>
        <v>#REF!</v>
      </c>
      <c r="J2159" s="198"/>
      <c r="K2159" s="306"/>
      <c r="N2159" t="str">
        <f>IFERROR(VLOOKUP(B2159,Сток!A:B,2,FALSE),"")</f>
        <v/>
      </c>
      <c r="Q2159" s="214"/>
      <c r="R2159" s="214"/>
      <c r="S2159" s="214"/>
    </row>
    <row r="2160" spans="1:19" ht="12" customHeight="1" x14ac:dyDescent="0.25">
      <c r="A2160" s="18" t="e">
        <f>#REF!</f>
        <v>#REF!</v>
      </c>
      <c r="B2160" s="20" t="e">
        <f>#REF!</f>
        <v>#REF!</v>
      </c>
      <c r="C2160" s="143" t="e">
        <f>#REF!</f>
        <v>#REF!</v>
      </c>
      <c r="D2160" s="22" t="e">
        <f>#REF!</f>
        <v>#REF!</v>
      </c>
      <c r="E2160" s="35">
        <v>1928</v>
      </c>
      <c r="F2160" s="203" t="s">
        <v>84</v>
      </c>
      <c r="G2160" s="19" t="e">
        <f>#REF!</f>
        <v>#REF!</v>
      </c>
      <c r="H2160" s="19"/>
      <c r="I2160" s="19" t="e">
        <f>#REF!</f>
        <v>#REF!</v>
      </c>
      <c r="J2160" s="198"/>
      <c r="K2160" s="306"/>
      <c r="N2160" t="str">
        <f>IFERROR(VLOOKUP(B2160,Сток!A:B,2,FALSE),"")</f>
        <v/>
      </c>
      <c r="Q2160" s="214"/>
      <c r="R2160" s="214"/>
      <c r="S2160" s="214"/>
    </row>
    <row r="2161" spans="1:19" ht="12" customHeight="1" x14ac:dyDescent="0.25">
      <c r="A2161" s="18" t="e">
        <f>#REF!</f>
        <v>#REF!</v>
      </c>
      <c r="B2161" s="20" t="e">
        <f>#REF!</f>
        <v>#REF!</v>
      </c>
      <c r="C2161" s="143" t="e">
        <f>#REF!</f>
        <v>#REF!</v>
      </c>
      <c r="D2161" s="22" t="e">
        <f>#REF!</f>
        <v>#REF!</v>
      </c>
      <c r="E2161" s="35">
        <v>2192</v>
      </c>
      <c r="F2161" s="203" t="s">
        <v>84</v>
      </c>
      <c r="G2161" s="19" t="e">
        <f>#REF!</f>
        <v>#REF!</v>
      </c>
      <c r="H2161" s="19"/>
      <c r="I2161" s="19" t="e">
        <f>#REF!</f>
        <v>#REF!</v>
      </c>
      <c r="J2161" s="198"/>
      <c r="K2161" s="306"/>
      <c r="N2161" t="str">
        <f>IFERROR(VLOOKUP(B2161,Сток!A:B,2,FALSE),"")</f>
        <v/>
      </c>
      <c r="Q2161" s="214"/>
      <c r="R2161" s="214"/>
      <c r="S2161" s="214"/>
    </row>
    <row r="2162" spans="1:19" ht="12" customHeight="1" x14ac:dyDescent="0.25">
      <c r="A2162" s="18" t="e">
        <f>#REF!</f>
        <v>#REF!</v>
      </c>
      <c r="B2162" s="20" t="e">
        <f>#REF!</f>
        <v>#REF!</v>
      </c>
      <c r="C2162" s="143" t="e">
        <f>#REF!</f>
        <v>#REF!</v>
      </c>
      <c r="D2162" s="22" t="e">
        <f>#REF!</f>
        <v>#REF!</v>
      </c>
      <c r="E2162" s="35">
        <v>1090</v>
      </c>
      <c r="F2162" s="203" t="s">
        <v>84</v>
      </c>
      <c r="G2162" s="19" t="e">
        <f>#REF!</f>
        <v>#REF!</v>
      </c>
      <c r="H2162" s="19"/>
      <c r="I2162" s="19" t="e">
        <f>#REF!</f>
        <v>#REF!</v>
      </c>
      <c r="J2162" s="198"/>
      <c r="K2162" s="306"/>
      <c r="N2162" t="str">
        <f>IFERROR(VLOOKUP(B2162,Сток!A:B,2,FALSE),"")</f>
        <v/>
      </c>
      <c r="Q2162" s="214"/>
      <c r="R2162" s="214"/>
      <c r="S2162" s="214"/>
    </row>
    <row r="2163" spans="1:19" ht="12" customHeight="1" x14ac:dyDescent="0.25">
      <c r="A2163" s="18" t="e">
        <f>#REF!</f>
        <v>#REF!</v>
      </c>
      <c r="B2163" s="20" t="e">
        <f>#REF!</f>
        <v>#REF!</v>
      </c>
      <c r="C2163" s="143" t="e">
        <f>#REF!</f>
        <v>#REF!</v>
      </c>
      <c r="D2163" s="22" t="e">
        <f>#REF!</f>
        <v>#REF!</v>
      </c>
      <c r="E2163" s="35">
        <v>1371</v>
      </c>
      <c r="F2163" s="203" t="s">
        <v>84</v>
      </c>
      <c r="G2163" s="19" t="e">
        <f>#REF!</f>
        <v>#REF!</v>
      </c>
      <c r="H2163" s="19"/>
      <c r="I2163" s="19" t="e">
        <f>#REF!</f>
        <v>#REF!</v>
      </c>
      <c r="J2163" s="198"/>
      <c r="K2163" s="306"/>
      <c r="N2163" t="str">
        <f>IFERROR(VLOOKUP(B2163,Сток!A:B,2,FALSE),"")</f>
        <v/>
      </c>
      <c r="Q2163" s="214"/>
      <c r="R2163" s="214"/>
      <c r="S2163" s="214"/>
    </row>
    <row r="2164" spans="1:19" ht="12" customHeight="1" x14ac:dyDescent="0.25">
      <c r="A2164" s="18" t="e">
        <f>#REF!</f>
        <v>#REF!</v>
      </c>
      <c r="B2164" s="20" t="e">
        <f>#REF!</f>
        <v>#REF!</v>
      </c>
      <c r="C2164" s="143" t="e">
        <f>#REF!</f>
        <v>#REF!</v>
      </c>
      <c r="D2164" s="22" t="e">
        <f>#REF!</f>
        <v>#REF!</v>
      </c>
      <c r="E2164" s="35">
        <v>1830</v>
      </c>
      <c r="F2164" s="203" t="s">
        <v>84</v>
      </c>
      <c r="G2164" s="19" t="e">
        <f>#REF!</f>
        <v>#REF!</v>
      </c>
      <c r="H2164" s="19"/>
      <c r="I2164" s="19" t="e">
        <f>#REF!</f>
        <v>#REF!</v>
      </c>
      <c r="J2164" s="198"/>
      <c r="K2164" s="306"/>
      <c r="N2164" t="str">
        <f>IFERROR(VLOOKUP(B2164,Сток!A:B,2,FALSE),"")</f>
        <v/>
      </c>
      <c r="Q2164" s="214"/>
      <c r="R2164" s="214"/>
      <c r="S2164" s="214"/>
    </row>
    <row r="2165" spans="1:19" ht="12" customHeight="1" x14ac:dyDescent="0.25">
      <c r="A2165" s="18" t="e">
        <f>#REF!</f>
        <v>#REF!</v>
      </c>
      <c r="B2165" s="20" t="e">
        <f>#REF!</f>
        <v>#REF!</v>
      </c>
      <c r="C2165" s="143" t="e">
        <f>#REF!</f>
        <v>#REF!</v>
      </c>
      <c r="D2165" s="22" t="e">
        <f>#REF!</f>
        <v>#REF!</v>
      </c>
      <c r="E2165" s="35">
        <v>2029</v>
      </c>
      <c r="F2165" s="203" t="s">
        <v>84</v>
      </c>
      <c r="G2165" s="19" t="e">
        <f>#REF!</f>
        <v>#REF!</v>
      </c>
      <c r="H2165" s="19"/>
      <c r="I2165" s="19" t="e">
        <f>#REF!</f>
        <v>#REF!</v>
      </c>
      <c r="J2165" s="198"/>
      <c r="K2165" s="306"/>
      <c r="N2165" t="str">
        <f>IFERROR(VLOOKUP(B2165,Сток!A:B,2,FALSE),"")</f>
        <v/>
      </c>
      <c r="Q2165" s="214"/>
      <c r="R2165" s="214"/>
      <c r="S2165" s="214"/>
    </row>
    <row r="2166" spans="1:19" ht="12" customHeight="1" x14ac:dyDescent="0.25">
      <c r="A2166" s="18" t="e">
        <f>#REF!</f>
        <v>#REF!</v>
      </c>
      <c r="B2166" s="20" t="e">
        <f>#REF!</f>
        <v>#REF!</v>
      </c>
      <c r="C2166" s="143" t="e">
        <f>#REF!</f>
        <v>#REF!</v>
      </c>
      <c r="D2166" s="22" t="e">
        <f>#REF!</f>
        <v>#REF!</v>
      </c>
      <c r="E2166" s="35">
        <v>1090</v>
      </c>
      <c r="F2166" s="203" t="s">
        <v>84</v>
      </c>
      <c r="G2166" s="19" t="e">
        <f>#REF!</f>
        <v>#REF!</v>
      </c>
      <c r="H2166" s="19"/>
      <c r="I2166" s="19" t="e">
        <f>#REF!</f>
        <v>#REF!</v>
      </c>
      <c r="J2166" s="198"/>
      <c r="K2166" s="306"/>
      <c r="N2166" t="str">
        <f>IFERROR(VLOOKUP(B2166,Сток!A:B,2,FALSE),"")</f>
        <v/>
      </c>
      <c r="Q2166" s="214"/>
      <c r="R2166" s="214"/>
      <c r="S2166" s="214"/>
    </row>
    <row r="2167" spans="1:19" ht="12" customHeight="1" x14ac:dyDescent="0.25">
      <c r="A2167" s="18" t="e">
        <f>#REF!</f>
        <v>#REF!</v>
      </c>
      <c r="B2167" s="20" t="e">
        <f>#REF!</f>
        <v>#REF!</v>
      </c>
      <c r="C2167" s="143" t="e">
        <f>#REF!</f>
        <v>#REF!</v>
      </c>
      <c r="D2167" s="22" t="e">
        <f>#REF!</f>
        <v>#REF!</v>
      </c>
      <c r="E2167" s="35">
        <v>1371</v>
      </c>
      <c r="F2167" s="203" t="s">
        <v>84</v>
      </c>
      <c r="G2167" s="19" t="e">
        <f>#REF!</f>
        <v>#REF!</v>
      </c>
      <c r="H2167" s="19"/>
      <c r="I2167" s="19" t="e">
        <f>#REF!</f>
        <v>#REF!</v>
      </c>
      <c r="J2167" s="198"/>
      <c r="K2167" s="306"/>
      <c r="N2167" t="str">
        <f>IFERROR(VLOOKUP(B2167,Сток!A:B,2,FALSE),"")</f>
        <v/>
      </c>
      <c r="Q2167" s="214"/>
      <c r="R2167" s="214"/>
      <c r="S2167" s="214"/>
    </row>
    <row r="2168" spans="1:19" ht="12" customHeight="1" x14ac:dyDescent="0.25">
      <c r="A2168" s="18" t="e">
        <f>#REF!</f>
        <v>#REF!</v>
      </c>
      <c r="B2168" s="20" t="e">
        <f>#REF!</f>
        <v>#REF!</v>
      </c>
      <c r="C2168" s="143" t="e">
        <f>#REF!</f>
        <v>#REF!</v>
      </c>
      <c r="D2168" s="22" t="e">
        <f>#REF!</f>
        <v>#REF!</v>
      </c>
      <c r="E2168" s="35">
        <v>1830</v>
      </c>
      <c r="F2168" s="203" t="s">
        <v>84</v>
      </c>
      <c r="G2168" s="19" t="e">
        <f>#REF!</f>
        <v>#REF!</v>
      </c>
      <c r="H2168" s="19"/>
      <c r="I2168" s="19" t="e">
        <f>#REF!</f>
        <v>#REF!</v>
      </c>
      <c r="J2168" s="198"/>
      <c r="K2168" s="306"/>
      <c r="N2168" t="str">
        <f>IFERROR(VLOOKUP(B2168,Сток!A:B,2,FALSE),"")</f>
        <v/>
      </c>
      <c r="Q2168" s="214"/>
      <c r="R2168" s="214"/>
      <c r="S2168" s="214"/>
    </row>
    <row r="2169" spans="1:19" ht="12" customHeight="1" x14ac:dyDescent="0.25">
      <c r="A2169" s="18" t="e">
        <f>#REF!</f>
        <v>#REF!</v>
      </c>
      <c r="B2169" s="20" t="e">
        <f>#REF!</f>
        <v>#REF!</v>
      </c>
      <c r="C2169" s="143" t="e">
        <f>#REF!</f>
        <v>#REF!</v>
      </c>
      <c r="D2169" s="22" t="e">
        <f>#REF!</f>
        <v>#REF!</v>
      </c>
      <c r="E2169" s="35">
        <v>2029</v>
      </c>
      <c r="F2169" s="203" t="s">
        <v>84</v>
      </c>
      <c r="G2169" s="19" t="e">
        <f>#REF!</f>
        <v>#REF!</v>
      </c>
      <c r="H2169" s="19"/>
      <c r="I2169" s="19" t="e">
        <f>#REF!</f>
        <v>#REF!</v>
      </c>
      <c r="J2169" s="198"/>
      <c r="K2169" s="306"/>
      <c r="N2169" t="str">
        <f>IFERROR(VLOOKUP(B2169,Сток!A:B,2,FALSE),"")</f>
        <v/>
      </c>
      <c r="Q2169" s="214"/>
      <c r="R2169" s="214"/>
      <c r="S2169" s="214"/>
    </row>
    <row r="2170" spans="1:19" ht="12" customHeight="1" x14ac:dyDescent="0.25">
      <c r="A2170" s="18" t="e">
        <f>#REF!</f>
        <v>#REF!</v>
      </c>
      <c r="B2170" s="20" t="e">
        <f>#REF!</f>
        <v>#REF!</v>
      </c>
      <c r="C2170" s="143" t="e">
        <f>#REF!</f>
        <v>#REF!</v>
      </c>
      <c r="D2170" s="22" t="e">
        <f>#REF!</f>
        <v>#REF!</v>
      </c>
      <c r="E2170" s="35">
        <v>1830</v>
      </c>
      <c r="F2170" s="203" t="s">
        <v>84</v>
      </c>
      <c r="G2170" s="19" t="e">
        <f>#REF!</f>
        <v>#REF!</v>
      </c>
      <c r="H2170" s="19"/>
      <c r="I2170" s="19" t="e">
        <f>#REF!</f>
        <v>#REF!</v>
      </c>
      <c r="J2170" s="198"/>
      <c r="K2170" s="306"/>
      <c r="N2170" t="str">
        <f>IFERROR(VLOOKUP(B2170,Сток!A:B,2,FALSE),"")</f>
        <v/>
      </c>
      <c r="Q2170" s="214"/>
      <c r="R2170" s="214"/>
      <c r="S2170" s="214"/>
    </row>
    <row r="2171" spans="1:19" ht="12" customHeight="1" x14ac:dyDescent="0.25">
      <c r="A2171" s="18" t="e">
        <f>#REF!</f>
        <v>#REF!</v>
      </c>
      <c r="B2171" s="20" t="e">
        <f>#REF!</f>
        <v>#REF!</v>
      </c>
      <c r="C2171" s="143" t="e">
        <f>#REF!</f>
        <v>#REF!</v>
      </c>
      <c r="D2171" s="22" t="e">
        <f>#REF!</f>
        <v>#REF!</v>
      </c>
      <c r="E2171" s="35">
        <v>2029</v>
      </c>
      <c r="F2171" s="203" t="s">
        <v>84</v>
      </c>
      <c r="G2171" s="19" t="e">
        <f>#REF!</f>
        <v>#REF!</v>
      </c>
      <c r="H2171" s="19"/>
      <c r="I2171" s="19" t="e">
        <f>#REF!</f>
        <v>#REF!</v>
      </c>
      <c r="J2171" s="198"/>
      <c r="K2171" s="306"/>
      <c r="N2171" t="str">
        <f>IFERROR(VLOOKUP(B2171,Сток!A:B,2,FALSE),"")</f>
        <v/>
      </c>
      <c r="Q2171" s="214"/>
      <c r="R2171" s="214"/>
      <c r="S2171" s="214"/>
    </row>
    <row r="2172" spans="1:19" ht="12" customHeight="1" x14ac:dyDescent="0.25">
      <c r="A2172" s="18" t="e">
        <f>#REF!</f>
        <v>#REF!</v>
      </c>
      <c r="B2172" s="20" t="e">
        <f>#REF!</f>
        <v>#REF!</v>
      </c>
      <c r="C2172" s="143" t="e">
        <f>#REF!</f>
        <v>#REF!</v>
      </c>
      <c r="D2172" s="22" t="e">
        <f>#REF!</f>
        <v>#REF!</v>
      </c>
      <c r="E2172" s="35">
        <v>1830</v>
      </c>
      <c r="F2172" s="203" t="s">
        <v>84</v>
      </c>
      <c r="G2172" s="19" t="e">
        <f>#REF!</f>
        <v>#REF!</v>
      </c>
      <c r="H2172" s="19"/>
      <c r="I2172" s="19" t="e">
        <f>#REF!</f>
        <v>#REF!</v>
      </c>
      <c r="J2172" s="198"/>
      <c r="K2172" s="306"/>
      <c r="N2172" t="str">
        <f>IFERROR(VLOOKUP(B2172,Сток!A:B,2,FALSE),"")</f>
        <v/>
      </c>
      <c r="Q2172" s="214"/>
      <c r="R2172" s="214"/>
      <c r="S2172" s="214"/>
    </row>
    <row r="2173" spans="1:19" ht="12" customHeight="1" x14ac:dyDescent="0.25">
      <c r="A2173" s="18" t="e">
        <f>#REF!</f>
        <v>#REF!</v>
      </c>
      <c r="B2173" s="20" t="e">
        <f>#REF!</f>
        <v>#REF!</v>
      </c>
      <c r="C2173" s="143" t="e">
        <f>#REF!</f>
        <v>#REF!</v>
      </c>
      <c r="D2173" s="22" t="e">
        <f>#REF!</f>
        <v>#REF!</v>
      </c>
      <c r="E2173" s="35">
        <v>2029</v>
      </c>
      <c r="F2173" s="203" t="s">
        <v>84</v>
      </c>
      <c r="G2173" s="19" t="e">
        <f>#REF!</f>
        <v>#REF!</v>
      </c>
      <c r="H2173" s="19"/>
      <c r="I2173" s="19" t="e">
        <f>#REF!</f>
        <v>#REF!</v>
      </c>
      <c r="J2173" s="198"/>
      <c r="K2173" s="306"/>
      <c r="N2173" t="str">
        <f>IFERROR(VLOOKUP(B2173,Сток!A:B,2,FALSE),"")</f>
        <v/>
      </c>
      <c r="Q2173" s="214"/>
      <c r="R2173" s="214"/>
      <c r="S2173" s="214"/>
    </row>
    <row r="2174" spans="1:19" ht="12" customHeight="1" x14ac:dyDescent="0.25">
      <c r="A2174" s="213" t="e">
        <f>#REF!</f>
        <v>#REF!</v>
      </c>
      <c r="B2174" s="20" t="e">
        <f>#REF!</f>
        <v>#REF!</v>
      </c>
      <c r="C2174" s="143" t="e">
        <f>#REF!</f>
        <v>#REF!</v>
      </c>
      <c r="D2174" s="22" t="e">
        <f>#REF!</f>
        <v>#REF!</v>
      </c>
      <c r="E2174" s="35">
        <v>29790</v>
      </c>
      <c r="F2174" s="203" t="s">
        <v>84</v>
      </c>
      <c r="G2174" s="19" t="e">
        <f>#REF!</f>
        <v>#REF!</v>
      </c>
      <c r="H2174" s="19" t="e">
        <f>#REF!</f>
        <v>#REF!</v>
      </c>
      <c r="I2174" s="19" t="e">
        <f>#REF!</f>
        <v>#REF!</v>
      </c>
      <c r="J2174" s="198"/>
      <c r="K2174" s="306"/>
      <c r="L2174" s="307"/>
      <c r="N2174" t="str">
        <f>IFERROR(VLOOKUP(B2174,Сток!A:B,2,FALSE),"")</f>
        <v/>
      </c>
      <c r="Q2174" s="214"/>
      <c r="R2174" s="214"/>
      <c r="S2174" s="214"/>
    </row>
    <row r="2175" spans="1:19" ht="12" customHeight="1" x14ac:dyDescent="0.25">
      <c r="A2175" s="213" t="e">
        <f>#REF!</f>
        <v>#REF!</v>
      </c>
      <c r="B2175" s="20" t="e">
        <f>#REF!</f>
        <v>#REF!</v>
      </c>
      <c r="C2175" s="143" t="e">
        <f>#REF!</f>
        <v>#REF!</v>
      </c>
      <c r="D2175" s="22" t="e">
        <f>#REF!</f>
        <v>#REF!</v>
      </c>
      <c r="E2175" s="35">
        <v>37890</v>
      </c>
      <c r="F2175" s="203" t="s">
        <v>84</v>
      </c>
      <c r="G2175" s="19" t="e">
        <f>#REF!</f>
        <v>#REF!</v>
      </c>
      <c r="H2175" s="19" t="e">
        <f>#REF!</f>
        <v>#REF!</v>
      </c>
      <c r="I2175" s="19" t="e">
        <f>#REF!</f>
        <v>#REF!</v>
      </c>
      <c r="J2175" s="198"/>
      <c r="K2175" s="306"/>
      <c r="L2175" s="307"/>
      <c r="N2175" t="str">
        <f>IFERROR(VLOOKUP(B2175,Сток!A:B,2,FALSE),"")</f>
        <v/>
      </c>
      <c r="Q2175" s="214"/>
      <c r="R2175" s="214"/>
      <c r="S2175" s="214"/>
    </row>
    <row r="2176" spans="1:19" ht="12" customHeight="1" x14ac:dyDescent="0.25">
      <c r="A2176" s="213" t="e">
        <f>#REF!</f>
        <v>#REF!</v>
      </c>
      <c r="B2176" s="20" t="e">
        <f>#REF!</f>
        <v>#REF!</v>
      </c>
      <c r="C2176" s="143" t="e">
        <f>#REF!</f>
        <v>#REF!</v>
      </c>
      <c r="D2176" s="22" t="e">
        <f>#REF!</f>
        <v>#REF!</v>
      </c>
      <c r="E2176" s="35">
        <v>25490</v>
      </c>
      <c r="F2176" s="203" t="s">
        <v>84</v>
      </c>
      <c r="G2176" s="19" t="e">
        <f>#REF!</f>
        <v>#REF!</v>
      </c>
      <c r="H2176" s="19" t="e">
        <f>#REF!</f>
        <v>#REF!</v>
      </c>
      <c r="I2176" s="19" t="e">
        <f>#REF!</f>
        <v>#REF!</v>
      </c>
      <c r="J2176" s="198"/>
      <c r="K2176" s="306"/>
      <c r="L2176" s="307"/>
      <c r="N2176" t="str">
        <f>IFERROR(VLOOKUP(B2176,Сток!A:B,2,FALSE),"")</f>
        <v/>
      </c>
      <c r="Q2176" s="214"/>
      <c r="R2176" s="214"/>
      <c r="S2176" s="214"/>
    </row>
    <row r="2177" spans="1:19" ht="12" customHeight="1" x14ac:dyDescent="0.25">
      <c r="A2177" s="213" t="e">
        <f>#REF!</f>
        <v>#REF!</v>
      </c>
      <c r="B2177" s="20" t="e">
        <f>#REF!</f>
        <v>#REF!</v>
      </c>
      <c r="C2177" s="143" t="e">
        <f>#REF!</f>
        <v>#REF!</v>
      </c>
      <c r="D2177" s="22" t="e">
        <f>#REF!</f>
        <v>#REF!</v>
      </c>
      <c r="E2177" s="35">
        <v>26590</v>
      </c>
      <c r="F2177" s="203" t="s">
        <v>84</v>
      </c>
      <c r="G2177" s="19" t="e">
        <f>#REF!</f>
        <v>#REF!</v>
      </c>
      <c r="H2177" s="19" t="e">
        <f>#REF!</f>
        <v>#REF!</v>
      </c>
      <c r="I2177" s="19" t="e">
        <f>#REF!</f>
        <v>#REF!</v>
      </c>
      <c r="J2177" s="198"/>
      <c r="K2177" s="306"/>
      <c r="L2177" s="307"/>
      <c r="N2177" t="str">
        <f>IFERROR(VLOOKUP(B2177,Сток!A:B,2,FALSE),"")</f>
        <v/>
      </c>
      <c r="Q2177" s="214"/>
      <c r="R2177" s="214"/>
      <c r="S2177" s="214"/>
    </row>
    <row r="2178" spans="1:19" ht="12" customHeight="1" x14ac:dyDescent="0.25">
      <c r="A2178" s="213" t="e">
        <f>#REF!</f>
        <v>#REF!</v>
      </c>
      <c r="B2178" s="20" t="e">
        <f>#REF!</f>
        <v>#REF!</v>
      </c>
      <c r="C2178" s="143" t="e">
        <f>#REF!</f>
        <v>#REF!</v>
      </c>
      <c r="D2178" s="22" t="e">
        <f>#REF!</f>
        <v>#REF!</v>
      </c>
      <c r="E2178" s="35">
        <v>34390</v>
      </c>
      <c r="F2178" s="203" t="s">
        <v>84</v>
      </c>
      <c r="G2178" s="19" t="e">
        <f>#REF!</f>
        <v>#REF!</v>
      </c>
      <c r="H2178" s="19" t="e">
        <f>#REF!</f>
        <v>#REF!</v>
      </c>
      <c r="I2178" s="19" t="e">
        <f>#REF!</f>
        <v>#REF!</v>
      </c>
      <c r="J2178" s="198"/>
      <c r="K2178" s="306"/>
      <c r="L2178" s="307"/>
      <c r="N2178" t="str">
        <f>IFERROR(VLOOKUP(B2178,Сток!A:B,2,FALSE),"")</f>
        <v/>
      </c>
      <c r="Q2178" s="214"/>
      <c r="R2178" s="214"/>
      <c r="S2178" s="214"/>
    </row>
    <row r="2179" spans="1:19" ht="12" customHeight="1" x14ac:dyDescent="0.25">
      <c r="A2179" s="213" t="e">
        <f>#REF!</f>
        <v>#REF!</v>
      </c>
      <c r="B2179" s="20" t="e">
        <f>#REF!</f>
        <v>#REF!</v>
      </c>
      <c r="C2179" s="143" t="e">
        <f>#REF!</f>
        <v>#REF!</v>
      </c>
      <c r="D2179" s="22" t="e">
        <f>#REF!</f>
        <v>#REF!</v>
      </c>
      <c r="E2179" s="35">
        <v>36190</v>
      </c>
      <c r="F2179" s="203" t="s">
        <v>84</v>
      </c>
      <c r="G2179" s="19" t="e">
        <f>#REF!</f>
        <v>#REF!</v>
      </c>
      <c r="H2179" s="19" t="e">
        <f>#REF!</f>
        <v>#REF!</v>
      </c>
      <c r="I2179" s="19" t="e">
        <f>#REF!</f>
        <v>#REF!</v>
      </c>
      <c r="J2179" s="198"/>
      <c r="K2179" s="306"/>
      <c r="L2179" s="307"/>
      <c r="N2179" t="str">
        <f>IFERROR(VLOOKUP(B2179,Сток!A:B,2,FALSE),"")</f>
        <v/>
      </c>
      <c r="Q2179" s="214"/>
      <c r="R2179" s="214"/>
      <c r="S2179" s="214"/>
    </row>
    <row r="2180" spans="1:19" ht="12" customHeight="1" x14ac:dyDescent="0.25">
      <c r="A2180" s="18" t="e">
        <f>#REF!</f>
        <v>#REF!</v>
      </c>
      <c r="B2180" s="20" t="e">
        <f>#REF!</f>
        <v>#REF!</v>
      </c>
      <c r="C2180" s="143" t="e">
        <f>#REF!</f>
        <v>#REF!</v>
      </c>
      <c r="D2180" s="22" t="e">
        <f>#REF!</f>
        <v>#REF!</v>
      </c>
      <c r="E2180" s="35">
        <v>2484</v>
      </c>
      <c r="F2180" s="203" t="s">
        <v>84</v>
      </c>
      <c r="G2180" s="19" t="e">
        <f>#REF!</f>
        <v>#REF!</v>
      </c>
      <c r="H2180" s="19" t="e">
        <f>#REF!</f>
        <v>#REF!</v>
      </c>
      <c r="I2180" s="19" t="e">
        <f>#REF!</f>
        <v>#REF!</v>
      </c>
      <c r="J2180" s="198"/>
      <c r="K2180" s="308"/>
      <c r="L2180" s="307"/>
      <c r="N2180" t="str">
        <f>IFERROR(VLOOKUP(B2180,Сток!A:B,2,FALSE),"")</f>
        <v/>
      </c>
      <c r="Q2180" s="214"/>
      <c r="R2180" s="214"/>
      <c r="S2180" s="214"/>
    </row>
    <row r="2181" spans="1:19" ht="12" customHeight="1" x14ac:dyDescent="0.25">
      <c r="A2181" s="18" t="e">
        <f>#REF!</f>
        <v>#REF!</v>
      </c>
      <c r="B2181" s="20" t="e">
        <f>#REF!</f>
        <v>#REF!</v>
      </c>
      <c r="C2181" s="143" t="e">
        <f>#REF!</f>
        <v>#REF!</v>
      </c>
      <c r="D2181" s="22" t="e">
        <f>#REF!</f>
        <v>#REF!</v>
      </c>
      <c r="E2181" s="35">
        <v>2484</v>
      </c>
      <c r="F2181" s="203" t="s">
        <v>84</v>
      </c>
      <c r="G2181" s="19" t="e">
        <f>#REF!</f>
        <v>#REF!</v>
      </c>
      <c r="H2181" s="19" t="e">
        <f>#REF!</f>
        <v>#REF!</v>
      </c>
      <c r="I2181" s="19" t="e">
        <f>#REF!</f>
        <v>#REF!</v>
      </c>
      <c r="J2181" s="198"/>
      <c r="K2181" s="308"/>
      <c r="L2181" s="307"/>
      <c r="N2181" t="str">
        <f>IFERROR(VLOOKUP(B2181,Сток!A:B,2,FALSE),"")</f>
        <v/>
      </c>
      <c r="Q2181" s="214"/>
      <c r="R2181" s="214"/>
      <c r="S2181" s="214"/>
    </row>
    <row r="2182" spans="1:19" ht="12" customHeight="1" x14ac:dyDescent="0.25">
      <c r="A2182" s="18" t="e">
        <f>#REF!</f>
        <v>#REF!</v>
      </c>
      <c r="B2182" s="20" t="e">
        <f>#REF!</f>
        <v>#REF!</v>
      </c>
      <c r="C2182" s="143" t="e">
        <f>#REF!</f>
        <v>#REF!</v>
      </c>
      <c r="D2182" s="22" t="e">
        <f>#REF!</f>
        <v>#REF!</v>
      </c>
      <c r="E2182" s="35">
        <v>2576</v>
      </c>
      <c r="F2182" s="203" t="s">
        <v>84</v>
      </c>
      <c r="G2182" s="19" t="e">
        <f>#REF!</f>
        <v>#REF!</v>
      </c>
      <c r="H2182" s="19" t="e">
        <f>#REF!</f>
        <v>#REF!</v>
      </c>
      <c r="I2182" s="19" t="e">
        <f>#REF!</f>
        <v>#REF!</v>
      </c>
      <c r="J2182" s="198"/>
      <c r="K2182" s="308"/>
      <c r="L2182" s="307"/>
      <c r="N2182" t="str">
        <f>IFERROR(VLOOKUP(B2182,Сток!A:B,2,FALSE),"")</f>
        <v/>
      </c>
      <c r="Q2182" s="214"/>
      <c r="R2182" s="214"/>
      <c r="S2182" s="214"/>
    </row>
  </sheetData>
  <autoFilter ref="A4:U2182"/>
  <sortState ref="A391:L1866">
    <sortCondition ref="A391:A1866"/>
  </sortState>
  <conditionalFormatting sqref="M488:M489 M521 M569:M571 M610 M617 M629:M630 M657:M658 M662:M663 M666:M673 M686:M692 M699:M700 M798 M822:M823 M839:M842 M1028 M1069 M1145 M1150 M1307 M1312 M1315 M1327 M1342 M1359 M1362:M1364 M1368 M1373 M1375 M1377:M1381 M1384:M1385 M1431:M143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88:M489 M521 M569:M571 M610 M617 M629:M630 M657:M658 M662:M663 M666:M673 M686:M692 M699:M700 M798 M822:M823 M839:M842 M1028 M1069 M1145 M1150 M1307 M1312 M1315 M1327 M1342 M1359 M1362:M1364 M1368 M1373 M1375 M1377:M1381 M1384:M1385 M1431:M1433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88:M489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35:B1798">
    <cfRule type="duplicateValues" dxfId="1" priority="4321"/>
  </conditionalFormatting>
  <conditionalFormatting sqref="L303:L1798 L5:L58 L65:L301">
    <cfRule type="colorScale" priority="44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99:B301">
    <cfRule type="duplicateValues" dxfId="0" priority="4572"/>
  </conditionalFormatting>
  <conditionalFormatting sqref="M572:M609 L1:L3 M611:M616 M631:M656 M659:M661 M664:M665 M674:M685 M799:M821 M1029:M1068 M1146:M1149 M1308:M1311 M1313:M1314 M1316:M1326 M1328:M1341 M1343:M1358 M1360:M1361 M1365:M1367 M1369:M1372 M1374 M1376 M1382:M1383 M1386:M1430 M490:M520 M522:M568 M618:M628 M693:M698 M701:M797 M824:M838 M1070:M1144 M1151:M1306 M1434:M1798 M303:M487 M843:M906 M908:M1027 L2174:L1048576 L5:L58 L303:L1798 L65:L301">
    <cfRule type="colorScale" priority="46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72:M609 L1:L3 M611:M616 M631:M656 M659:M661 M664:M665 M674:M685 M799:M821 M1029:M1068 M1146:M1149 M1308:M1311 M1313:M1314 M1316:M1326 M1328:M1341 M1343:M1358 M1360:M1361 M1365:M1367 M1369:M1372 M1374 M1376 M1382:M1383 M1386:M1430 M490:M520 M522:M568 M618:M628 M693:M698 M701:M797 M824:M838 M1070:M1144 M1151:M1306 M1434:M1798 M303:M487 M843:M906 M908:M1027 L2174:L1048576 L5:L58 L303:L1798 L65:L301">
    <cfRule type="colorScale" priority="4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72:M609 M611:M616 M631:M656 M659:M661 M664:M665 M674:M685 M799:M821 M1029:M1068 M1146:M1149 M1308:M1311 M1313:M1314 M1316:M1326 M1328:M1341 M1343:M1358 M1360:M1361 M1365:M1367 M1369:M1372 M1374 M1376 M1382:M1383 M1386:M1430 M490:M520 M522:M568 M618:M628 M693:M698 M701:M797 M824:M838 M1070:M1144 M1151:M1306 M1434:M1798 M303:M487 M843:M906 M908:M1027 L2174:L2182 L5:L58 L303:L1798 L65:L301">
    <cfRule type="colorScale" priority="4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0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02:M30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02:M302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02:M30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9:L6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9:L6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9:L6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9:L64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5" right="0.25" top="0.75" bottom="0.75" header="0.3" footer="0.3"/>
  <pageSetup paperSize="9" scale="49" fitToHeight="0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C5" sqref="C5"/>
    </sheetView>
  </sheetViews>
  <sheetFormatPr defaultRowHeight="15" x14ac:dyDescent="0.25"/>
  <cols>
    <col min="1" max="1" width="10.5703125" bestFit="1" customWidth="1"/>
  </cols>
  <sheetData>
    <row r="1" spans="1:2" x14ac:dyDescent="0.25">
      <c r="A1" t="s">
        <v>833</v>
      </c>
      <c r="B1" t="s">
        <v>834</v>
      </c>
    </row>
    <row r="2" spans="1:2" x14ac:dyDescent="0.25">
      <c r="A2" t="s">
        <v>469</v>
      </c>
      <c r="B2">
        <v>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"/>
  <sheetViews>
    <sheetView zoomScaleNormal="100" workbookViewId="0">
      <selection activeCell="S10" sqref="S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E267"/>
  <sheetViews>
    <sheetView showGridLines="0" tabSelected="1" zoomScale="85" zoomScaleNormal="85" zoomScaleSheetLayoutView="59" zoomScalePageLayoutView="70" workbookViewId="0">
      <pane ySplit="3" topLeftCell="A4" activePane="bottomLeft" state="frozenSplit"/>
      <selection activeCell="K76" sqref="K76"/>
      <selection pane="bottomLeft" activeCell="Z8" sqref="Z8:Z9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4.5703125" style="5" customWidth="1"/>
    <col min="10" max="10" width="14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8.5703125" style="11" hidden="1" customWidth="1" outlineLevel="1"/>
    <col min="19" max="19" width="14.42578125" style="11" hidden="1" customWidth="1" outlineLevel="1"/>
    <col min="20" max="20" width="21.140625" style="350" hidden="1" customWidth="1" outlineLevel="1"/>
    <col min="21" max="21" width="11.28515625" style="11" customWidth="1" collapsed="1"/>
    <col min="22" max="22" width="13.8554687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27" width="10.5703125" style="1" customWidth="1"/>
    <col min="28" max="16384" width="10.5703125" style="1"/>
  </cols>
  <sheetData>
    <row r="1" spans="1:31" s="43" customFormat="1" ht="44.25" customHeight="1" x14ac:dyDescent="0.2">
      <c r="A1" s="38"/>
      <c r="B1" s="465"/>
      <c r="C1" s="496" t="s">
        <v>1101</v>
      </c>
      <c r="D1" s="504"/>
      <c r="E1" s="504"/>
      <c r="F1" s="498"/>
      <c r="G1" s="498"/>
      <c r="H1" s="505"/>
      <c r="I1" s="39"/>
      <c r="J1" s="39"/>
      <c r="K1" s="39"/>
      <c r="L1" s="46"/>
      <c r="M1" s="40"/>
      <c r="N1" s="40"/>
      <c r="O1" s="61"/>
      <c r="P1" s="40"/>
      <c r="Q1" s="41"/>
      <c r="R1" s="42"/>
      <c r="S1" s="42"/>
      <c r="T1" s="343"/>
      <c r="U1" s="42"/>
      <c r="V1" s="42"/>
      <c r="W1" s="42"/>
    </row>
    <row r="2" spans="1:31" s="50" customFormat="1" ht="30" customHeight="1" thickBot="1" x14ac:dyDescent="0.3">
      <c r="A2" s="47"/>
      <c r="B2" s="465"/>
      <c r="C2" s="506" t="s">
        <v>1102</v>
      </c>
      <c r="D2" s="507"/>
      <c r="E2" s="507"/>
      <c r="F2" s="507"/>
      <c r="G2" s="508" t="s">
        <v>1103</v>
      </c>
      <c r="H2" s="509"/>
      <c r="I2" s="51"/>
      <c r="J2" s="56" t="s">
        <v>174</v>
      </c>
      <c r="K2" s="51"/>
      <c r="L2" s="53" t="s">
        <v>175</v>
      </c>
      <c r="M2" s="53" t="s">
        <v>176</v>
      </c>
      <c r="N2" s="53"/>
      <c r="O2" s="52"/>
      <c r="P2" s="54"/>
      <c r="Q2" s="48"/>
      <c r="R2" s="49"/>
      <c r="S2" s="49"/>
      <c r="T2" s="344"/>
      <c r="U2" s="49"/>
      <c r="V2" s="49"/>
      <c r="W2" s="49"/>
    </row>
    <row r="3" spans="1:31" ht="34.5" customHeight="1" thickBot="1" x14ac:dyDescent="0.3">
      <c r="A3" s="2"/>
      <c r="B3" s="465"/>
      <c r="C3" s="510" t="s">
        <v>183</v>
      </c>
      <c r="D3" s="510"/>
      <c r="E3" s="510"/>
      <c r="F3" s="511"/>
      <c r="G3" s="512"/>
      <c r="H3" s="512"/>
      <c r="I3" s="7"/>
      <c r="J3" s="149"/>
      <c r="K3" s="59" t="s">
        <v>177</v>
      </c>
      <c r="L3" s="57">
        <f>SUM(L7:L265)</f>
        <v>0</v>
      </c>
      <c r="M3" s="57">
        <f>SUM(M7:M266)</f>
        <v>0</v>
      </c>
      <c r="N3" s="60"/>
      <c r="O3" s="58" t="s">
        <v>184</v>
      </c>
      <c r="P3" s="58" t="s">
        <v>186</v>
      </c>
      <c r="Q3" s="64" t="s">
        <v>69</v>
      </c>
      <c r="R3" s="64" t="s">
        <v>70</v>
      </c>
      <c r="S3" s="64" t="s">
        <v>166</v>
      </c>
      <c r="T3" s="351" t="s">
        <v>87</v>
      </c>
      <c r="U3" s="26"/>
      <c r="V3" s="64" t="s">
        <v>145</v>
      </c>
      <c r="W3" s="64" t="s">
        <v>71</v>
      </c>
    </row>
    <row r="4" spans="1:31" ht="9.75" customHeight="1" x14ac:dyDescent="0.5">
      <c r="A4" s="2"/>
      <c r="B4" s="112"/>
      <c r="C4" s="166"/>
      <c r="D4" s="166"/>
      <c r="E4" s="166"/>
      <c r="G4" s="113"/>
      <c r="H4" s="113"/>
      <c r="I4" s="7"/>
      <c r="J4" s="114"/>
      <c r="K4" s="59"/>
      <c r="L4" s="115"/>
      <c r="M4" s="115"/>
      <c r="N4" s="115"/>
      <c r="O4" s="58"/>
      <c r="P4" s="58"/>
      <c r="Q4" s="111"/>
      <c r="R4" s="111"/>
      <c r="S4" s="111"/>
      <c r="T4" s="342"/>
      <c r="U4" s="26"/>
      <c r="V4" s="111"/>
      <c r="W4" s="111"/>
    </row>
    <row r="5" spans="1:31" s="69" customFormat="1" ht="41.25" customHeight="1" thickBot="1" x14ac:dyDescent="0.3">
      <c r="A5" s="68"/>
      <c r="B5" s="82" t="s">
        <v>178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36"/>
      <c r="R5" s="37"/>
      <c r="S5" s="37"/>
      <c r="T5" s="346"/>
      <c r="U5" s="44"/>
      <c r="V5" s="37"/>
      <c r="W5" s="37"/>
    </row>
    <row r="6" spans="1:31" s="33" customFormat="1" ht="60" customHeight="1" thickTop="1" x14ac:dyDescent="0.25">
      <c r="A6" s="3"/>
      <c r="B6" s="62"/>
      <c r="C6" s="95" t="s">
        <v>791</v>
      </c>
      <c r="D6" s="92"/>
      <c r="E6" s="92"/>
      <c r="F6" s="92"/>
      <c r="G6" s="92"/>
      <c r="H6" s="92"/>
      <c r="I6" s="92"/>
      <c r="J6" s="92"/>
      <c r="K6" s="92"/>
      <c r="L6" s="81"/>
      <c r="M6" s="81"/>
      <c r="N6" s="81"/>
      <c r="O6" s="81"/>
      <c r="P6" s="81"/>
      <c r="Q6" s="27"/>
      <c r="R6" s="30"/>
      <c r="S6" s="30"/>
      <c r="T6" s="347"/>
      <c r="U6" s="30"/>
      <c r="V6" s="30"/>
      <c r="W6" s="30"/>
    </row>
    <row r="7" spans="1:31" ht="45" customHeight="1" x14ac:dyDescent="0.25">
      <c r="B7" s="84"/>
      <c r="C7" s="91" t="s">
        <v>59</v>
      </c>
      <c r="D7" s="91"/>
      <c r="E7" s="177" t="s">
        <v>334</v>
      </c>
      <c r="F7" s="91" t="s">
        <v>166</v>
      </c>
      <c r="G7" s="317" t="s">
        <v>179</v>
      </c>
      <c r="H7" s="471" t="s">
        <v>181</v>
      </c>
      <c r="I7" s="471"/>
      <c r="J7" s="317" t="s">
        <v>180</v>
      </c>
      <c r="K7" s="317" t="s">
        <v>187</v>
      </c>
      <c r="L7" s="467" t="s">
        <v>792</v>
      </c>
      <c r="M7" s="468"/>
      <c r="N7" s="468"/>
      <c r="O7" s="468"/>
      <c r="P7" s="469"/>
      <c r="Q7" s="28"/>
      <c r="R7" s="29"/>
      <c r="S7" s="29"/>
      <c r="T7" s="348"/>
      <c r="U7" s="29"/>
      <c r="V7" s="29"/>
      <c r="W7" s="29"/>
      <c r="AE7" s="275"/>
    </row>
    <row r="8" spans="1:31" ht="21" customHeight="1" x14ac:dyDescent="0.25">
      <c r="B8" s="10"/>
      <c r="C8" s="156" t="str">
        <f t="shared" ref="C8:C13" si="0">Q8</f>
        <v>THERMEX ID 30 V (pro) Wi-Fi</v>
      </c>
      <c r="D8" s="156"/>
      <c r="E8" s="187" t="s">
        <v>335</v>
      </c>
      <c r="F8" s="63">
        <f t="shared" ref="F8:F13" si="1">S8</f>
        <v>151136</v>
      </c>
      <c r="G8" s="316">
        <v>30</v>
      </c>
      <c r="H8" s="470" t="s">
        <v>221</v>
      </c>
      <c r="I8" s="470"/>
      <c r="J8" s="316" t="s">
        <v>2</v>
      </c>
      <c r="K8" s="316" t="s">
        <v>641</v>
      </c>
      <c r="L8" s="97">
        <v>0</v>
      </c>
      <c r="M8" s="97">
        <f t="shared" ref="M8:M13" si="2">L8*O8</f>
        <v>0</v>
      </c>
      <c r="N8" s="97"/>
      <c r="O8" s="98">
        <f>P8*(1-$J$3)</f>
        <v>35490</v>
      </c>
      <c r="P8" s="99">
        <f t="shared" ref="P8:P13" si="3">V8</f>
        <v>35490</v>
      </c>
      <c r="Q8" s="316" t="s">
        <v>797</v>
      </c>
      <c r="R8" s="316" t="s">
        <v>798</v>
      </c>
      <c r="S8" s="316">
        <v>151136</v>
      </c>
      <c r="T8" s="345">
        <v>4670033313314</v>
      </c>
      <c r="U8" s="31"/>
      <c r="V8" s="316">
        <f>VLOOKUP(R8,'Печать Заказа'!B:F,5,FALSE)</f>
        <v>35490</v>
      </c>
      <c r="W8" s="316" t="str">
        <f>IF(V8="фикс.цена",VLOOKUP(R8,'Печать Заказа'!B:F,4,FALSE),"")</f>
        <v/>
      </c>
      <c r="Y8" s="1" t="str">
        <f>IFERROR(VLOOKUP(R8,'Печать Заказа'!B:N,13,FALSE),"")</f>
        <v/>
      </c>
      <c r="AE8" s="275"/>
    </row>
    <row r="9" spans="1:31" ht="21" customHeight="1" x14ac:dyDescent="0.25">
      <c r="B9" s="10"/>
      <c r="C9" s="156" t="str">
        <f t="shared" si="0"/>
        <v>THERMEX ID 50 V (pro) Wi-Fi</v>
      </c>
      <c r="D9" s="156"/>
      <c r="E9" s="187" t="s">
        <v>335</v>
      </c>
      <c r="F9" s="63">
        <f t="shared" si="1"/>
        <v>151137</v>
      </c>
      <c r="G9" s="316">
        <v>50</v>
      </c>
      <c r="H9" s="470" t="s">
        <v>221</v>
      </c>
      <c r="I9" s="470"/>
      <c r="J9" s="316" t="s">
        <v>2</v>
      </c>
      <c r="K9" s="316" t="s">
        <v>642</v>
      </c>
      <c r="L9" s="97">
        <v>0</v>
      </c>
      <c r="M9" s="97">
        <f t="shared" si="2"/>
        <v>0</v>
      </c>
      <c r="N9" s="97"/>
      <c r="O9" s="98">
        <f>P9*(1-$J$3)</f>
        <v>41090</v>
      </c>
      <c r="P9" s="99">
        <f t="shared" si="3"/>
        <v>41090</v>
      </c>
      <c r="Q9" s="316" t="s">
        <v>801</v>
      </c>
      <c r="R9" s="316" t="s">
        <v>802</v>
      </c>
      <c r="S9" s="316">
        <v>151137</v>
      </c>
      <c r="T9" s="345">
        <v>4670033313321</v>
      </c>
      <c r="U9" s="31"/>
      <c r="V9" s="316">
        <f>VLOOKUP(R9,'Печать Заказа'!B:F,5,FALSE)</f>
        <v>41090</v>
      </c>
      <c r="W9" s="316" t="str">
        <f>IF(V9="фикс.цена",VLOOKUP(R9,'Печать Заказа'!B:F,4,FALSE),"")</f>
        <v/>
      </c>
      <c r="X9" s="45"/>
      <c r="Y9" s="1" t="str">
        <f>IFERROR(VLOOKUP(R9,'Печать Заказа'!B:N,13,FALSE),"")</f>
        <v/>
      </c>
      <c r="AE9" s="275"/>
    </row>
    <row r="10" spans="1:31" ht="21" customHeight="1" x14ac:dyDescent="0.25">
      <c r="B10" s="10"/>
      <c r="C10" s="156" t="str">
        <f t="shared" si="0"/>
        <v>THERMEX ID 80 V (pro) Wi-Fi</v>
      </c>
      <c r="D10" s="156"/>
      <c r="E10" s="187" t="s">
        <v>335</v>
      </c>
      <c r="F10" s="63">
        <f t="shared" si="1"/>
        <v>151139</v>
      </c>
      <c r="G10" s="316">
        <v>80</v>
      </c>
      <c r="H10" s="470" t="s">
        <v>221</v>
      </c>
      <c r="I10" s="470"/>
      <c r="J10" s="316" t="s">
        <v>2</v>
      </c>
      <c r="K10" s="316" t="s">
        <v>643</v>
      </c>
      <c r="L10" s="97">
        <v>0</v>
      </c>
      <c r="M10" s="97">
        <f t="shared" si="2"/>
        <v>0</v>
      </c>
      <c r="N10" s="97"/>
      <c r="O10" s="98">
        <f t="shared" ref="O10:O12" si="4">P10*(1-$J$3)</f>
        <v>47690</v>
      </c>
      <c r="P10" s="99">
        <f t="shared" si="3"/>
        <v>47690</v>
      </c>
      <c r="Q10" s="316" t="s">
        <v>805</v>
      </c>
      <c r="R10" s="316" t="s">
        <v>806</v>
      </c>
      <c r="S10" s="316">
        <v>151139</v>
      </c>
      <c r="T10" s="345">
        <v>4670033313345</v>
      </c>
      <c r="U10" s="31"/>
      <c r="V10" s="316">
        <f>VLOOKUP(R10,'Печать Заказа'!B:F,5,FALSE)</f>
        <v>47690</v>
      </c>
      <c r="W10" s="316" t="str">
        <f>IF(V10="фикс.цена",VLOOKUP(R10,'Печать Заказа'!B:F,4,FALSE),"")</f>
        <v/>
      </c>
      <c r="Y10" s="1" t="str">
        <f>IFERROR(VLOOKUP(R10,'Печать Заказа'!B:N,13,FALSE),"")</f>
        <v/>
      </c>
      <c r="AE10" s="275"/>
    </row>
    <row r="11" spans="1:31" ht="21" customHeight="1" x14ac:dyDescent="0.25">
      <c r="B11" s="10"/>
      <c r="C11" s="156" t="str">
        <f t="shared" si="0"/>
        <v>THERMEX ID 100 V (pro) Wi-Fi</v>
      </c>
      <c r="D11" s="156"/>
      <c r="E11" s="187" t="s">
        <v>335</v>
      </c>
      <c r="F11" s="63">
        <f t="shared" si="1"/>
        <v>151141</v>
      </c>
      <c r="G11" s="316">
        <v>100</v>
      </c>
      <c r="H11" s="470" t="s">
        <v>221</v>
      </c>
      <c r="I11" s="470"/>
      <c r="J11" s="316" t="s">
        <v>2</v>
      </c>
      <c r="K11" s="316" t="s">
        <v>644</v>
      </c>
      <c r="L11" s="97">
        <v>0</v>
      </c>
      <c r="M11" s="97">
        <f t="shared" si="2"/>
        <v>0</v>
      </c>
      <c r="N11" s="97"/>
      <c r="O11" s="98">
        <f>P11*(1-$J$3)</f>
        <v>48290</v>
      </c>
      <c r="P11" s="99">
        <f t="shared" si="3"/>
        <v>48290</v>
      </c>
      <c r="Q11" s="316" t="s">
        <v>795</v>
      </c>
      <c r="R11" s="316" t="s">
        <v>796</v>
      </c>
      <c r="S11" s="316">
        <v>151141</v>
      </c>
      <c r="T11" s="345">
        <v>4670033313369</v>
      </c>
      <c r="U11" s="31"/>
      <c r="V11" s="316">
        <f>VLOOKUP(R11,'Печать Заказа'!B:F,5,FALSE)</f>
        <v>48290</v>
      </c>
      <c r="W11" s="316" t="str">
        <f>IF(V11="фикс.цена",VLOOKUP(R11,'Печать Заказа'!B:F,4,FALSE),"")</f>
        <v/>
      </c>
      <c r="Y11" s="1" t="str">
        <f>IFERROR(VLOOKUP(R11,'Печать Заказа'!B:N,13,FALSE),"")</f>
        <v/>
      </c>
    </row>
    <row r="12" spans="1:31" ht="21" customHeight="1" x14ac:dyDescent="0.25">
      <c r="B12" s="10"/>
      <c r="C12" s="156" t="str">
        <f t="shared" si="0"/>
        <v>THERMEX ID 50 H (pro) Wi-Fi</v>
      </c>
      <c r="D12" s="156"/>
      <c r="E12" s="187" t="s">
        <v>335</v>
      </c>
      <c r="F12" s="63">
        <f t="shared" si="1"/>
        <v>151138</v>
      </c>
      <c r="G12" s="316">
        <v>50</v>
      </c>
      <c r="H12" s="470" t="s">
        <v>221</v>
      </c>
      <c r="I12" s="470"/>
      <c r="J12" s="315" t="s">
        <v>3</v>
      </c>
      <c r="K12" s="316" t="s">
        <v>470</v>
      </c>
      <c r="L12" s="97">
        <v>0</v>
      </c>
      <c r="M12" s="97">
        <f t="shared" si="2"/>
        <v>0</v>
      </c>
      <c r="N12" s="97"/>
      <c r="O12" s="98">
        <f t="shared" si="4"/>
        <v>42490</v>
      </c>
      <c r="P12" s="99">
        <f t="shared" si="3"/>
        <v>42490</v>
      </c>
      <c r="Q12" s="316" t="s">
        <v>799</v>
      </c>
      <c r="R12" s="316" t="s">
        <v>800</v>
      </c>
      <c r="S12" s="316">
        <v>151138</v>
      </c>
      <c r="T12" s="345">
        <v>4670033313338</v>
      </c>
      <c r="U12" s="31"/>
      <c r="V12" s="316">
        <f>VLOOKUP(R12,'Печать Заказа'!B:F,5,FALSE)</f>
        <v>42490</v>
      </c>
      <c r="W12" s="316" t="str">
        <f>IF(V12="фикс.цена",VLOOKUP(R12,'Печать Заказа'!B:F,4,FALSE),"")</f>
        <v/>
      </c>
      <c r="Y12" s="1" t="str">
        <f>IFERROR(VLOOKUP(R12,'Печать Заказа'!B:N,13,FALSE),"")</f>
        <v/>
      </c>
    </row>
    <row r="13" spans="1:31" ht="21" customHeight="1" x14ac:dyDescent="0.25">
      <c r="B13" s="10"/>
      <c r="C13" s="156" t="str">
        <f t="shared" si="0"/>
        <v>THERMEX ID 80 H (pro) Wi-Fi</v>
      </c>
      <c r="D13" s="156"/>
      <c r="E13" s="187" t="s">
        <v>335</v>
      </c>
      <c r="F13" s="63">
        <f t="shared" si="1"/>
        <v>151140</v>
      </c>
      <c r="G13" s="316">
        <v>80</v>
      </c>
      <c r="H13" s="470" t="s">
        <v>221</v>
      </c>
      <c r="I13" s="470"/>
      <c r="J13" s="315" t="s">
        <v>3</v>
      </c>
      <c r="K13" s="316" t="s">
        <v>471</v>
      </c>
      <c r="L13" s="97">
        <v>0</v>
      </c>
      <c r="M13" s="97">
        <f t="shared" si="2"/>
        <v>0</v>
      </c>
      <c r="N13" s="97"/>
      <c r="O13" s="98">
        <f>P13*(1-$J$3)</f>
        <v>48290</v>
      </c>
      <c r="P13" s="99">
        <f t="shared" si="3"/>
        <v>48290</v>
      </c>
      <c r="Q13" s="316" t="s">
        <v>803</v>
      </c>
      <c r="R13" s="316" t="s">
        <v>804</v>
      </c>
      <c r="S13" s="316">
        <v>151140</v>
      </c>
      <c r="T13" s="345">
        <v>4670033313352</v>
      </c>
      <c r="U13" s="31"/>
      <c r="V13" s="316">
        <f>VLOOKUP(R13,'Печать Заказа'!B:F,5,FALSE)</f>
        <v>48290</v>
      </c>
      <c r="W13" s="316" t="str">
        <f>IF(V13="фикс.цена",VLOOKUP(R13,'Печать Заказа'!B:F,4,FALSE),"")</f>
        <v/>
      </c>
      <c r="Y13" s="1" t="str">
        <f>IFERROR(VLOOKUP(R13,'Печать Заказа'!B:N,13,FALSE),"")</f>
        <v/>
      </c>
    </row>
    <row r="14" spans="1:31" ht="21" customHeight="1" x14ac:dyDescent="0.25">
      <c r="B14" s="10"/>
      <c r="C14" s="156" t="str">
        <f>Q14</f>
        <v>THERMEX ID 100 H (pro) Wi-Fi</v>
      </c>
      <c r="D14" s="156"/>
      <c r="E14" s="187" t="s">
        <v>335</v>
      </c>
      <c r="F14" s="63">
        <f>S14</f>
        <v>151142</v>
      </c>
      <c r="G14" s="316">
        <v>100</v>
      </c>
      <c r="H14" s="470" t="s">
        <v>221</v>
      </c>
      <c r="I14" s="470"/>
      <c r="J14" s="315" t="s">
        <v>3</v>
      </c>
      <c r="K14" s="316" t="s">
        <v>472</v>
      </c>
      <c r="L14" s="97">
        <v>0</v>
      </c>
      <c r="M14" s="97">
        <f>L14*O14</f>
        <v>0</v>
      </c>
      <c r="N14" s="97"/>
      <c r="O14" s="98">
        <f>P14*(1-$J$3)</f>
        <v>49990</v>
      </c>
      <c r="P14" s="99">
        <f>V14</f>
        <v>49990</v>
      </c>
      <c r="Q14" s="316" t="s">
        <v>793</v>
      </c>
      <c r="R14" s="316" t="s">
        <v>794</v>
      </c>
      <c r="S14" s="316">
        <v>151142</v>
      </c>
      <c r="T14" s="345">
        <v>4670033313376</v>
      </c>
      <c r="U14" s="31"/>
      <c r="V14" s="316">
        <f>VLOOKUP(R14,'Печать Заказа'!B:F,5,FALSE)</f>
        <v>49990</v>
      </c>
      <c r="W14" s="316" t="str">
        <f>IF(V14="фикс.цена",VLOOKUP(R14,'Печать Заказа'!B:F,4,FALSE),"")</f>
        <v/>
      </c>
      <c r="Y14" s="1" t="str">
        <f>IFERROR(VLOOKUP(R14,'Печать Заказа'!B:N,13,FALSE),"")</f>
        <v/>
      </c>
    </row>
    <row r="15" spans="1:31" ht="9.75" customHeight="1" thickBot="1" x14ac:dyDescent="0.3">
      <c r="B15" s="10"/>
      <c r="C15" s="174"/>
      <c r="D15" s="174"/>
      <c r="E15" s="186"/>
      <c r="F15" s="55"/>
      <c r="G15" s="167"/>
      <c r="H15" s="167"/>
      <c r="I15" s="167"/>
      <c r="J15" s="368"/>
      <c r="K15" s="167"/>
      <c r="L15" s="103"/>
      <c r="M15" s="103"/>
      <c r="N15" s="103"/>
      <c r="O15" s="104"/>
      <c r="P15" s="105"/>
      <c r="Q15" s="167"/>
      <c r="R15" s="167"/>
      <c r="S15" s="167"/>
      <c r="T15" s="342"/>
      <c r="U15" s="31"/>
      <c r="V15" s="167"/>
      <c r="W15" s="167"/>
    </row>
    <row r="16" spans="1:31" s="33" customFormat="1" ht="60.75" customHeight="1" thickTop="1" x14ac:dyDescent="0.25">
      <c r="A16" s="3"/>
      <c r="B16" s="62"/>
      <c r="C16" s="94" t="s">
        <v>714</v>
      </c>
      <c r="D16" s="80"/>
      <c r="E16" s="80"/>
      <c r="F16" s="80"/>
      <c r="G16" s="80"/>
      <c r="H16" s="80"/>
      <c r="I16" s="80"/>
      <c r="J16" s="80"/>
      <c r="K16" s="80"/>
      <c r="L16" s="81"/>
      <c r="M16" s="81"/>
      <c r="N16" s="81"/>
      <c r="O16" s="81"/>
      <c r="P16" s="81"/>
      <c r="Q16" s="27"/>
      <c r="R16" s="30"/>
      <c r="S16" s="30"/>
      <c r="T16" s="347"/>
      <c r="U16" s="30"/>
      <c r="V16" s="30"/>
      <c r="W16" s="30"/>
      <c r="Y16" s="1" t="str">
        <f>IFERROR(VLOOKUP(R16,'Печать Заказа'!B:N,13,FALSE),"")</f>
        <v/>
      </c>
    </row>
    <row r="17" spans="1:26" ht="45" customHeight="1" x14ac:dyDescent="0.25">
      <c r="B17" s="84"/>
      <c r="C17" s="91" t="s">
        <v>59</v>
      </c>
      <c r="D17" s="91"/>
      <c r="E17" s="177" t="s">
        <v>334</v>
      </c>
      <c r="F17" s="178" t="s">
        <v>166</v>
      </c>
      <c r="G17" s="165" t="s">
        <v>179</v>
      </c>
      <c r="H17" s="478" t="s">
        <v>181</v>
      </c>
      <c r="I17" s="478"/>
      <c r="J17" s="179" t="s">
        <v>180</v>
      </c>
      <c r="K17" s="179" t="s">
        <v>187</v>
      </c>
      <c r="L17" s="467" t="s">
        <v>741</v>
      </c>
      <c r="M17" s="468"/>
      <c r="N17" s="468"/>
      <c r="O17" s="468"/>
      <c r="P17" s="469"/>
      <c r="Q17" s="28"/>
      <c r="R17" s="29"/>
      <c r="S17" s="29"/>
      <c r="T17" s="348"/>
      <c r="U17" s="29"/>
      <c r="V17" s="29"/>
      <c r="W17" s="29"/>
      <c r="Y17" s="1" t="str">
        <f>IFERROR(VLOOKUP(R17,'Печать Заказа'!B:N,13,FALSE),"")</f>
        <v/>
      </c>
    </row>
    <row r="18" spans="1:26" ht="23.1" customHeight="1" x14ac:dyDescent="0.25">
      <c r="B18" s="84"/>
      <c r="C18" s="175" t="str">
        <f>Q18</f>
        <v>THERMEX Bravo 30 Wi-Fi</v>
      </c>
      <c r="D18" s="167"/>
      <c r="E18" s="186" t="s">
        <v>335</v>
      </c>
      <c r="F18" s="63">
        <f>S18</f>
        <v>151166</v>
      </c>
      <c r="G18" s="163">
        <v>30</v>
      </c>
      <c r="H18" s="470" t="s">
        <v>333</v>
      </c>
      <c r="I18" s="470"/>
      <c r="J18" s="161" t="s">
        <v>320</v>
      </c>
      <c r="K18" s="163" t="s">
        <v>882</v>
      </c>
      <c r="L18" s="103">
        <v>0</v>
      </c>
      <c r="M18" s="103">
        <f>L18*O18</f>
        <v>0</v>
      </c>
      <c r="N18" s="103"/>
      <c r="O18" s="104">
        <f>P18*(1-$J$3)</f>
        <v>35490</v>
      </c>
      <c r="P18" s="105">
        <f>V18</f>
        <v>35490</v>
      </c>
      <c r="Q18" s="162" t="s">
        <v>726</v>
      </c>
      <c r="R18" s="162" t="s">
        <v>727</v>
      </c>
      <c r="S18" s="162">
        <v>151166</v>
      </c>
      <c r="T18" s="345">
        <v>4670033312461</v>
      </c>
      <c r="U18" s="31"/>
      <c r="V18" s="162">
        <f>VLOOKUP(R18,'Печать Заказа'!B:F,5,FALSE)</f>
        <v>35490</v>
      </c>
      <c r="W18" s="162" t="str">
        <f>IF(V18="фикс.цена",VLOOKUP(R18,'Печать Заказа'!B:F,4,FALSE),"")</f>
        <v/>
      </c>
      <c r="Y18" s="1" t="str">
        <f>IFERROR(VLOOKUP(R18,'Печать Заказа'!B:N,13,FALSE),"")</f>
        <v/>
      </c>
    </row>
    <row r="19" spans="1:26" ht="23.1" customHeight="1" x14ac:dyDescent="0.25">
      <c r="B19" s="84"/>
      <c r="C19" s="176" t="str">
        <f>Q19</f>
        <v>THERMEX Bravo 50 Wi-Fi</v>
      </c>
      <c r="D19" s="164"/>
      <c r="E19" s="187" t="s">
        <v>335</v>
      </c>
      <c r="F19" s="63">
        <f>S19</f>
        <v>151167</v>
      </c>
      <c r="G19" s="162">
        <v>50</v>
      </c>
      <c r="H19" s="470" t="s">
        <v>333</v>
      </c>
      <c r="I19" s="470"/>
      <c r="J19" s="161" t="s">
        <v>320</v>
      </c>
      <c r="K19" s="162" t="s">
        <v>883</v>
      </c>
      <c r="L19" s="97">
        <v>0</v>
      </c>
      <c r="M19" s="97">
        <f>L19*O19</f>
        <v>0</v>
      </c>
      <c r="N19" s="97"/>
      <c r="O19" s="98">
        <f>P19*(1-$J$3)</f>
        <v>40490</v>
      </c>
      <c r="P19" s="99">
        <f>V19</f>
        <v>40490</v>
      </c>
      <c r="Q19" s="162" t="s">
        <v>728</v>
      </c>
      <c r="R19" s="162" t="s">
        <v>729</v>
      </c>
      <c r="S19" s="162">
        <v>151167</v>
      </c>
      <c r="T19" s="345">
        <v>4670033312478</v>
      </c>
      <c r="U19" s="31"/>
      <c r="V19" s="162">
        <f>VLOOKUP(R19,'Печать Заказа'!B:F,5,FALSE)</f>
        <v>40490</v>
      </c>
      <c r="W19" s="162" t="str">
        <f>IF(V19="фикс.цена",VLOOKUP(R19,'Печать Заказа'!B:F,4,FALSE),"")</f>
        <v/>
      </c>
      <c r="Y19" s="1" t="str">
        <f>IFERROR(VLOOKUP(R19,'Печать Заказа'!B:N,13,FALSE),"")</f>
        <v/>
      </c>
    </row>
    <row r="20" spans="1:26" ht="23.1" customHeight="1" x14ac:dyDescent="0.25">
      <c r="B20" s="84"/>
      <c r="C20" s="175" t="str">
        <f>Q20</f>
        <v>THERMEX Bravo 80 Wi-Fi</v>
      </c>
      <c r="D20" s="167"/>
      <c r="E20" s="186" t="s">
        <v>335</v>
      </c>
      <c r="F20" s="63">
        <f>S20</f>
        <v>151168</v>
      </c>
      <c r="G20" s="162">
        <v>80</v>
      </c>
      <c r="H20" s="470" t="s">
        <v>333</v>
      </c>
      <c r="I20" s="470"/>
      <c r="J20" s="161" t="s">
        <v>320</v>
      </c>
      <c r="K20" s="162" t="s">
        <v>884</v>
      </c>
      <c r="L20" s="97">
        <v>0</v>
      </c>
      <c r="M20" s="97">
        <f>L20*O20</f>
        <v>0</v>
      </c>
      <c r="N20" s="97"/>
      <c r="O20" s="98">
        <f>P20*(1-$J$3)</f>
        <v>50390</v>
      </c>
      <c r="P20" s="99">
        <f>V20</f>
        <v>50390</v>
      </c>
      <c r="Q20" s="162" t="s">
        <v>730</v>
      </c>
      <c r="R20" s="162" t="s">
        <v>731</v>
      </c>
      <c r="S20" s="162">
        <v>151168</v>
      </c>
      <c r="T20" s="345">
        <v>4670033312485</v>
      </c>
      <c r="U20" s="31"/>
      <c r="V20" s="162">
        <f>VLOOKUP(R20,'Печать Заказа'!B:F,5,FALSE)</f>
        <v>50390</v>
      </c>
      <c r="W20" s="162" t="str">
        <f>IF(V20="фикс.цена",VLOOKUP(R20,'Печать Заказа'!B:F,4,FALSE),"")</f>
        <v/>
      </c>
      <c r="Y20" s="1" t="str">
        <f>IFERROR(VLOOKUP(R20,'Печать Заказа'!B:N,13,FALSE),"")</f>
        <v/>
      </c>
    </row>
    <row r="21" spans="1:26" ht="23.1" customHeight="1" x14ac:dyDescent="0.25">
      <c r="B21" s="84"/>
      <c r="C21" s="176" t="str">
        <f>Q21</f>
        <v>THERMEX Bravo 100 Wi-Fi</v>
      </c>
      <c r="D21" s="164"/>
      <c r="E21" s="187" t="s">
        <v>335</v>
      </c>
      <c r="F21" s="63">
        <f>S21</f>
        <v>151169</v>
      </c>
      <c r="G21" s="162">
        <v>100</v>
      </c>
      <c r="H21" s="470" t="s">
        <v>333</v>
      </c>
      <c r="I21" s="470"/>
      <c r="J21" s="161" t="s">
        <v>320</v>
      </c>
      <c r="K21" s="162" t="s">
        <v>885</v>
      </c>
      <c r="L21" s="97">
        <v>0</v>
      </c>
      <c r="M21" s="97">
        <f>L21*O21</f>
        <v>0</v>
      </c>
      <c r="N21" s="97"/>
      <c r="O21" s="98">
        <f>P21*(1-$J$3)</f>
        <v>60390</v>
      </c>
      <c r="P21" s="99">
        <f>V21</f>
        <v>60390</v>
      </c>
      <c r="Q21" s="162" t="s">
        <v>724</v>
      </c>
      <c r="R21" s="162" t="s">
        <v>725</v>
      </c>
      <c r="S21" s="162">
        <v>151169</v>
      </c>
      <c r="T21" s="345">
        <v>4670033312492</v>
      </c>
      <c r="U21" s="31"/>
      <c r="V21" s="162">
        <f>VLOOKUP(R21,'Печать Заказа'!B:F,5,FALSE)</f>
        <v>60390</v>
      </c>
      <c r="W21" s="162" t="str">
        <f>IF(V21="фикс.цена",VLOOKUP(R21,'Печать Заказа'!B:F,4,FALSE),"")</f>
        <v/>
      </c>
      <c r="Y21" s="1" t="str">
        <f>IFERROR(VLOOKUP(R21,'Печать Заказа'!B:N,13,FALSE),"")</f>
        <v/>
      </c>
    </row>
    <row r="22" spans="1:26" ht="11.25" customHeight="1" thickBot="1" x14ac:dyDescent="0.3">
      <c r="B22" s="84"/>
      <c r="C22" s="175"/>
      <c r="D22" s="167"/>
      <c r="E22" s="186"/>
      <c r="F22" s="55"/>
      <c r="G22" s="167"/>
      <c r="H22" s="167"/>
      <c r="I22" s="167"/>
      <c r="J22" s="368"/>
      <c r="K22" s="167"/>
      <c r="L22" s="103"/>
      <c r="M22" s="103"/>
      <c r="N22" s="103"/>
      <c r="O22" s="104"/>
      <c r="P22" s="105"/>
      <c r="Q22" s="167"/>
      <c r="R22" s="167"/>
      <c r="S22" s="167"/>
      <c r="T22" s="342"/>
      <c r="U22" s="31"/>
      <c r="V22" s="167"/>
      <c r="W22" s="167"/>
    </row>
    <row r="23" spans="1:26" s="33" customFormat="1" ht="62.25" customHeight="1" thickTop="1" x14ac:dyDescent="0.25">
      <c r="A23" s="3"/>
      <c r="B23" s="62"/>
      <c r="C23" s="95" t="s">
        <v>453</v>
      </c>
      <c r="D23" s="92"/>
      <c r="E23" s="232"/>
      <c r="F23" s="92"/>
      <c r="G23" s="92"/>
      <c r="H23" s="92"/>
      <c r="I23" s="92"/>
      <c r="J23" s="92"/>
      <c r="K23" s="92"/>
      <c r="L23" s="81"/>
      <c r="M23" s="81"/>
      <c r="N23" s="81"/>
      <c r="O23" s="81"/>
      <c r="P23" s="81"/>
      <c r="Q23" s="27"/>
      <c r="R23" s="30"/>
      <c r="S23" s="30"/>
      <c r="T23" s="347"/>
      <c r="U23" s="30"/>
      <c r="V23" s="30"/>
      <c r="W23" s="30"/>
      <c r="Y23" s="1" t="str">
        <f>IFERROR(VLOOKUP(R23,'Печать Заказа'!B:N,13,FALSE),"")</f>
        <v/>
      </c>
    </row>
    <row r="24" spans="1:26" ht="45" customHeight="1" x14ac:dyDescent="0.25">
      <c r="B24" s="84"/>
      <c r="C24" s="91" t="s">
        <v>59</v>
      </c>
      <c r="D24" s="91"/>
      <c r="E24" s="177" t="s">
        <v>334</v>
      </c>
      <c r="F24" s="91" t="s">
        <v>166</v>
      </c>
      <c r="G24" s="228" t="s">
        <v>179</v>
      </c>
      <c r="H24" s="471" t="s">
        <v>181</v>
      </c>
      <c r="I24" s="471"/>
      <c r="J24" s="228" t="s">
        <v>180</v>
      </c>
      <c r="K24" s="228" t="s">
        <v>187</v>
      </c>
      <c r="L24" s="467" t="s">
        <v>742</v>
      </c>
      <c r="M24" s="468"/>
      <c r="N24" s="468"/>
      <c r="O24" s="468"/>
      <c r="P24" s="469"/>
      <c r="Q24" s="28"/>
      <c r="R24" s="29"/>
      <c r="S24" s="29"/>
      <c r="T24" s="348"/>
      <c r="U24" s="29"/>
      <c r="V24" s="29"/>
      <c r="W24" s="29"/>
      <c r="Y24" s="1" t="str">
        <f>IFERROR(VLOOKUP(R24,'Печать Заказа'!B:N,13,FALSE),"")</f>
        <v/>
      </c>
    </row>
    <row r="25" spans="1:26" ht="21" customHeight="1" x14ac:dyDescent="0.25">
      <c r="B25" s="10"/>
      <c r="C25" s="156" t="str">
        <f t="shared" ref="C25:C30" si="5">Q25</f>
        <v>THERMEX IF 30 V (pro) Wi-Fi</v>
      </c>
      <c r="D25" s="156"/>
      <c r="E25" s="187" t="s">
        <v>335</v>
      </c>
      <c r="F25" s="63">
        <f t="shared" ref="F25:F30" si="6">S25</f>
        <v>151123</v>
      </c>
      <c r="G25" s="225">
        <v>30</v>
      </c>
      <c r="H25" s="470" t="s">
        <v>221</v>
      </c>
      <c r="I25" s="470"/>
      <c r="J25" s="225" t="s">
        <v>2</v>
      </c>
      <c r="K25" s="225" t="s">
        <v>406</v>
      </c>
      <c r="L25" s="97">
        <v>0</v>
      </c>
      <c r="M25" s="97">
        <f t="shared" ref="M25:M30" si="7">L25*O25</f>
        <v>0</v>
      </c>
      <c r="N25" s="97"/>
      <c r="O25" s="98">
        <f>P25*(1-$J$3)</f>
        <v>32690</v>
      </c>
      <c r="P25" s="99">
        <f t="shared" ref="P25:P30" si="8">V25</f>
        <v>32690</v>
      </c>
      <c r="Q25" s="225" t="s">
        <v>441</v>
      </c>
      <c r="R25" s="225" t="s">
        <v>447</v>
      </c>
      <c r="S25" s="225">
        <v>151123</v>
      </c>
      <c r="T25" s="345">
        <v>4670033310047</v>
      </c>
      <c r="U25" s="31"/>
      <c r="V25" s="225">
        <f>VLOOKUP(R25,'Печать Заказа'!B:F,5,FALSE)</f>
        <v>32690</v>
      </c>
      <c r="W25" s="225" t="str">
        <f>IF(V25="фикс.цена",VLOOKUP(R25,'Печать Заказа'!B:F,4,FALSE),"")</f>
        <v/>
      </c>
      <c r="Y25" s="1" t="str">
        <f>IFERROR(VLOOKUP(R25,'Печать Заказа'!B:N,13,FALSE),"")</f>
        <v/>
      </c>
      <c r="Z25" s="192"/>
    </row>
    <row r="26" spans="1:26" ht="21" customHeight="1" x14ac:dyDescent="0.25">
      <c r="B26" s="10"/>
      <c r="C26" s="156" t="str">
        <f t="shared" si="5"/>
        <v>THERMEX IF 50 V (pro) Wi-Fi</v>
      </c>
      <c r="D26" s="156"/>
      <c r="E26" s="187" t="s">
        <v>335</v>
      </c>
      <c r="F26" s="63">
        <f t="shared" si="6"/>
        <v>151124</v>
      </c>
      <c r="G26" s="225">
        <v>50</v>
      </c>
      <c r="H26" s="470" t="s">
        <v>221</v>
      </c>
      <c r="I26" s="470"/>
      <c r="J26" s="225" t="s">
        <v>2</v>
      </c>
      <c r="K26" s="225" t="s">
        <v>407</v>
      </c>
      <c r="L26" s="97">
        <v>0</v>
      </c>
      <c r="M26" s="97">
        <f t="shared" si="7"/>
        <v>0</v>
      </c>
      <c r="N26" s="97"/>
      <c r="O26" s="98">
        <f>P26*(1-$J$3)</f>
        <v>34590</v>
      </c>
      <c r="P26" s="99">
        <f t="shared" si="8"/>
        <v>34590</v>
      </c>
      <c r="Q26" s="225" t="s">
        <v>442</v>
      </c>
      <c r="R26" s="225" t="s">
        <v>448</v>
      </c>
      <c r="S26" s="225">
        <v>151124</v>
      </c>
      <c r="T26" s="345">
        <v>4670033310054</v>
      </c>
      <c r="U26" s="31"/>
      <c r="V26" s="225">
        <f>VLOOKUP(R26,'Печать Заказа'!B:F,5,FALSE)</f>
        <v>34590</v>
      </c>
      <c r="W26" s="225" t="str">
        <f>IF(V26="фикс.цена",VLOOKUP(R26,'Печать Заказа'!B:F,4,FALSE),"")</f>
        <v/>
      </c>
      <c r="X26" s="45"/>
      <c r="Y26" s="1" t="str">
        <f>IFERROR(VLOOKUP(R26,'Печать Заказа'!B:N,13,FALSE),"")</f>
        <v/>
      </c>
      <c r="Z26" s="192"/>
    </row>
    <row r="27" spans="1:26" ht="21" customHeight="1" x14ac:dyDescent="0.25">
      <c r="B27" s="10"/>
      <c r="C27" s="156" t="str">
        <f t="shared" si="5"/>
        <v>THERMEX IF 80 V (pro) Wi-Fi</v>
      </c>
      <c r="D27" s="156"/>
      <c r="E27" s="187" t="s">
        <v>335</v>
      </c>
      <c r="F27" s="63">
        <f t="shared" si="6"/>
        <v>151125</v>
      </c>
      <c r="G27" s="225">
        <v>80</v>
      </c>
      <c r="H27" s="470" t="s">
        <v>221</v>
      </c>
      <c r="I27" s="470"/>
      <c r="J27" s="225" t="s">
        <v>2</v>
      </c>
      <c r="K27" s="225" t="s">
        <v>408</v>
      </c>
      <c r="L27" s="97">
        <v>0</v>
      </c>
      <c r="M27" s="97">
        <f t="shared" si="7"/>
        <v>0</v>
      </c>
      <c r="N27" s="97"/>
      <c r="O27" s="98">
        <f t="shared" ref="O27:O30" si="9">P27*(1-$J$3)</f>
        <v>42890</v>
      </c>
      <c r="P27" s="99">
        <f t="shared" si="8"/>
        <v>42890</v>
      </c>
      <c r="Q27" s="225" t="s">
        <v>443</v>
      </c>
      <c r="R27" s="225" t="s">
        <v>449</v>
      </c>
      <c r="S27" s="225">
        <v>151125</v>
      </c>
      <c r="T27" s="345">
        <v>4670033310061</v>
      </c>
      <c r="U27" s="31"/>
      <c r="V27" s="225">
        <f>VLOOKUP(R27,'Печать Заказа'!B:F,5,FALSE)</f>
        <v>42890</v>
      </c>
      <c r="W27" s="225" t="str">
        <f>IF(V27="фикс.цена",VLOOKUP(R27,'Печать Заказа'!B:F,4,FALSE),"")</f>
        <v/>
      </c>
      <c r="Y27" s="1" t="str">
        <f>IFERROR(VLOOKUP(R27,'Печать Заказа'!B:N,13,FALSE),"")</f>
        <v/>
      </c>
      <c r="Z27" s="192"/>
    </row>
    <row r="28" spans="1:26" ht="21" customHeight="1" x14ac:dyDescent="0.25">
      <c r="B28" s="10"/>
      <c r="C28" s="156" t="str">
        <f t="shared" si="5"/>
        <v>THERMEX IF 100 V (pro) Wi-Fi</v>
      </c>
      <c r="D28" s="156"/>
      <c r="E28" s="187" t="s">
        <v>335</v>
      </c>
      <c r="F28" s="63">
        <f t="shared" si="6"/>
        <v>151126</v>
      </c>
      <c r="G28" s="225">
        <v>100</v>
      </c>
      <c r="H28" s="470" t="s">
        <v>221</v>
      </c>
      <c r="I28" s="470"/>
      <c r="J28" s="225" t="s">
        <v>2</v>
      </c>
      <c r="K28" s="225" t="s">
        <v>409</v>
      </c>
      <c r="L28" s="97">
        <v>0</v>
      </c>
      <c r="M28" s="97">
        <f t="shared" si="7"/>
        <v>0</v>
      </c>
      <c r="N28" s="97"/>
      <c r="O28" s="98">
        <f>P28*(1-$J$3)</f>
        <v>49590</v>
      </c>
      <c r="P28" s="99">
        <f t="shared" si="8"/>
        <v>49590</v>
      </c>
      <c r="Q28" s="225" t="s">
        <v>444</v>
      </c>
      <c r="R28" s="225" t="s">
        <v>450</v>
      </c>
      <c r="S28" s="225">
        <v>151126</v>
      </c>
      <c r="T28" s="345">
        <v>4670033310078</v>
      </c>
      <c r="U28" s="31"/>
      <c r="V28" s="225">
        <f>VLOOKUP(R28,'Печать Заказа'!B:F,5,FALSE)</f>
        <v>49590</v>
      </c>
      <c r="W28" s="225" t="str">
        <f>IF(V28="фикс.цена",VLOOKUP(R28,'Печать Заказа'!B:F,4,FALSE),"")</f>
        <v/>
      </c>
      <c r="Y28" s="1" t="str">
        <f>IFERROR(VLOOKUP(R28,'Печать Заказа'!B:N,13,FALSE),"")</f>
        <v/>
      </c>
      <c r="Z28" s="192"/>
    </row>
    <row r="29" spans="1:26" ht="21" customHeight="1" x14ac:dyDescent="0.25">
      <c r="B29" s="10"/>
      <c r="C29" s="156" t="str">
        <f t="shared" si="5"/>
        <v>THERMEX IF 50 H (pro) Wi-Fi</v>
      </c>
      <c r="D29" s="156"/>
      <c r="E29" s="187" t="s">
        <v>335</v>
      </c>
      <c r="F29" s="63">
        <f t="shared" si="6"/>
        <v>151127</v>
      </c>
      <c r="G29" s="225">
        <v>50</v>
      </c>
      <c r="H29" s="470" t="s">
        <v>221</v>
      </c>
      <c r="I29" s="470"/>
      <c r="J29" s="227" t="s">
        <v>3</v>
      </c>
      <c r="K29" s="225" t="s">
        <v>410</v>
      </c>
      <c r="L29" s="97">
        <v>0</v>
      </c>
      <c r="M29" s="97">
        <f t="shared" si="7"/>
        <v>0</v>
      </c>
      <c r="N29" s="97"/>
      <c r="O29" s="98">
        <f t="shared" si="9"/>
        <v>35190</v>
      </c>
      <c r="P29" s="99">
        <f t="shared" si="8"/>
        <v>35190</v>
      </c>
      <c r="Q29" s="225" t="s">
        <v>445</v>
      </c>
      <c r="R29" s="225" t="s">
        <v>451</v>
      </c>
      <c r="S29" s="225">
        <v>151127</v>
      </c>
      <c r="T29" s="345">
        <v>4670033310085</v>
      </c>
      <c r="U29" s="31"/>
      <c r="V29" s="225">
        <f>VLOOKUP(R29,'Печать Заказа'!B:F,5,FALSE)</f>
        <v>35190</v>
      </c>
      <c r="W29" s="225" t="str">
        <f>IF(V29="фикс.цена",VLOOKUP(R29,'Печать Заказа'!B:F,4,FALSE),"")</f>
        <v/>
      </c>
      <c r="Y29" s="1" t="str">
        <f>IFERROR(VLOOKUP(R29,'Печать Заказа'!B:N,13,FALSE),"")</f>
        <v/>
      </c>
      <c r="Z29" s="193"/>
    </row>
    <row r="30" spans="1:26" ht="21" customHeight="1" x14ac:dyDescent="0.25">
      <c r="B30" s="10"/>
      <c r="C30" s="156" t="str">
        <f t="shared" si="5"/>
        <v>THERMEX IF 80 H (pro) Wi-Fi</v>
      </c>
      <c r="D30" s="156"/>
      <c r="E30" s="187" t="s">
        <v>335</v>
      </c>
      <c r="F30" s="63">
        <f t="shared" si="6"/>
        <v>151128</v>
      </c>
      <c r="G30" s="225">
        <v>80</v>
      </c>
      <c r="H30" s="470" t="s">
        <v>221</v>
      </c>
      <c r="I30" s="470"/>
      <c r="J30" s="227" t="s">
        <v>3</v>
      </c>
      <c r="K30" s="225" t="s">
        <v>411</v>
      </c>
      <c r="L30" s="97">
        <v>0</v>
      </c>
      <c r="M30" s="97">
        <f t="shared" si="7"/>
        <v>0</v>
      </c>
      <c r="N30" s="97"/>
      <c r="O30" s="98">
        <f t="shared" si="9"/>
        <v>45690</v>
      </c>
      <c r="P30" s="99">
        <f t="shared" si="8"/>
        <v>45690</v>
      </c>
      <c r="Q30" s="225" t="s">
        <v>446</v>
      </c>
      <c r="R30" s="225" t="s">
        <v>452</v>
      </c>
      <c r="S30" s="225">
        <v>151128</v>
      </c>
      <c r="T30" s="345">
        <v>4670033310092</v>
      </c>
      <c r="U30" s="31"/>
      <c r="V30" s="225">
        <f>VLOOKUP(R30,'Печать Заказа'!B:F,5,FALSE)</f>
        <v>45690</v>
      </c>
      <c r="W30" s="225" t="str">
        <f>IF(V30="фикс.цена",VLOOKUP(R30,'Печать Заказа'!B:F,4,FALSE),"")</f>
        <v/>
      </c>
      <c r="Y30" s="1" t="str">
        <f>IFERROR(VLOOKUP(R30,'Печать Заказа'!B:N,13,FALSE),"")</f>
        <v/>
      </c>
      <c r="Z30" s="192"/>
    </row>
    <row r="31" spans="1:26" ht="9.75" customHeight="1" thickBot="1" x14ac:dyDescent="0.3">
      <c r="B31" s="10"/>
      <c r="C31" s="174"/>
      <c r="D31" s="174"/>
      <c r="E31" s="186"/>
      <c r="F31" s="55"/>
      <c r="G31" s="167"/>
      <c r="H31" s="167"/>
      <c r="I31" s="167"/>
      <c r="J31" s="368"/>
      <c r="K31" s="167"/>
      <c r="L31" s="103"/>
      <c r="M31" s="103"/>
      <c r="N31" s="103"/>
      <c r="O31" s="104"/>
      <c r="P31" s="105"/>
      <c r="Q31" s="167"/>
      <c r="R31" s="167"/>
      <c r="S31" s="167"/>
      <c r="T31" s="342"/>
      <c r="U31" s="31"/>
      <c r="V31" s="167"/>
      <c r="W31" s="167"/>
      <c r="Z31" s="192"/>
    </row>
    <row r="32" spans="1:26" s="33" customFormat="1" ht="66" customHeight="1" thickTop="1" x14ac:dyDescent="0.25">
      <c r="A32" s="3"/>
      <c r="B32" s="62"/>
      <c r="C32" s="94" t="s">
        <v>715</v>
      </c>
      <c r="D32" s="80"/>
      <c r="E32" s="80"/>
      <c r="F32" s="80"/>
      <c r="G32" s="80"/>
      <c r="H32" s="80"/>
      <c r="I32" s="80"/>
      <c r="J32" s="80"/>
      <c r="K32" s="80"/>
      <c r="L32" s="81"/>
      <c r="M32" s="81"/>
      <c r="N32" s="81"/>
      <c r="O32" s="81"/>
      <c r="P32" s="81"/>
      <c r="Q32" s="27"/>
      <c r="R32" s="30"/>
      <c r="S32" s="30"/>
      <c r="T32" s="347"/>
      <c r="U32" s="30"/>
      <c r="V32" s="30"/>
      <c r="W32" s="30"/>
      <c r="Y32" s="1" t="str">
        <f>IFERROR(VLOOKUP(R32,'Печать Заказа'!B:N,13,FALSE),"")</f>
        <v/>
      </c>
    </row>
    <row r="33" spans="1:27" ht="45" customHeight="1" x14ac:dyDescent="0.25">
      <c r="B33" s="84"/>
      <c r="C33" s="91" t="s">
        <v>59</v>
      </c>
      <c r="D33" s="91"/>
      <c r="E33" s="177" t="s">
        <v>334</v>
      </c>
      <c r="F33" s="91" t="s">
        <v>166</v>
      </c>
      <c r="G33" s="160" t="s">
        <v>179</v>
      </c>
      <c r="H33" s="471" t="s">
        <v>181</v>
      </c>
      <c r="I33" s="471"/>
      <c r="J33" s="160" t="s">
        <v>180</v>
      </c>
      <c r="K33" s="160" t="s">
        <v>187</v>
      </c>
      <c r="L33" s="467" t="s">
        <v>783</v>
      </c>
      <c r="M33" s="468"/>
      <c r="N33" s="468"/>
      <c r="O33" s="468"/>
      <c r="P33" s="469"/>
      <c r="Q33" s="28"/>
      <c r="R33" s="29"/>
      <c r="S33" s="29"/>
      <c r="T33" s="348"/>
      <c r="U33" s="29"/>
      <c r="V33" s="29"/>
      <c r="W33" s="29"/>
      <c r="Y33" s="1" t="str">
        <f>IFERROR(VLOOKUP(R33,'Печать Заказа'!B:N,13,FALSE),"")</f>
        <v/>
      </c>
      <c r="AA33" s="1" t="s">
        <v>185</v>
      </c>
    </row>
    <row r="34" spans="1:27" ht="23.1" customHeight="1" x14ac:dyDescent="0.25">
      <c r="B34" s="84"/>
      <c r="C34" s="174" t="str">
        <f>Q34</f>
        <v>THERMEX Optima 30 Wi-Fi</v>
      </c>
      <c r="D34" s="174"/>
      <c r="E34" s="187" t="s">
        <v>335</v>
      </c>
      <c r="F34" s="55">
        <f>S34</f>
        <v>111111</v>
      </c>
      <c r="G34" s="163">
        <v>30</v>
      </c>
      <c r="H34" s="470" t="s">
        <v>333</v>
      </c>
      <c r="I34" s="470"/>
      <c r="J34" s="161" t="s">
        <v>320</v>
      </c>
      <c r="K34" s="167" t="s">
        <v>882</v>
      </c>
      <c r="L34" s="103">
        <v>0</v>
      </c>
      <c r="M34" s="103">
        <f>L34*O34</f>
        <v>0</v>
      </c>
      <c r="N34" s="103"/>
      <c r="O34" s="104">
        <f>P34*(1-$J$3)</f>
        <v>27390</v>
      </c>
      <c r="P34" s="105">
        <f>V34</f>
        <v>27390</v>
      </c>
      <c r="Q34" s="162" t="s">
        <v>718</v>
      </c>
      <c r="R34" s="162" t="s">
        <v>719</v>
      </c>
      <c r="S34" s="162">
        <v>111111</v>
      </c>
      <c r="T34" s="345">
        <v>4670033312423</v>
      </c>
      <c r="U34" s="31"/>
      <c r="V34" s="162">
        <f>VLOOKUP(R34,'Печать Заказа'!B:F,5,FALSE)</f>
        <v>27390</v>
      </c>
      <c r="W34" s="162" t="str">
        <f>IF(V34="фикс.цена",VLOOKUP(R34,'Печать Заказа'!B:F,4,FALSE),"")</f>
        <v/>
      </c>
      <c r="Y34" s="1" t="str">
        <f>IFERROR(VLOOKUP(R34,'Печать Заказа'!B:N,13,FALSE),"")</f>
        <v/>
      </c>
    </row>
    <row r="35" spans="1:27" ht="23.1" customHeight="1" x14ac:dyDescent="0.25">
      <c r="B35" s="84"/>
      <c r="C35" s="156" t="str">
        <f>Q35</f>
        <v>THERMEX Optima 50 Wi-Fi</v>
      </c>
      <c r="D35" s="156"/>
      <c r="E35" s="187" t="s">
        <v>335</v>
      </c>
      <c r="F35" s="63">
        <f>S35</f>
        <v>111112</v>
      </c>
      <c r="G35" s="162">
        <v>50</v>
      </c>
      <c r="H35" s="470" t="s">
        <v>333</v>
      </c>
      <c r="I35" s="470"/>
      <c r="J35" s="161" t="s">
        <v>320</v>
      </c>
      <c r="K35" s="338" t="s">
        <v>883</v>
      </c>
      <c r="L35" s="97">
        <v>0</v>
      </c>
      <c r="M35" s="97">
        <f>L35*O35</f>
        <v>0</v>
      </c>
      <c r="N35" s="97"/>
      <c r="O35" s="98">
        <f>P35*(1-$J$3)</f>
        <v>32790</v>
      </c>
      <c r="P35" s="99">
        <f>V35</f>
        <v>32790</v>
      </c>
      <c r="Q35" s="162" t="s">
        <v>720</v>
      </c>
      <c r="R35" s="162" t="s">
        <v>721</v>
      </c>
      <c r="S35" s="162">
        <v>111112</v>
      </c>
      <c r="T35" s="345">
        <v>4670033312430</v>
      </c>
      <c r="U35" s="31"/>
      <c r="V35" s="162">
        <f>VLOOKUP(R35,'Печать Заказа'!B:F,5,FALSE)</f>
        <v>32790</v>
      </c>
      <c r="W35" s="162" t="str">
        <f>IF(V35="фикс.цена",VLOOKUP(R35,'Печать Заказа'!B:F,4,FALSE),"")</f>
        <v/>
      </c>
      <c r="Y35" s="1" t="str">
        <f>IFERROR(VLOOKUP(R35,'Печать Заказа'!B:N,13,FALSE),"")</f>
        <v/>
      </c>
    </row>
    <row r="36" spans="1:27" ht="23.1" customHeight="1" x14ac:dyDescent="0.25">
      <c r="B36" s="84"/>
      <c r="C36" s="156" t="str">
        <f>Q36</f>
        <v>THERMEX Optima 80 Wi-Fi</v>
      </c>
      <c r="D36" s="156"/>
      <c r="E36" s="187" t="s">
        <v>335</v>
      </c>
      <c r="F36" s="63">
        <f>S36</f>
        <v>111113</v>
      </c>
      <c r="G36" s="162">
        <v>80</v>
      </c>
      <c r="H36" s="470" t="s">
        <v>333</v>
      </c>
      <c r="I36" s="470"/>
      <c r="J36" s="161" t="s">
        <v>320</v>
      </c>
      <c r="K36" s="338" t="s">
        <v>884</v>
      </c>
      <c r="L36" s="97">
        <v>0</v>
      </c>
      <c r="M36" s="97">
        <f>L36*O36</f>
        <v>0</v>
      </c>
      <c r="N36" s="97"/>
      <c r="O36" s="98">
        <f>P36*(1-$J$3)</f>
        <v>40190</v>
      </c>
      <c r="P36" s="99">
        <f>V36</f>
        <v>40190</v>
      </c>
      <c r="Q36" s="162" t="s">
        <v>722</v>
      </c>
      <c r="R36" s="162" t="s">
        <v>723</v>
      </c>
      <c r="S36" s="162">
        <v>111113</v>
      </c>
      <c r="T36" s="345">
        <v>4670033312447</v>
      </c>
      <c r="U36" s="31"/>
      <c r="V36" s="162">
        <f>VLOOKUP(R36,'Печать Заказа'!B:F,5,FALSE)</f>
        <v>40190</v>
      </c>
      <c r="W36" s="162" t="str">
        <f>IF(V36="фикс.цена",VLOOKUP(R36,'Печать Заказа'!B:F,4,FALSE),"")</f>
        <v/>
      </c>
      <c r="Y36" s="1" t="str">
        <f>IFERROR(VLOOKUP(R36,'Печать Заказа'!B:N,13,FALSE),"")</f>
        <v/>
      </c>
    </row>
    <row r="37" spans="1:27" ht="23.1" customHeight="1" thickBot="1" x14ac:dyDescent="0.3">
      <c r="B37" s="84"/>
      <c r="C37" s="156" t="str">
        <f>Q37</f>
        <v>THERMEX Optima 100 Wi-Fi</v>
      </c>
      <c r="D37" s="156"/>
      <c r="E37" s="187" t="s">
        <v>335</v>
      </c>
      <c r="F37" s="63">
        <f>S37</f>
        <v>111114</v>
      </c>
      <c r="G37" s="162">
        <v>100</v>
      </c>
      <c r="H37" s="470" t="s">
        <v>333</v>
      </c>
      <c r="I37" s="470"/>
      <c r="J37" s="161" t="s">
        <v>320</v>
      </c>
      <c r="K37" s="338" t="s">
        <v>885</v>
      </c>
      <c r="L37" s="97">
        <v>0</v>
      </c>
      <c r="M37" s="97">
        <f>L37*O37</f>
        <v>0</v>
      </c>
      <c r="N37" s="97"/>
      <c r="O37" s="98">
        <f>P37*(1-$J$3)</f>
        <v>44790</v>
      </c>
      <c r="P37" s="99">
        <f>V37</f>
        <v>44790</v>
      </c>
      <c r="Q37" s="162" t="s">
        <v>716</v>
      </c>
      <c r="R37" s="162" t="s">
        <v>717</v>
      </c>
      <c r="S37" s="162">
        <v>111114</v>
      </c>
      <c r="T37" s="345">
        <v>4670033312454</v>
      </c>
      <c r="U37" s="31"/>
      <c r="V37" s="162">
        <f>VLOOKUP(R37,'Печать Заказа'!B:F,5,FALSE)</f>
        <v>44790</v>
      </c>
      <c r="W37" s="162" t="str">
        <f>IF(V37="фикс.цена",VLOOKUP(R37,'Печать Заказа'!B:F,4,FALSE),"")</f>
        <v/>
      </c>
      <c r="Y37" s="1" t="str">
        <f>IFERROR(VLOOKUP(R37,'Печать Заказа'!B:N,13,FALSE),"")</f>
        <v/>
      </c>
    </row>
    <row r="38" spans="1:27" s="33" customFormat="1" ht="66" customHeight="1" thickTop="1" x14ac:dyDescent="0.25">
      <c r="A38" s="3"/>
      <c r="B38" s="62"/>
      <c r="C38" s="95" t="s">
        <v>666</v>
      </c>
      <c r="D38" s="92"/>
      <c r="E38" s="92"/>
      <c r="F38" s="92"/>
      <c r="G38" s="92"/>
      <c r="H38" s="92"/>
      <c r="I38" s="92"/>
      <c r="J38" s="92"/>
      <c r="K38" s="92"/>
      <c r="L38" s="81"/>
      <c r="M38" s="81"/>
      <c r="N38" s="81"/>
      <c r="O38" s="81"/>
      <c r="P38" s="81"/>
      <c r="Q38" s="27"/>
      <c r="R38" s="30"/>
      <c r="S38" s="30"/>
      <c r="T38" s="347"/>
      <c r="U38" s="30"/>
      <c r="V38" s="30"/>
      <c r="W38" s="30"/>
      <c r="Y38" s="1" t="str">
        <f>IFERROR(VLOOKUP(R38,'Печать Заказа'!B:N,13,FALSE),"")</f>
        <v/>
      </c>
    </row>
    <row r="39" spans="1:27" ht="45" customHeight="1" x14ac:dyDescent="0.25">
      <c r="B39" s="84"/>
      <c r="C39" s="91" t="s">
        <v>59</v>
      </c>
      <c r="D39" s="91"/>
      <c r="E39" s="177" t="s">
        <v>334</v>
      </c>
      <c r="F39" s="91" t="s">
        <v>166</v>
      </c>
      <c r="G39" s="284" t="s">
        <v>179</v>
      </c>
      <c r="H39" s="471" t="s">
        <v>181</v>
      </c>
      <c r="I39" s="471"/>
      <c r="J39" s="284" t="s">
        <v>180</v>
      </c>
      <c r="K39" s="284" t="s">
        <v>187</v>
      </c>
      <c r="L39" s="467" t="s">
        <v>667</v>
      </c>
      <c r="M39" s="468"/>
      <c r="N39" s="468"/>
      <c r="O39" s="468"/>
      <c r="P39" s="469"/>
      <c r="Q39" s="28"/>
      <c r="R39" s="29"/>
      <c r="S39" s="29"/>
      <c r="T39" s="348"/>
      <c r="U39" s="29"/>
      <c r="V39" s="29"/>
      <c r="W39" s="29"/>
      <c r="Y39" s="1" t="str">
        <f>IFERROR(VLOOKUP(R39,'Печать Заказа'!B:N,13,FALSE),"")</f>
        <v/>
      </c>
    </row>
    <row r="40" spans="1:27" ht="23.1" customHeight="1" x14ac:dyDescent="0.25">
      <c r="B40" s="10"/>
      <c r="C40" s="181" t="str">
        <f>Q40</f>
        <v>THERMEX MS 30 V (pro)</v>
      </c>
      <c r="D40" s="181"/>
      <c r="E40" s="187" t="s">
        <v>335</v>
      </c>
      <c r="F40" s="65">
        <f>S40</f>
        <v>151162</v>
      </c>
      <c r="G40" s="282">
        <v>30</v>
      </c>
      <c r="H40" s="470" t="s">
        <v>989</v>
      </c>
      <c r="I40" s="470"/>
      <c r="J40" s="282" t="s">
        <v>2</v>
      </c>
      <c r="K40" s="67" t="s">
        <v>412</v>
      </c>
      <c r="L40" s="97">
        <v>0</v>
      </c>
      <c r="M40" s="97">
        <f>L40*O40</f>
        <v>0</v>
      </c>
      <c r="N40" s="97"/>
      <c r="O40" s="98">
        <f>P40*(1-$J$3)</f>
        <v>26390</v>
      </c>
      <c r="P40" s="99">
        <f>V40</f>
        <v>26390</v>
      </c>
      <c r="Q40" s="283" t="s">
        <v>673</v>
      </c>
      <c r="R40" s="283" t="s">
        <v>669</v>
      </c>
      <c r="S40" s="283">
        <v>151162</v>
      </c>
      <c r="T40" s="345">
        <v>4670033312386</v>
      </c>
      <c r="U40" s="31"/>
      <c r="V40" s="283">
        <f>VLOOKUP(R40,'Печать Заказа'!B:F,5,FALSE)</f>
        <v>26390</v>
      </c>
      <c r="W40" s="283" t="str">
        <f>IF(V40="фикс.цена",VLOOKUP(R40,'Печать Заказа'!B:F,4,FALSE),"")</f>
        <v/>
      </c>
      <c r="Y40" s="1" t="str">
        <f>IFERROR(VLOOKUP(R40,'Печать Заказа'!B:N,13,FALSE),"")</f>
        <v/>
      </c>
    </row>
    <row r="41" spans="1:27" ht="23.1" customHeight="1" x14ac:dyDescent="0.25">
      <c r="B41" s="10"/>
      <c r="C41" s="181" t="str">
        <f>Q41</f>
        <v>THERMEX MS 50 V (pro)</v>
      </c>
      <c r="D41" s="181"/>
      <c r="E41" s="187" t="s">
        <v>335</v>
      </c>
      <c r="F41" s="65">
        <f>S41</f>
        <v>151163</v>
      </c>
      <c r="G41" s="282">
        <v>50</v>
      </c>
      <c r="H41" s="470" t="s">
        <v>222</v>
      </c>
      <c r="I41" s="470"/>
      <c r="J41" s="282" t="s">
        <v>2</v>
      </c>
      <c r="K41" s="67" t="s">
        <v>413</v>
      </c>
      <c r="L41" s="97">
        <v>0</v>
      </c>
      <c r="M41" s="97">
        <f>L41*O41</f>
        <v>0</v>
      </c>
      <c r="N41" s="97"/>
      <c r="O41" s="98">
        <f>P41*(1-$J$3)</f>
        <v>30890</v>
      </c>
      <c r="P41" s="99">
        <f>V41</f>
        <v>30890</v>
      </c>
      <c r="Q41" s="283" t="s">
        <v>674</v>
      </c>
      <c r="R41" s="283" t="s">
        <v>670</v>
      </c>
      <c r="S41" s="283">
        <v>151163</v>
      </c>
      <c r="T41" s="345">
        <v>4670033312393</v>
      </c>
      <c r="U41" s="31"/>
      <c r="V41" s="283">
        <f>VLOOKUP(R41,'Печать Заказа'!B:F,5,FALSE)</f>
        <v>30890</v>
      </c>
      <c r="W41" s="283" t="str">
        <f>IF(V41="фикс.цена",VLOOKUP(R41,'Печать Заказа'!B:F,4,FALSE),"")</f>
        <v/>
      </c>
      <c r="Y41" s="1" t="str">
        <f>IFERROR(VLOOKUP(R41,'Печать Заказа'!B:N,13,FALSE),"")</f>
        <v/>
      </c>
    </row>
    <row r="42" spans="1:27" ht="23.1" customHeight="1" x14ac:dyDescent="0.25">
      <c r="B42" s="10"/>
      <c r="C42" s="181" t="str">
        <f>Q42</f>
        <v>THERMEX MS 80 V (pro)</v>
      </c>
      <c r="D42" s="181"/>
      <c r="E42" s="187" t="s">
        <v>335</v>
      </c>
      <c r="F42" s="65">
        <f>S42</f>
        <v>151164</v>
      </c>
      <c r="G42" s="282">
        <v>80</v>
      </c>
      <c r="H42" s="470" t="s">
        <v>222</v>
      </c>
      <c r="I42" s="470"/>
      <c r="J42" s="282" t="s">
        <v>2</v>
      </c>
      <c r="K42" s="67" t="s">
        <v>414</v>
      </c>
      <c r="L42" s="97">
        <v>0</v>
      </c>
      <c r="M42" s="97">
        <f>L42*O42</f>
        <v>0</v>
      </c>
      <c r="N42" s="97"/>
      <c r="O42" s="98">
        <f>P42*(1-$J$3)</f>
        <v>36690</v>
      </c>
      <c r="P42" s="99">
        <f>V42</f>
        <v>36690</v>
      </c>
      <c r="Q42" s="283" t="s">
        <v>675</v>
      </c>
      <c r="R42" s="283" t="s">
        <v>671</v>
      </c>
      <c r="S42" s="283">
        <v>151164</v>
      </c>
      <c r="T42" s="345">
        <v>4670033312409</v>
      </c>
      <c r="U42" s="31"/>
      <c r="V42" s="283">
        <f>VLOOKUP(R42,'Печать Заказа'!B:F,5,FALSE)</f>
        <v>36690</v>
      </c>
      <c r="W42" s="283" t="str">
        <f>IF(V42="фикс.цена",VLOOKUP(R42,'Печать Заказа'!B:F,4,FALSE),"")</f>
        <v/>
      </c>
      <c r="Y42" s="1" t="str">
        <f>IFERROR(VLOOKUP(R42,'Печать Заказа'!B:N,13,FALSE),"")</f>
        <v/>
      </c>
      <c r="Z42" s="192"/>
    </row>
    <row r="43" spans="1:27" ht="23.1" customHeight="1" thickBot="1" x14ac:dyDescent="0.3">
      <c r="B43" s="10"/>
      <c r="C43" s="181" t="str">
        <f>Q43</f>
        <v>THERMEX MS 100 V (pro)</v>
      </c>
      <c r="D43" s="181"/>
      <c r="E43" s="187" t="s">
        <v>335</v>
      </c>
      <c r="F43" s="65">
        <f>S43</f>
        <v>151165</v>
      </c>
      <c r="G43" s="282">
        <v>100</v>
      </c>
      <c r="H43" s="470" t="s">
        <v>222</v>
      </c>
      <c r="I43" s="470"/>
      <c r="J43" s="282" t="s">
        <v>2</v>
      </c>
      <c r="K43" s="67" t="s">
        <v>415</v>
      </c>
      <c r="L43" s="97">
        <v>0</v>
      </c>
      <c r="M43" s="97">
        <f>L43*O43</f>
        <v>0</v>
      </c>
      <c r="N43" s="97"/>
      <c r="O43" s="98">
        <f>P43*(1-$J$3)</f>
        <v>43490</v>
      </c>
      <c r="P43" s="99">
        <f>V43</f>
        <v>43490</v>
      </c>
      <c r="Q43" s="283" t="s">
        <v>672</v>
      </c>
      <c r="R43" s="283" t="s">
        <v>668</v>
      </c>
      <c r="S43" s="283">
        <v>151165</v>
      </c>
      <c r="T43" s="345">
        <v>4670033312416</v>
      </c>
      <c r="U43" s="31"/>
      <c r="V43" s="283">
        <f>VLOOKUP(R43,'Печать Заказа'!B:F,5,FALSE)</f>
        <v>43490</v>
      </c>
      <c r="W43" s="283" t="str">
        <f>IF(V43="фикс.цена",VLOOKUP(R43,'Печать Заказа'!B:F,4,FALSE),"")</f>
        <v/>
      </c>
      <c r="Y43" s="1" t="str">
        <f>IFERROR(VLOOKUP(R43,'Печать Заказа'!B:N,13,FALSE),"")</f>
        <v/>
      </c>
      <c r="Z43" s="192"/>
    </row>
    <row r="44" spans="1:27" s="33" customFormat="1" ht="66" customHeight="1" thickTop="1" x14ac:dyDescent="0.25">
      <c r="A44" s="3"/>
      <c r="B44" s="62"/>
      <c r="C44" s="95" t="s">
        <v>768</v>
      </c>
      <c r="D44" s="92"/>
      <c r="E44" s="92"/>
      <c r="F44" s="92"/>
      <c r="G44" s="92"/>
      <c r="H44" s="92"/>
      <c r="I44" s="92"/>
      <c r="J44" s="92"/>
      <c r="K44" s="92"/>
      <c r="L44" s="81"/>
      <c r="M44" s="81"/>
      <c r="N44" s="81"/>
      <c r="O44" s="81"/>
      <c r="P44" s="81"/>
      <c r="Q44" s="27"/>
      <c r="R44" s="30"/>
      <c r="S44" s="30"/>
      <c r="T44" s="347"/>
      <c r="U44" s="30"/>
      <c r="V44" s="30"/>
      <c r="W44" s="30"/>
      <c r="Y44" s="1" t="str">
        <f>IFERROR(VLOOKUP(R92,'Печать Заказа'!B:N,13,FALSE),"")</f>
        <v/>
      </c>
    </row>
    <row r="45" spans="1:27" ht="45" customHeight="1" x14ac:dyDescent="0.25">
      <c r="B45" s="84"/>
      <c r="C45" s="91" t="s">
        <v>59</v>
      </c>
      <c r="D45" s="91"/>
      <c r="E45" s="177" t="s">
        <v>334</v>
      </c>
      <c r="F45" s="91" t="s">
        <v>166</v>
      </c>
      <c r="G45" s="314" t="s">
        <v>179</v>
      </c>
      <c r="H45" s="471" t="s">
        <v>181</v>
      </c>
      <c r="I45" s="471"/>
      <c r="J45" s="314" t="s">
        <v>180</v>
      </c>
      <c r="K45" s="314" t="s">
        <v>187</v>
      </c>
      <c r="L45" s="467" t="s">
        <v>784</v>
      </c>
      <c r="M45" s="468"/>
      <c r="N45" s="468"/>
      <c r="O45" s="468"/>
      <c r="P45" s="469"/>
      <c r="Q45" s="28"/>
      <c r="R45" s="29"/>
      <c r="S45" s="29"/>
      <c r="T45" s="348"/>
      <c r="U45" s="29"/>
      <c r="V45" s="29"/>
      <c r="W45" s="29"/>
      <c r="Y45" s="1" t="str">
        <f>IFERROR(VLOOKUP(R93,'Печать Заказа'!B:N,13,FALSE),"")</f>
        <v/>
      </c>
    </row>
    <row r="46" spans="1:27" ht="23.1" customHeight="1" x14ac:dyDescent="0.25">
      <c r="B46" s="10"/>
      <c r="C46" s="181" t="str">
        <f>Q46</f>
        <v>THERMEX Omnia 30 V</v>
      </c>
      <c r="D46" s="181"/>
      <c r="E46" s="181" t="s">
        <v>336</v>
      </c>
      <c r="F46" s="65">
        <f t="shared" ref="F46:F49" si="10">S46</f>
        <v>111107</v>
      </c>
      <c r="G46" s="312">
        <v>30</v>
      </c>
      <c r="H46" s="470" t="s">
        <v>222</v>
      </c>
      <c r="I46" s="470"/>
      <c r="J46" s="312" t="s">
        <v>2</v>
      </c>
      <c r="K46" s="67" t="s">
        <v>777</v>
      </c>
      <c r="L46" s="97">
        <v>0</v>
      </c>
      <c r="M46" s="97">
        <f t="shared" ref="M46:M49" si="11">L46*O46</f>
        <v>0</v>
      </c>
      <c r="N46" s="97"/>
      <c r="O46" s="98">
        <f t="shared" ref="O46:O49" si="12">P46*(1-$J$3)</f>
        <v>24590</v>
      </c>
      <c r="P46" s="99">
        <f t="shared" ref="P46:P49" si="13">V46</f>
        <v>24590</v>
      </c>
      <c r="Q46" s="313" t="s">
        <v>771</v>
      </c>
      <c r="R46" s="313" t="s">
        <v>772</v>
      </c>
      <c r="S46" s="313">
        <v>111107</v>
      </c>
      <c r="T46" s="345">
        <v>4670033312508</v>
      </c>
      <c r="U46" s="31"/>
      <c r="V46" s="313">
        <f>VLOOKUP(R46,'Печать Заказа'!B:F,5,FALSE)</f>
        <v>24590</v>
      </c>
      <c r="W46" s="313" t="str">
        <f>IF(V46="фикс.цена",VLOOKUP(R46,'Печать Заказа'!B:F,4,FALSE),"")</f>
        <v/>
      </c>
      <c r="Y46" s="1">
        <f>IFERROR(VLOOKUP(R94,'Печать Заказа'!B:N,13,FALSE),"")</f>
        <v>0</v>
      </c>
    </row>
    <row r="47" spans="1:27" ht="23.1" customHeight="1" x14ac:dyDescent="0.25">
      <c r="B47" s="10"/>
      <c r="C47" s="181" t="str">
        <f t="shared" ref="C47:C49" si="14">Q47</f>
        <v>THERMEX Omnia 50 V</v>
      </c>
      <c r="D47" s="181"/>
      <c r="E47" s="181" t="s">
        <v>336</v>
      </c>
      <c r="F47" s="65">
        <f t="shared" si="10"/>
        <v>111108</v>
      </c>
      <c r="G47" s="312">
        <v>50</v>
      </c>
      <c r="H47" s="470" t="s">
        <v>222</v>
      </c>
      <c r="I47" s="470"/>
      <c r="J47" s="312" t="s">
        <v>2</v>
      </c>
      <c r="K47" s="67" t="s">
        <v>778</v>
      </c>
      <c r="L47" s="97">
        <v>0</v>
      </c>
      <c r="M47" s="97">
        <f t="shared" si="11"/>
        <v>0</v>
      </c>
      <c r="N47" s="97"/>
      <c r="O47" s="98">
        <f t="shared" si="12"/>
        <v>30490</v>
      </c>
      <c r="P47" s="99">
        <f t="shared" si="13"/>
        <v>30490</v>
      </c>
      <c r="Q47" s="313" t="s">
        <v>773</v>
      </c>
      <c r="R47" s="313" t="s">
        <v>774</v>
      </c>
      <c r="S47" s="313">
        <v>111108</v>
      </c>
      <c r="T47" s="345">
        <v>4670033312515</v>
      </c>
      <c r="U47" s="31"/>
      <c r="V47" s="313">
        <f>VLOOKUP(R47,'Печать Заказа'!B:F,5,FALSE)</f>
        <v>30490</v>
      </c>
      <c r="W47" s="313" t="str">
        <f>IF(V47="фикс.цена",VLOOKUP(R47,'Печать Заказа'!B:F,4,FALSE),"")</f>
        <v/>
      </c>
      <c r="Y47" s="1">
        <f>IFERROR(VLOOKUP(R95,'Печать Заказа'!B:N,13,FALSE),"")</f>
        <v>0</v>
      </c>
    </row>
    <row r="48" spans="1:27" ht="23.1" customHeight="1" x14ac:dyDescent="0.25">
      <c r="B48" s="10"/>
      <c r="C48" s="181" t="str">
        <f t="shared" si="14"/>
        <v>THERMEX Omnia 80 V</v>
      </c>
      <c r="D48" s="181"/>
      <c r="E48" s="181" t="s">
        <v>336</v>
      </c>
      <c r="F48" s="65">
        <f t="shared" si="10"/>
        <v>111109</v>
      </c>
      <c r="G48" s="312">
        <v>80</v>
      </c>
      <c r="H48" s="470" t="s">
        <v>222</v>
      </c>
      <c r="I48" s="470"/>
      <c r="J48" s="312" t="s">
        <v>2</v>
      </c>
      <c r="K48" s="67" t="s">
        <v>779</v>
      </c>
      <c r="L48" s="97">
        <v>0</v>
      </c>
      <c r="M48" s="97">
        <f t="shared" si="11"/>
        <v>0</v>
      </c>
      <c r="N48" s="97"/>
      <c r="O48" s="98">
        <f t="shared" si="12"/>
        <v>38090</v>
      </c>
      <c r="P48" s="99">
        <f t="shared" si="13"/>
        <v>38090</v>
      </c>
      <c r="Q48" s="313" t="s">
        <v>775</v>
      </c>
      <c r="R48" s="313" t="s">
        <v>776</v>
      </c>
      <c r="S48" s="313">
        <v>111109</v>
      </c>
      <c r="T48" s="345">
        <v>4670033312522</v>
      </c>
      <c r="U48" s="31"/>
      <c r="V48" s="313">
        <f>VLOOKUP(R48,'Печать Заказа'!B:F,5,FALSE)</f>
        <v>38090</v>
      </c>
      <c r="W48" s="313" t="str">
        <f>IF(V48="фикс.цена",VLOOKUP(R48,'Печать Заказа'!B:F,4,FALSE),"")</f>
        <v/>
      </c>
      <c r="Y48" s="1">
        <f>IFERROR(VLOOKUP(R96,'Печать Заказа'!B:N,13,FALSE),"")</f>
        <v>0</v>
      </c>
      <c r="Z48" s="192"/>
    </row>
    <row r="49" spans="1:26" ht="23.1" customHeight="1" x14ac:dyDescent="0.25">
      <c r="B49" s="10"/>
      <c r="C49" s="181" t="str">
        <f t="shared" si="14"/>
        <v>THERMEX Omnia 100 V</v>
      </c>
      <c r="D49" s="181"/>
      <c r="E49" s="181" t="s">
        <v>336</v>
      </c>
      <c r="F49" s="65">
        <f t="shared" si="10"/>
        <v>111110</v>
      </c>
      <c r="G49" s="312">
        <v>100</v>
      </c>
      <c r="H49" s="470" t="s">
        <v>222</v>
      </c>
      <c r="I49" s="470"/>
      <c r="J49" s="312" t="s">
        <v>2</v>
      </c>
      <c r="K49" s="67" t="s">
        <v>780</v>
      </c>
      <c r="L49" s="97">
        <v>0</v>
      </c>
      <c r="M49" s="97">
        <f t="shared" si="11"/>
        <v>0</v>
      </c>
      <c r="N49" s="97"/>
      <c r="O49" s="98">
        <f t="shared" si="12"/>
        <v>42390</v>
      </c>
      <c r="P49" s="99">
        <f t="shared" si="13"/>
        <v>42390</v>
      </c>
      <c r="Q49" s="313" t="s">
        <v>769</v>
      </c>
      <c r="R49" s="313" t="s">
        <v>770</v>
      </c>
      <c r="S49" s="313">
        <v>111110</v>
      </c>
      <c r="T49" s="345">
        <v>4670033312539</v>
      </c>
      <c r="U49" s="31"/>
      <c r="V49" s="313">
        <f>VLOOKUP(R49,'Печать Заказа'!B:F,5,FALSE)</f>
        <v>42390</v>
      </c>
      <c r="W49" s="313" t="str">
        <f>IF(V49="фикс.цена",VLOOKUP(R49,'Печать Заказа'!B:F,4,FALSE),"")</f>
        <v/>
      </c>
      <c r="Y49" s="1">
        <f>IFERROR(VLOOKUP(R97,'Печать Заказа'!B:N,13,FALSE),"")</f>
        <v>0</v>
      </c>
      <c r="Z49" s="192"/>
    </row>
    <row r="50" spans="1:26" ht="7.5" customHeight="1" x14ac:dyDescent="0.25">
      <c r="B50" s="10"/>
      <c r="C50" s="209"/>
      <c r="D50" s="209"/>
      <c r="E50" s="209"/>
      <c r="F50" s="369"/>
      <c r="G50" s="368"/>
      <c r="H50" s="167"/>
      <c r="I50" s="167"/>
      <c r="J50" s="368"/>
      <c r="K50" s="370"/>
      <c r="L50" s="103"/>
      <c r="M50" s="103"/>
      <c r="N50" s="103"/>
      <c r="O50" s="104"/>
      <c r="P50" s="105"/>
      <c r="Q50" s="167"/>
      <c r="R50" s="167"/>
      <c r="S50" s="167"/>
      <c r="T50" s="342"/>
      <c r="U50" s="31"/>
      <c r="V50" s="167"/>
      <c r="W50" s="167"/>
      <c r="Z50" s="192"/>
    </row>
    <row r="51" spans="1:26" ht="6" customHeight="1" thickBot="1" x14ac:dyDescent="0.3">
      <c r="B51" s="10"/>
      <c r="C51" s="209"/>
      <c r="D51" s="209"/>
      <c r="E51" s="186"/>
      <c r="F51" s="369"/>
      <c r="G51" s="368"/>
      <c r="H51" s="167"/>
      <c r="I51" s="167"/>
      <c r="J51" s="368"/>
      <c r="K51" s="370"/>
      <c r="L51" s="103"/>
      <c r="M51" s="103"/>
      <c r="N51" s="103"/>
      <c r="O51" s="104"/>
      <c r="P51" s="105"/>
      <c r="Q51" s="167"/>
      <c r="R51" s="167"/>
      <c r="S51" s="167"/>
      <c r="T51" s="342"/>
      <c r="U51" s="31"/>
      <c r="V51" s="167"/>
      <c r="W51" s="167"/>
      <c r="Z51" s="192"/>
    </row>
    <row r="52" spans="1:26" s="33" customFormat="1" ht="60" customHeight="1" thickTop="1" x14ac:dyDescent="0.25">
      <c r="A52" s="3"/>
      <c r="B52" s="62"/>
      <c r="C52" s="95" t="s">
        <v>475</v>
      </c>
      <c r="D52" s="95"/>
      <c r="E52" s="257" t="s">
        <v>585</v>
      </c>
      <c r="F52" s="95"/>
      <c r="G52" s="95"/>
      <c r="H52" s="95"/>
      <c r="I52" s="95"/>
      <c r="J52" s="95"/>
      <c r="K52" s="95"/>
      <c r="L52" s="62"/>
      <c r="M52" s="62"/>
      <c r="N52" s="62"/>
      <c r="O52" s="62"/>
      <c r="P52" s="62"/>
      <c r="Q52" s="27"/>
      <c r="R52" s="30"/>
      <c r="S52" s="30"/>
      <c r="T52" s="347"/>
      <c r="U52" s="30"/>
      <c r="V52" s="30"/>
      <c r="W52" s="30"/>
      <c r="Y52" s="1" t="str">
        <f>IFERROR(VLOOKUP(R52,'Печать Заказа'!B:N,13,FALSE),"")</f>
        <v/>
      </c>
    </row>
    <row r="53" spans="1:26" ht="45" customHeight="1" x14ac:dyDescent="0.25">
      <c r="B53" s="84"/>
      <c r="C53" s="91" t="s">
        <v>59</v>
      </c>
      <c r="D53" s="91"/>
      <c r="E53" s="177"/>
      <c r="F53" s="91" t="s">
        <v>166</v>
      </c>
      <c r="G53" s="376" t="s">
        <v>179</v>
      </c>
      <c r="H53" s="473" t="s">
        <v>181</v>
      </c>
      <c r="I53" s="473"/>
      <c r="J53" s="376" t="s">
        <v>180</v>
      </c>
      <c r="K53" s="233" t="s">
        <v>187</v>
      </c>
      <c r="L53" s="467" t="s">
        <v>781</v>
      </c>
      <c r="M53" s="468"/>
      <c r="N53" s="468"/>
      <c r="O53" s="468"/>
      <c r="P53" s="469"/>
      <c r="Q53" s="28"/>
      <c r="R53" s="29"/>
      <c r="S53" s="29"/>
      <c r="T53" s="348"/>
      <c r="U53" s="29"/>
      <c r="V53" s="29"/>
      <c r="W53" s="29"/>
      <c r="Y53" s="1" t="str">
        <f>IFERROR(VLOOKUP(R53,'Печать Заказа'!B:N,13,FALSE),"")</f>
        <v/>
      </c>
    </row>
    <row r="54" spans="1:26" ht="23.1" customHeight="1" x14ac:dyDescent="0.25">
      <c r="B54" s="10"/>
      <c r="C54" s="181" t="str">
        <f>Q54</f>
        <v>THERMEX Victory 30 V</v>
      </c>
      <c r="D54" s="181"/>
      <c r="E54" s="181"/>
      <c r="F54" s="65">
        <f>S54</f>
        <v>151143</v>
      </c>
      <c r="G54" s="377">
        <v>30</v>
      </c>
      <c r="H54" s="472">
        <v>2</v>
      </c>
      <c r="I54" s="472"/>
      <c r="J54" s="377" t="s">
        <v>2</v>
      </c>
      <c r="K54" s="454" t="s">
        <v>1095</v>
      </c>
      <c r="L54" s="97">
        <v>0</v>
      </c>
      <c r="M54" s="97">
        <f>L54*O54</f>
        <v>0</v>
      </c>
      <c r="N54" s="97"/>
      <c r="O54" s="98">
        <f>P54*(1-$J$3)</f>
        <v>20690</v>
      </c>
      <c r="P54" s="99">
        <f>V54</f>
        <v>20690</v>
      </c>
      <c r="Q54" s="235" t="s">
        <v>478</v>
      </c>
      <c r="R54" s="235" t="s">
        <v>479</v>
      </c>
      <c r="S54" s="235">
        <v>151143</v>
      </c>
      <c r="T54" s="345">
        <v>4670007712884</v>
      </c>
      <c r="U54" s="31"/>
      <c r="V54" s="235">
        <f>VLOOKUP(R54,'Печать Заказа'!B:F,5,FALSE)</f>
        <v>20690</v>
      </c>
      <c r="W54" s="235" t="str">
        <f>IF(V54="фикс.цена",VLOOKUP(R54,'Печать Заказа'!B:F,4,FALSE),"")</f>
        <v/>
      </c>
      <c r="Y54" s="1">
        <f>IFERROR(VLOOKUP(R54,'Печать Заказа'!B:N,13,FALSE),"")</f>
        <v>0</v>
      </c>
    </row>
    <row r="55" spans="1:26" ht="23.1" customHeight="1" x14ac:dyDescent="0.25">
      <c r="B55" s="10"/>
      <c r="C55" s="181" t="str">
        <f>Q55</f>
        <v>THERMEX Victory 50 V</v>
      </c>
      <c r="D55" s="181"/>
      <c r="E55" s="181"/>
      <c r="F55" s="65">
        <f>S55</f>
        <v>151144</v>
      </c>
      <c r="G55" s="377">
        <v>50</v>
      </c>
      <c r="H55" s="472">
        <v>2</v>
      </c>
      <c r="I55" s="472"/>
      <c r="J55" s="377" t="s">
        <v>2</v>
      </c>
      <c r="K55" s="454" t="s">
        <v>1096</v>
      </c>
      <c r="L55" s="97">
        <v>0</v>
      </c>
      <c r="M55" s="97">
        <f>L55*O55</f>
        <v>0</v>
      </c>
      <c r="N55" s="97"/>
      <c r="O55" s="98">
        <f>P55*(1-$J$3)</f>
        <v>28490</v>
      </c>
      <c r="P55" s="99">
        <f>V55</f>
        <v>28490</v>
      </c>
      <c r="Q55" s="235" t="s">
        <v>480</v>
      </c>
      <c r="R55" s="235" t="s">
        <v>481</v>
      </c>
      <c r="S55" s="235">
        <v>151144</v>
      </c>
      <c r="T55" s="345">
        <v>4670007713805</v>
      </c>
      <c r="U55" s="31"/>
      <c r="V55" s="235">
        <f>VLOOKUP(R55,'Печать Заказа'!B:F,5,FALSE)</f>
        <v>28490</v>
      </c>
      <c r="W55" s="235" t="str">
        <f>IF(V55="фикс.цена",VLOOKUP(R55,'Печать Заказа'!B:F,4,FALSE),"")</f>
        <v/>
      </c>
      <c r="Y55" s="1">
        <f>IFERROR(VLOOKUP(R55,'Печать Заказа'!B:N,13,FALSE),"")</f>
        <v>0</v>
      </c>
    </row>
    <row r="56" spans="1:26" ht="23.1" customHeight="1" x14ac:dyDescent="0.25">
      <c r="B56" s="10"/>
      <c r="C56" s="181" t="str">
        <f>Q56</f>
        <v>THERMEX Victory 80 V</v>
      </c>
      <c r="D56" s="181"/>
      <c r="E56" s="181"/>
      <c r="F56" s="65">
        <f>S56</f>
        <v>151145</v>
      </c>
      <c r="G56" s="377">
        <v>80</v>
      </c>
      <c r="H56" s="472">
        <v>2</v>
      </c>
      <c r="I56" s="472"/>
      <c r="J56" s="377" t="s">
        <v>2</v>
      </c>
      <c r="K56" s="454" t="s">
        <v>1097</v>
      </c>
      <c r="L56" s="97">
        <v>0</v>
      </c>
      <c r="M56" s="97">
        <f>L56*O56</f>
        <v>0</v>
      </c>
      <c r="N56" s="97"/>
      <c r="O56" s="98">
        <f>P56*(1-$J$3)</f>
        <v>31990</v>
      </c>
      <c r="P56" s="99">
        <f>V56</f>
        <v>31990</v>
      </c>
      <c r="Q56" s="235" t="s">
        <v>482</v>
      </c>
      <c r="R56" s="235" t="s">
        <v>483</v>
      </c>
      <c r="S56" s="235">
        <v>151145</v>
      </c>
      <c r="T56" s="345">
        <v>4670007713843</v>
      </c>
      <c r="U56" s="31"/>
      <c r="V56" s="235">
        <f>VLOOKUP(R56,'Печать Заказа'!B:F,5,FALSE)</f>
        <v>31990</v>
      </c>
      <c r="W56" s="235" t="str">
        <f>IF(V56="фикс.цена",VLOOKUP(R56,'Печать Заказа'!B:F,4,FALSE),"")</f>
        <v/>
      </c>
      <c r="Y56" s="1">
        <f>IFERROR(VLOOKUP(R56,'Печать Заказа'!B:N,13,FALSE),"")</f>
        <v>0</v>
      </c>
    </row>
    <row r="57" spans="1:26" ht="23.1" customHeight="1" x14ac:dyDescent="0.25">
      <c r="B57" s="10"/>
      <c r="C57" s="181" t="str">
        <f>Q57</f>
        <v>THERMEX Victory 100 V</v>
      </c>
      <c r="D57" s="181"/>
      <c r="E57" s="181"/>
      <c r="F57" s="65">
        <f>S57</f>
        <v>151146</v>
      </c>
      <c r="G57" s="377">
        <v>100</v>
      </c>
      <c r="H57" s="472">
        <v>2</v>
      </c>
      <c r="I57" s="472"/>
      <c r="J57" s="377" t="s">
        <v>2</v>
      </c>
      <c r="K57" s="454" t="s">
        <v>1098</v>
      </c>
      <c r="L57" s="97">
        <v>0</v>
      </c>
      <c r="M57" s="97">
        <f>L57*O57</f>
        <v>0</v>
      </c>
      <c r="N57" s="97"/>
      <c r="O57" s="98">
        <f>P57*(1-$J$3)</f>
        <v>41490</v>
      </c>
      <c r="P57" s="99">
        <f>V57</f>
        <v>41490</v>
      </c>
      <c r="Q57" s="235" t="s">
        <v>476</v>
      </c>
      <c r="R57" s="235" t="s">
        <v>477</v>
      </c>
      <c r="S57" s="235">
        <v>151146</v>
      </c>
      <c r="T57" s="345">
        <v>4670033310030</v>
      </c>
      <c r="U57" s="31"/>
      <c r="V57" s="235">
        <f>VLOOKUP(R57,'Печать Заказа'!B:F,5,FALSE)</f>
        <v>41490</v>
      </c>
      <c r="W57" s="235" t="str">
        <f>IF(V57="фикс.цена",VLOOKUP(R57,'Печать Заказа'!B:F,4,FALSE),"")</f>
        <v/>
      </c>
      <c r="Y57" s="1">
        <f>IFERROR(VLOOKUP(R57,'Печать Заказа'!B:N,13,FALSE),"")</f>
        <v>0</v>
      </c>
    </row>
    <row r="58" spans="1:26" ht="9" customHeight="1" thickBot="1" x14ac:dyDescent="0.3">
      <c r="B58" s="10"/>
      <c r="C58" s="209"/>
      <c r="D58" s="209"/>
      <c r="E58" s="209"/>
      <c r="F58" s="369"/>
      <c r="G58" s="368"/>
      <c r="H58" s="371"/>
      <c r="I58" s="371"/>
      <c r="J58" s="368"/>
      <c r="K58" s="370"/>
      <c r="L58" s="103"/>
      <c r="M58" s="103"/>
      <c r="N58" s="103"/>
      <c r="O58" s="104"/>
      <c r="P58" s="105"/>
      <c r="Q58" s="167"/>
      <c r="R58" s="167"/>
      <c r="S58" s="167"/>
      <c r="T58" s="342"/>
      <c r="U58" s="31"/>
      <c r="V58" s="167"/>
      <c r="W58" s="167"/>
    </row>
    <row r="59" spans="1:26" s="33" customFormat="1" ht="62.25" customHeight="1" thickTop="1" x14ac:dyDescent="0.25">
      <c r="A59" s="3"/>
      <c r="B59" s="62"/>
      <c r="C59" s="95" t="s">
        <v>454</v>
      </c>
      <c r="D59" s="92"/>
      <c r="E59" s="257" t="s">
        <v>584</v>
      </c>
      <c r="F59" s="92"/>
      <c r="G59" s="92"/>
      <c r="H59" s="92"/>
      <c r="I59" s="92"/>
      <c r="J59" s="92"/>
      <c r="K59" s="92"/>
      <c r="L59" s="81"/>
      <c r="M59" s="81"/>
      <c r="N59" s="81"/>
      <c r="O59" s="81"/>
      <c r="P59" s="81"/>
      <c r="Q59" s="27"/>
      <c r="R59" s="30"/>
      <c r="S59" s="30"/>
      <c r="T59" s="347"/>
      <c r="U59" s="30"/>
      <c r="V59" s="30"/>
      <c r="W59" s="30"/>
      <c r="Y59" s="1" t="str">
        <f>IFERROR(VLOOKUP(R59,'Печать Заказа'!B:N,13,FALSE),"")</f>
        <v/>
      </c>
    </row>
    <row r="60" spans="1:26" ht="45" customHeight="1" x14ac:dyDescent="0.25">
      <c r="B60" s="84"/>
      <c r="C60" s="91" t="s">
        <v>59</v>
      </c>
      <c r="D60" s="91"/>
      <c r="E60" s="177" t="s">
        <v>334</v>
      </c>
      <c r="F60" s="91" t="s">
        <v>166</v>
      </c>
      <c r="G60" s="71" t="s">
        <v>179</v>
      </c>
      <c r="H60" s="471" t="s">
        <v>181</v>
      </c>
      <c r="I60" s="471"/>
      <c r="J60" s="71" t="s">
        <v>180</v>
      </c>
      <c r="K60" s="71" t="s">
        <v>187</v>
      </c>
      <c r="L60" s="467" t="s">
        <v>623</v>
      </c>
      <c r="M60" s="468"/>
      <c r="N60" s="468"/>
      <c r="O60" s="468"/>
      <c r="P60" s="469"/>
      <c r="Q60" s="28"/>
      <c r="R60" s="29"/>
      <c r="S60" s="29"/>
      <c r="T60" s="348"/>
      <c r="U60" s="29"/>
      <c r="V60" s="29"/>
      <c r="W60" s="29"/>
      <c r="Y60" s="1" t="str">
        <f>IFERROR(VLOOKUP(R60,'Печать Заказа'!B:N,13,FALSE),"")</f>
        <v/>
      </c>
    </row>
    <row r="61" spans="1:26" ht="23.1" customHeight="1" x14ac:dyDescent="0.25">
      <c r="B61" s="10"/>
      <c r="C61" s="156" t="str">
        <f t="shared" ref="C61:C66" si="15">Q61</f>
        <v>THERMEX IF 30 V (pro)</v>
      </c>
      <c r="D61" s="156"/>
      <c r="E61" s="187" t="s">
        <v>335</v>
      </c>
      <c r="F61" s="63">
        <f t="shared" ref="F61:F66" si="16">S61</f>
        <v>151022</v>
      </c>
      <c r="G61" s="72">
        <v>30</v>
      </c>
      <c r="H61" s="470" t="s">
        <v>221</v>
      </c>
      <c r="I61" s="470"/>
      <c r="J61" s="72" t="s">
        <v>2</v>
      </c>
      <c r="K61" s="72" t="s">
        <v>406</v>
      </c>
      <c r="L61" s="97">
        <v>0</v>
      </c>
      <c r="M61" s="97">
        <f t="shared" ref="M61:M66" si="17">L61*O61</f>
        <v>0</v>
      </c>
      <c r="N61" s="97"/>
      <c r="O61" s="98">
        <f t="shared" ref="O61:O66" si="18">P61*(1-$J$3)</f>
        <v>24390</v>
      </c>
      <c r="P61" s="99">
        <f t="shared" ref="P61:P66" si="19">V61</f>
        <v>24390</v>
      </c>
      <c r="Q61" s="64" t="s">
        <v>148</v>
      </c>
      <c r="R61" s="64" t="s">
        <v>152</v>
      </c>
      <c r="S61" s="64">
        <v>151022</v>
      </c>
      <c r="T61" s="345">
        <v>4670007715571</v>
      </c>
      <c r="U61" s="31"/>
      <c r="V61" s="64">
        <f>VLOOKUP(R61,'Печать Заказа'!B:F,5,FALSE)</f>
        <v>24390</v>
      </c>
      <c r="W61" s="64"/>
      <c r="Y61" s="1" t="str">
        <f>IFERROR(VLOOKUP(R61,'Печать Заказа'!B:N,13,FALSE),"")</f>
        <v/>
      </c>
    </row>
    <row r="62" spans="1:26" ht="23.1" customHeight="1" x14ac:dyDescent="0.25">
      <c r="B62" s="10"/>
      <c r="C62" s="156" t="str">
        <f t="shared" si="15"/>
        <v>THERMEX IF 50 V (pro)</v>
      </c>
      <c r="D62" s="156"/>
      <c r="E62" s="187" t="s">
        <v>335</v>
      </c>
      <c r="F62" s="63">
        <f t="shared" si="16"/>
        <v>151023</v>
      </c>
      <c r="G62" s="72">
        <v>50</v>
      </c>
      <c r="H62" s="470" t="s">
        <v>221</v>
      </c>
      <c r="I62" s="470"/>
      <c r="J62" s="72" t="s">
        <v>2</v>
      </c>
      <c r="K62" s="72" t="s">
        <v>407</v>
      </c>
      <c r="L62" s="97">
        <v>0</v>
      </c>
      <c r="M62" s="97">
        <f t="shared" si="17"/>
        <v>0</v>
      </c>
      <c r="N62" s="97"/>
      <c r="O62" s="98">
        <f t="shared" si="18"/>
        <v>27790</v>
      </c>
      <c r="P62" s="99">
        <f t="shared" si="19"/>
        <v>27790</v>
      </c>
      <c r="Q62" s="64" t="s">
        <v>149</v>
      </c>
      <c r="R62" s="64" t="s">
        <v>153</v>
      </c>
      <c r="S62" s="64">
        <v>151023</v>
      </c>
      <c r="T62" s="345">
        <v>4670007715588</v>
      </c>
      <c r="U62" s="31"/>
      <c r="V62" s="64">
        <f>VLOOKUP(R62,'Печать Заказа'!B:F,5,FALSE)</f>
        <v>27790</v>
      </c>
      <c r="W62" s="64"/>
      <c r="X62" s="45"/>
      <c r="Y62" s="1" t="str">
        <f>IFERROR(VLOOKUP(R62,'Печать Заказа'!B:N,13,FALSE),"")</f>
        <v/>
      </c>
    </row>
    <row r="63" spans="1:26" ht="23.1" customHeight="1" x14ac:dyDescent="0.25">
      <c r="B63" s="10"/>
      <c r="C63" s="156" t="str">
        <f t="shared" si="15"/>
        <v>THERMEX IF 80 V (pro)</v>
      </c>
      <c r="D63" s="156"/>
      <c r="E63" s="187" t="s">
        <v>335</v>
      </c>
      <c r="F63" s="63">
        <f t="shared" si="16"/>
        <v>151024</v>
      </c>
      <c r="G63" s="72">
        <v>80</v>
      </c>
      <c r="H63" s="470" t="s">
        <v>221</v>
      </c>
      <c r="I63" s="470"/>
      <c r="J63" s="72" t="s">
        <v>2</v>
      </c>
      <c r="K63" s="72" t="s">
        <v>408</v>
      </c>
      <c r="L63" s="97">
        <v>0</v>
      </c>
      <c r="M63" s="97">
        <f t="shared" si="17"/>
        <v>0</v>
      </c>
      <c r="N63" s="97"/>
      <c r="O63" s="98">
        <f t="shared" si="18"/>
        <v>34390</v>
      </c>
      <c r="P63" s="99">
        <f t="shared" si="19"/>
        <v>34390</v>
      </c>
      <c r="Q63" s="64" t="s">
        <v>150</v>
      </c>
      <c r="R63" s="64" t="s">
        <v>154</v>
      </c>
      <c r="S63" s="64">
        <v>151024</v>
      </c>
      <c r="T63" s="345">
        <v>4670007715595</v>
      </c>
      <c r="U63" s="31"/>
      <c r="V63" s="64">
        <f>VLOOKUP(R63,'Печать Заказа'!B:F,5,FALSE)</f>
        <v>34390</v>
      </c>
      <c r="W63" s="64" t="str">
        <f>IF(V63="фикс.цена",VLOOKUP(R63,'Печать Заказа'!B:F,4,FALSE),"")</f>
        <v/>
      </c>
      <c r="Y63" s="1" t="str">
        <f>IFERROR(VLOOKUP(R63,'Печать Заказа'!B:N,13,FALSE),"")</f>
        <v/>
      </c>
    </row>
    <row r="64" spans="1:26" ht="23.1" customHeight="1" x14ac:dyDescent="0.25">
      <c r="B64" s="10"/>
      <c r="C64" s="156" t="str">
        <f t="shared" si="15"/>
        <v>THERMEX IF 100 V (pro)</v>
      </c>
      <c r="D64" s="156"/>
      <c r="E64" s="187" t="s">
        <v>335</v>
      </c>
      <c r="F64" s="63">
        <f t="shared" si="16"/>
        <v>151025</v>
      </c>
      <c r="G64" s="72">
        <v>100</v>
      </c>
      <c r="H64" s="470" t="s">
        <v>221</v>
      </c>
      <c r="I64" s="470"/>
      <c r="J64" s="72" t="s">
        <v>2</v>
      </c>
      <c r="K64" s="72" t="s">
        <v>409</v>
      </c>
      <c r="L64" s="97">
        <v>0</v>
      </c>
      <c r="M64" s="97">
        <f t="shared" si="17"/>
        <v>0</v>
      </c>
      <c r="N64" s="97"/>
      <c r="O64" s="98">
        <f t="shared" si="18"/>
        <v>40590</v>
      </c>
      <c r="P64" s="99">
        <f t="shared" si="19"/>
        <v>40590</v>
      </c>
      <c r="Q64" s="64" t="s">
        <v>151</v>
      </c>
      <c r="R64" s="64" t="s">
        <v>155</v>
      </c>
      <c r="S64" s="64">
        <v>151025</v>
      </c>
      <c r="T64" s="345">
        <v>4670007715601</v>
      </c>
      <c r="U64" s="31"/>
      <c r="V64" s="64">
        <f>VLOOKUP(R64,'Печать Заказа'!B:F,5,FALSE)</f>
        <v>40590</v>
      </c>
      <c r="W64" s="64" t="str">
        <f>IF(V64="фикс.цена",VLOOKUP(R64,'Печать Заказа'!B:F,4,FALSE),"")</f>
        <v/>
      </c>
      <c r="Y64" s="1" t="str">
        <f>IFERROR(VLOOKUP(R64,'Печать Заказа'!B:N,13,FALSE),"")</f>
        <v/>
      </c>
    </row>
    <row r="65" spans="1:25" ht="23.1" customHeight="1" x14ac:dyDescent="0.25">
      <c r="B65" s="10"/>
      <c r="C65" s="156" t="str">
        <f t="shared" si="15"/>
        <v>THERMEX IF 50 H (pro)</v>
      </c>
      <c r="D65" s="156"/>
      <c r="E65" s="187" t="s">
        <v>335</v>
      </c>
      <c r="F65" s="63">
        <f t="shared" si="16"/>
        <v>151030</v>
      </c>
      <c r="G65" s="142">
        <v>50</v>
      </c>
      <c r="H65" s="470" t="s">
        <v>221</v>
      </c>
      <c r="I65" s="470"/>
      <c r="J65" s="141" t="s">
        <v>3</v>
      </c>
      <c r="K65" s="142" t="s">
        <v>410</v>
      </c>
      <c r="L65" s="97">
        <v>0</v>
      </c>
      <c r="M65" s="97">
        <f t="shared" si="17"/>
        <v>0</v>
      </c>
      <c r="N65" s="97"/>
      <c r="O65" s="98">
        <f t="shared" si="18"/>
        <v>28190</v>
      </c>
      <c r="P65" s="99">
        <f t="shared" si="19"/>
        <v>28190</v>
      </c>
      <c r="Q65" s="164" t="s">
        <v>302</v>
      </c>
      <c r="R65" s="164" t="s">
        <v>303</v>
      </c>
      <c r="S65" s="164">
        <v>151030</v>
      </c>
      <c r="T65" s="345">
        <v>4670007715809</v>
      </c>
      <c r="U65" s="31"/>
      <c r="V65" s="142">
        <f>VLOOKUP(R65,'Печать Заказа'!B:F,5,FALSE)</f>
        <v>28190</v>
      </c>
      <c r="W65" s="142" t="str">
        <f>IF(V65="фикс.цена",VLOOKUP(R65,'Печать Заказа'!B:F,4,FALSE),"")</f>
        <v/>
      </c>
      <c r="Y65" s="1" t="str">
        <f>IFERROR(VLOOKUP(R65,'Печать Заказа'!B:N,13,FALSE),"")</f>
        <v/>
      </c>
    </row>
    <row r="66" spans="1:25" ht="23.1" customHeight="1" thickBot="1" x14ac:dyDescent="0.3">
      <c r="B66" s="10"/>
      <c r="C66" s="424" t="str">
        <f t="shared" si="15"/>
        <v>THERMEX IF 80 H (pro)</v>
      </c>
      <c r="D66" s="424"/>
      <c r="E66" s="191" t="s">
        <v>335</v>
      </c>
      <c r="F66" s="425">
        <f t="shared" si="16"/>
        <v>151031</v>
      </c>
      <c r="G66" s="394">
        <v>80</v>
      </c>
      <c r="H66" s="474" t="s">
        <v>221</v>
      </c>
      <c r="I66" s="474"/>
      <c r="J66" s="419" t="s">
        <v>3</v>
      </c>
      <c r="K66" s="394" t="s">
        <v>411</v>
      </c>
      <c r="L66" s="396">
        <v>0</v>
      </c>
      <c r="M66" s="396">
        <f t="shared" si="17"/>
        <v>0</v>
      </c>
      <c r="N66" s="396"/>
      <c r="O66" s="333">
        <f t="shared" si="18"/>
        <v>35590</v>
      </c>
      <c r="P66" s="365">
        <f t="shared" si="19"/>
        <v>35590</v>
      </c>
      <c r="Q66" s="164" t="s">
        <v>304</v>
      </c>
      <c r="R66" s="164" t="s">
        <v>305</v>
      </c>
      <c r="S66" s="164">
        <v>151031</v>
      </c>
      <c r="T66" s="345">
        <v>4670007715816</v>
      </c>
      <c r="U66" s="31"/>
      <c r="V66" s="142">
        <f>VLOOKUP(R66,'Печать Заказа'!B:F,5,FALSE)</f>
        <v>35590</v>
      </c>
      <c r="W66" s="142" t="str">
        <f>IF(V66="фикс.цена",VLOOKUP(R66,'Печать Заказа'!B:F,4,FALSE),"")</f>
        <v/>
      </c>
      <c r="Y66" s="1" t="str">
        <f>IFERROR(VLOOKUP(R66,'Печать Заказа'!B:N,13,FALSE),"")</f>
        <v/>
      </c>
    </row>
    <row r="67" spans="1:25" s="33" customFormat="1" ht="58.5" customHeight="1" thickTop="1" x14ac:dyDescent="0.25">
      <c r="A67" s="3"/>
      <c r="B67" s="62"/>
      <c r="C67" s="95" t="s">
        <v>227</v>
      </c>
      <c r="D67" s="92"/>
      <c r="E67" s="92"/>
      <c r="F67" s="92"/>
      <c r="G67" s="92"/>
      <c r="H67" s="92"/>
      <c r="I67" s="92"/>
      <c r="J67" s="92"/>
      <c r="K67" s="92"/>
      <c r="L67" s="81"/>
      <c r="M67" s="81"/>
      <c r="N67" s="81"/>
      <c r="O67" s="81"/>
      <c r="P67" s="81"/>
      <c r="Q67" s="27"/>
      <c r="R67" s="30"/>
      <c r="S67" s="30"/>
      <c r="T67" s="347"/>
      <c r="U67" s="30"/>
      <c r="V67" s="30"/>
      <c r="W67" s="30"/>
      <c r="Y67" s="1" t="str">
        <f>IFERROR(VLOOKUP(R44,'Печать Заказа'!B:N,13,FALSE),"")</f>
        <v/>
      </c>
    </row>
    <row r="68" spans="1:25" ht="45" customHeight="1" x14ac:dyDescent="0.25">
      <c r="B68" s="84"/>
      <c r="C68" s="91" t="s">
        <v>59</v>
      </c>
      <c r="D68" s="91"/>
      <c r="E68" s="177" t="s">
        <v>334</v>
      </c>
      <c r="F68" s="91" t="s">
        <v>166</v>
      </c>
      <c r="G68" s="71" t="s">
        <v>179</v>
      </c>
      <c r="H68" s="471" t="s">
        <v>181</v>
      </c>
      <c r="I68" s="471"/>
      <c r="J68" s="71" t="s">
        <v>180</v>
      </c>
      <c r="K68" s="71" t="s">
        <v>187</v>
      </c>
      <c r="L68" s="467" t="s">
        <v>624</v>
      </c>
      <c r="M68" s="468"/>
      <c r="N68" s="468"/>
      <c r="O68" s="468"/>
      <c r="P68" s="469"/>
      <c r="Q68" s="28"/>
      <c r="R68" s="29"/>
      <c r="S68" s="29"/>
      <c r="T68" s="348"/>
      <c r="U68" s="29"/>
      <c r="V68" s="29"/>
      <c r="W68" s="29"/>
      <c r="Y68" s="1" t="str">
        <f>IFERROR(VLOOKUP(R45,'Печать Заказа'!B:N,13,FALSE),"")</f>
        <v/>
      </c>
    </row>
    <row r="69" spans="1:25" ht="23.1" customHeight="1" x14ac:dyDescent="0.25">
      <c r="B69" s="10"/>
      <c r="C69" s="181" t="str">
        <f t="shared" ref="C69:C75" si="20">Q69</f>
        <v>THERMEX MK 30 V</v>
      </c>
      <c r="D69" s="181"/>
      <c r="E69" s="187" t="s">
        <v>335</v>
      </c>
      <c r="F69" s="65">
        <f t="shared" ref="F69:F75" si="21">S69</f>
        <v>151001</v>
      </c>
      <c r="G69" s="74">
        <v>30</v>
      </c>
      <c r="H69" s="470" t="s">
        <v>222</v>
      </c>
      <c r="I69" s="470"/>
      <c r="J69" s="74" t="s">
        <v>2</v>
      </c>
      <c r="K69" s="67" t="s">
        <v>412</v>
      </c>
      <c r="L69" s="97">
        <v>0</v>
      </c>
      <c r="M69" s="97">
        <f t="shared" ref="M69:M75" si="22">L69*O69</f>
        <v>0</v>
      </c>
      <c r="N69" s="97"/>
      <c r="O69" s="98">
        <f t="shared" ref="O69:O75" si="23">P69*(1-$J$3)</f>
        <v>19490</v>
      </c>
      <c r="P69" s="99">
        <f t="shared" ref="P69:P75" si="24">V69</f>
        <v>19490</v>
      </c>
      <c r="Q69" s="64" t="s">
        <v>120</v>
      </c>
      <c r="R69" s="64" t="s">
        <v>116</v>
      </c>
      <c r="S69" s="64">
        <v>151001</v>
      </c>
      <c r="T69" s="345">
        <v>4670007714208</v>
      </c>
      <c r="U69" s="31"/>
      <c r="V69" s="64">
        <f>VLOOKUP(R69,'Печать Заказа'!B:F,5,FALSE)</f>
        <v>19490</v>
      </c>
      <c r="W69" s="64" t="str">
        <f>IF(V69="фикс.цена",VLOOKUP(R69,'Печать Заказа'!B:F,4,FALSE),"")</f>
        <v/>
      </c>
      <c r="Y69" s="1">
        <f>IFERROR(VLOOKUP(R46,'Печать Заказа'!B:N,13,FALSE),"")</f>
        <v>0</v>
      </c>
    </row>
    <row r="70" spans="1:25" ht="23.1" customHeight="1" x14ac:dyDescent="0.25">
      <c r="B70" s="10"/>
      <c r="C70" s="181" t="str">
        <f t="shared" si="20"/>
        <v>THERMEX MK 50 V</v>
      </c>
      <c r="D70" s="181"/>
      <c r="E70" s="187" t="s">
        <v>335</v>
      </c>
      <c r="F70" s="65">
        <f t="shared" si="21"/>
        <v>151002</v>
      </c>
      <c r="G70" s="74">
        <v>50</v>
      </c>
      <c r="H70" s="470" t="s">
        <v>222</v>
      </c>
      <c r="I70" s="470"/>
      <c r="J70" s="74" t="s">
        <v>2</v>
      </c>
      <c r="K70" s="67" t="s">
        <v>413</v>
      </c>
      <c r="L70" s="97">
        <v>0</v>
      </c>
      <c r="M70" s="97">
        <f t="shared" si="22"/>
        <v>0</v>
      </c>
      <c r="N70" s="97"/>
      <c r="O70" s="98">
        <f t="shared" si="23"/>
        <v>24690</v>
      </c>
      <c r="P70" s="99">
        <f t="shared" si="24"/>
        <v>24690</v>
      </c>
      <c r="Q70" s="64" t="s">
        <v>121</v>
      </c>
      <c r="R70" s="64" t="s">
        <v>117</v>
      </c>
      <c r="S70" s="64">
        <v>151002</v>
      </c>
      <c r="T70" s="345">
        <v>4670007714215</v>
      </c>
      <c r="U70" s="31"/>
      <c r="V70" s="64">
        <f>VLOOKUP(R70,'Печать Заказа'!B:F,5,FALSE)</f>
        <v>24690</v>
      </c>
      <c r="W70" s="64" t="str">
        <f>IF(V70="фикс.цена",VLOOKUP(R70,'Печать Заказа'!B:F,4,FALSE),"")</f>
        <v/>
      </c>
      <c r="Y70" s="1">
        <f>IFERROR(VLOOKUP(R47,'Печать Заказа'!B:N,13,FALSE),"")</f>
        <v>0</v>
      </c>
    </row>
    <row r="71" spans="1:25" ht="23.1" customHeight="1" x14ac:dyDescent="0.25">
      <c r="B71" s="10"/>
      <c r="C71" s="181" t="str">
        <f t="shared" si="20"/>
        <v>THERMEX MK 80 V</v>
      </c>
      <c r="D71" s="181"/>
      <c r="E71" s="187" t="s">
        <v>335</v>
      </c>
      <c r="F71" s="65">
        <f t="shared" si="21"/>
        <v>151003</v>
      </c>
      <c r="G71" s="74">
        <v>80</v>
      </c>
      <c r="H71" s="470" t="s">
        <v>222</v>
      </c>
      <c r="I71" s="470"/>
      <c r="J71" s="74" t="s">
        <v>2</v>
      </c>
      <c r="K71" s="67" t="s">
        <v>414</v>
      </c>
      <c r="L71" s="97">
        <v>0</v>
      </c>
      <c r="M71" s="97">
        <f t="shared" si="22"/>
        <v>0</v>
      </c>
      <c r="N71" s="97"/>
      <c r="O71" s="98">
        <f t="shared" si="23"/>
        <v>30190</v>
      </c>
      <c r="P71" s="99">
        <f t="shared" si="24"/>
        <v>30190</v>
      </c>
      <c r="Q71" s="64" t="s">
        <v>122</v>
      </c>
      <c r="R71" s="64" t="s">
        <v>118</v>
      </c>
      <c r="S71" s="64">
        <v>151003</v>
      </c>
      <c r="T71" s="345">
        <v>4670007714222</v>
      </c>
      <c r="U71" s="31"/>
      <c r="V71" s="64">
        <f>VLOOKUP(R71,'Печать Заказа'!B:F,5,FALSE)</f>
        <v>30190</v>
      </c>
      <c r="W71" s="64" t="str">
        <f>IF(V71="фикс.цена",VLOOKUP(R71,'Печать Заказа'!B:F,4,FALSE),"")</f>
        <v/>
      </c>
      <c r="Y71" s="1">
        <f>IFERROR(VLOOKUP(R48,'Печать Заказа'!B:N,13,FALSE),"")</f>
        <v>0</v>
      </c>
    </row>
    <row r="72" spans="1:25" ht="23.1" customHeight="1" x14ac:dyDescent="0.25">
      <c r="B72" s="10"/>
      <c r="C72" s="181" t="str">
        <f t="shared" si="20"/>
        <v>THERMEX MK 100 V</v>
      </c>
      <c r="D72" s="181"/>
      <c r="E72" s="187" t="s">
        <v>335</v>
      </c>
      <c r="F72" s="65">
        <f t="shared" si="21"/>
        <v>151004</v>
      </c>
      <c r="G72" s="74">
        <v>100</v>
      </c>
      <c r="H72" s="470" t="s">
        <v>222</v>
      </c>
      <c r="I72" s="470"/>
      <c r="J72" s="74" t="s">
        <v>2</v>
      </c>
      <c r="K72" s="67" t="s">
        <v>415</v>
      </c>
      <c r="L72" s="97">
        <v>0</v>
      </c>
      <c r="M72" s="97">
        <f t="shared" si="22"/>
        <v>0</v>
      </c>
      <c r="N72" s="97"/>
      <c r="O72" s="98">
        <f t="shared" si="23"/>
        <v>36390</v>
      </c>
      <c r="P72" s="99">
        <f t="shared" si="24"/>
        <v>36390</v>
      </c>
      <c r="Q72" s="64" t="s">
        <v>119</v>
      </c>
      <c r="R72" s="64" t="s">
        <v>115</v>
      </c>
      <c r="S72" s="64">
        <v>151004</v>
      </c>
      <c r="T72" s="345">
        <v>4670007714239</v>
      </c>
      <c r="U72" s="31"/>
      <c r="V72" s="64">
        <f>VLOOKUP(R72,'Печать Заказа'!B:F,5,FALSE)</f>
        <v>36390</v>
      </c>
      <c r="W72" s="64" t="str">
        <f>IF(V72="фикс.цена",VLOOKUP(R72,'Печать Заказа'!B:F,4,FALSE),"")</f>
        <v/>
      </c>
      <c r="Y72" s="1">
        <f>IFERROR(VLOOKUP(R49,'Печать Заказа'!B:N,13,FALSE),"")</f>
        <v>0</v>
      </c>
    </row>
    <row r="73" spans="1:25" ht="23.1" customHeight="1" x14ac:dyDescent="0.25">
      <c r="B73" s="10"/>
      <c r="C73" s="181" t="str">
        <f t="shared" si="20"/>
        <v>THERMEX MK 50 H</v>
      </c>
      <c r="D73" s="181"/>
      <c r="E73" s="187" t="s">
        <v>335</v>
      </c>
      <c r="F73" s="65">
        <f t="shared" si="21"/>
        <v>151151</v>
      </c>
      <c r="G73" s="231">
        <v>50</v>
      </c>
      <c r="H73" s="470" t="s">
        <v>222</v>
      </c>
      <c r="I73" s="470"/>
      <c r="J73" s="231" t="s">
        <v>3</v>
      </c>
      <c r="K73" s="67" t="s">
        <v>466</v>
      </c>
      <c r="L73" s="97">
        <v>0</v>
      </c>
      <c r="M73" s="97">
        <f t="shared" si="22"/>
        <v>0</v>
      </c>
      <c r="N73" s="97"/>
      <c r="O73" s="98">
        <f t="shared" si="23"/>
        <v>25990</v>
      </c>
      <c r="P73" s="99">
        <f t="shared" si="24"/>
        <v>25990</v>
      </c>
      <c r="Q73" s="230" t="s">
        <v>462</v>
      </c>
      <c r="R73" s="230" t="s">
        <v>463</v>
      </c>
      <c r="S73" s="230">
        <v>151151</v>
      </c>
      <c r="T73" s="345">
        <v>4670033310221</v>
      </c>
      <c r="U73" s="31"/>
      <c r="V73" s="230">
        <f>VLOOKUP(R73,'Печать Заказа'!B:F,5,FALSE)</f>
        <v>25990</v>
      </c>
      <c r="W73" s="230" t="str">
        <f>IF(V73="фикс.цена",VLOOKUP(R73,'Печать Заказа'!B:F,4,FALSE),"")</f>
        <v/>
      </c>
    </row>
    <row r="74" spans="1:25" s="33" customFormat="1" ht="18" x14ac:dyDescent="0.25">
      <c r="A74" s="3"/>
      <c r="B74" s="10"/>
      <c r="C74" s="181" t="str">
        <f t="shared" si="20"/>
        <v>THERMEX MK 80 H</v>
      </c>
      <c r="D74" s="181"/>
      <c r="E74" s="187" t="s">
        <v>335</v>
      </c>
      <c r="F74" s="65">
        <f t="shared" si="21"/>
        <v>151152</v>
      </c>
      <c r="G74" s="231">
        <v>80</v>
      </c>
      <c r="H74" s="470" t="s">
        <v>222</v>
      </c>
      <c r="I74" s="470"/>
      <c r="J74" s="231" t="s">
        <v>3</v>
      </c>
      <c r="K74" s="67" t="s">
        <v>467</v>
      </c>
      <c r="L74" s="97">
        <v>0</v>
      </c>
      <c r="M74" s="97">
        <f t="shared" si="22"/>
        <v>0</v>
      </c>
      <c r="N74" s="97"/>
      <c r="O74" s="98">
        <f t="shared" si="23"/>
        <v>31590</v>
      </c>
      <c r="P74" s="99">
        <f t="shared" si="24"/>
        <v>31590</v>
      </c>
      <c r="Q74" s="230" t="s">
        <v>464</v>
      </c>
      <c r="R74" s="230" t="s">
        <v>465</v>
      </c>
      <c r="S74" s="230">
        <v>151152</v>
      </c>
      <c r="T74" s="345">
        <v>4670033310238</v>
      </c>
      <c r="U74" s="31"/>
      <c r="V74" s="230">
        <f>VLOOKUP(R74,'Печать Заказа'!B:F,5,FALSE)</f>
        <v>31590</v>
      </c>
      <c r="W74" s="230" t="str">
        <f>IF(V74="фикс.цена",VLOOKUP(R74,'Печать Заказа'!B:F,4,FALSE),"")</f>
        <v/>
      </c>
      <c r="Y74" s="1" t="str">
        <f>IFERROR(VLOOKUP(R67,'Печать Заказа'!B:N,13,FALSE),"")</f>
        <v/>
      </c>
    </row>
    <row r="75" spans="1:25" ht="18.75" thickBot="1" x14ac:dyDescent="0.3">
      <c r="B75" s="10"/>
      <c r="C75" s="181" t="str">
        <f t="shared" si="20"/>
        <v>THERMEX MK 100 H</v>
      </c>
      <c r="D75" s="181"/>
      <c r="E75" s="187" t="s">
        <v>335</v>
      </c>
      <c r="F75" s="65">
        <f t="shared" si="21"/>
        <v>151153</v>
      </c>
      <c r="G75" s="416">
        <v>100</v>
      </c>
      <c r="H75" s="470" t="s">
        <v>222</v>
      </c>
      <c r="I75" s="470"/>
      <c r="J75" s="416" t="s">
        <v>3</v>
      </c>
      <c r="K75" s="420" t="s">
        <v>468</v>
      </c>
      <c r="L75" s="97">
        <v>0</v>
      </c>
      <c r="M75" s="97">
        <f t="shared" si="22"/>
        <v>0</v>
      </c>
      <c r="N75" s="97"/>
      <c r="O75" s="98">
        <f t="shared" si="23"/>
        <v>38290</v>
      </c>
      <c r="P75" s="99">
        <f t="shared" si="24"/>
        <v>38290</v>
      </c>
      <c r="Q75" s="230" t="s">
        <v>460</v>
      </c>
      <c r="R75" s="230" t="s">
        <v>461</v>
      </c>
      <c r="S75" s="230">
        <v>151153</v>
      </c>
      <c r="T75" s="345">
        <v>4670033310245</v>
      </c>
      <c r="U75" s="31"/>
      <c r="V75" s="230">
        <f>VLOOKUP(R75,'Печать Заказа'!B:F,5,FALSE)</f>
        <v>38290</v>
      </c>
      <c r="W75" s="230" t="str">
        <f>IF(V75="фикс.цена",VLOOKUP(R75,'Печать Заказа'!B:F,4,FALSE),"")</f>
        <v/>
      </c>
      <c r="Y75" s="1" t="str">
        <f>IFERROR(VLOOKUP(R68,'Печать Заказа'!B:N,13,FALSE),"")</f>
        <v/>
      </c>
    </row>
    <row r="76" spans="1:25" s="33" customFormat="1" ht="58.5" customHeight="1" thickTop="1" x14ac:dyDescent="0.25">
      <c r="A76" s="3"/>
      <c r="B76" s="62"/>
      <c r="C76" s="95" t="s">
        <v>1099</v>
      </c>
      <c r="D76" s="92"/>
      <c r="E76" s="92"/>
      <c r="F76" s="92"/>
      <c r="G76" s="92"/>
      <c r="H76" s="92"/>
      <c r="I76" s="92"/>
      <c r="J76" s="92"/>
      <c r="K76" s="92"/>
      <c r="L76" s="81"/>
      <c r="M76" s="81"/>
      <c r="N76" s="81"/>
      <c r="O76" s="81"/>
      <c r="P76" s="81"/>
      <c r="Q76" s="27"/>
      <c r="R76" s="30"/>
      <c r="S76" s="30"/>
      <c r="T76" s="347"/>
      <c r="U76" s="30"/>
      <c r="V76" s="30"/>
      <c r="W76" s="30"/>
      <c r="Y76" s="1" t="str">
        <f>IFERROR(VLOOKUP(R76,'Печать Заказа'!B:N,13,FALSE),"")</f>
        <v/>
      </c>
    </row>
    <row r="77" spans="1:25" ht="45" customHeight="1" x14ac:dyDescent="0.25">
      <c r="B77" s="84"/>
      <c r="C77" s="91" t="s">
        <v>59</v>
      </c>
      <c r="D77" s="91"/>
      <c r="E77" s="177" t="s">
        <v>334</v>
      </c>
      <c r="F77" s="91" t="s">
        <v>166</v>
      </c>
      <c r="G77" s="260" t="s">
        <v>179</v>
      </c>
      <c r="H77" s="471" t="s">
        <v>181</v>
      </c>
      <c r="I77" s="471"/>
      <c r="J77" s="260" t="s">
        <v>180</v>
      </c>
      <c r="K77" s="260" t="s">
        <v>187</v>
      </c>
      <c r="L77" s="467" t="s">
        <v>782</v>
      </c>
      <c r="M77" s="468"/>
      <c r="N77" s="468"/>
      <c r="O77" s="468"/>
      <c r="P77" s="469"/>
      <c r="Q77" s="28"/>
      <c r="R77" s="29"/>
      <c r="S77" s="29"/>
      <c r="T77" s="348"/>
      <c r="U77" s="29"/>
      <c r="V77" s="29"/>
      <c r="W77" s="29"/>
      <c r="Y77" s="1" t="str">
        <f>IFERROR(VLOOKUP(R77,'Печать Заказа'!B:N,13,FALSE),"")</f>
        <v/>
      </c>
    </row>
    <row r="78" spans="1:25" ht="23.1" customHeight="1" x14ac:dyDescent="0.25">
      <c r="B78" s="10"/>
      <c r="C78" s="181" t="str">
        <f t="shared" ref="C78:C83" si="25">Q78</f>
        <v>THERMEX Ceramik 30 V</v>
      </c>
      <c r="D78" s="181"/>
      <c r="E78" s="187" t="s">
        <v>335</v>
      </c>
      <c r="F78" s="65">
        <f t="shared" ref="F78:F83" si="26">S78</f>
        <v>111101</v>
      </c>
      <c r="G78" s="263">
        <v>30</v>
      </c>
      <c r="H78" s="470" t="s">
        <v>221</v>
      </c>
      <c r="I78" s="470"/>
      <c r="J78" s="263" t="s">
        <v>2</v>
      </c>
      <c r="K78" s="67" t="s">
        <v>406</v>
      </c>
      <c r="L78" s="97">
        <v>0</v>
      </c>
      <c r="M78" s="97">
        <f t="shared" ref="M78:M83" si="27">L78*O78</f>
        <v>0</v>
      </c>
      <c r="N78" s="97"/>
      <c r="O78" s="98">
        <f t="shared" ref="O78:O83" si="28">P78*(1-$J$3)</f>
        <v>20090</v>
      </c>
      <c r="P78" s="99">
        <f t="shared" ref="P78:P83" si="29">V78</f>
        <v>20090</v>
      </c>
      <c r="Q78" s="261" t="s">
        <v>592</v>
      </c>
      <c r="R78" s="261" t="s">
        <v>593</v>
      </c>
      <c r="S78" s="261">
        <v>111101</v>
      </c>
      <c r="T78" s="345">
        <v>4670033311099</v>
      </c>
      <c r="U78" s="31"/>
      <c r="V78" s="261">
        <f>VLOOKUP(R78,'Печать Заказа'!B:F,5,FALSE)</f>
        <v>20090</v>
      </c>
      <c r="W78" s="261" t="str">
        <f>IF(V78="фикс.цена",VLOOKUP(R78,'Печать Заказа'!B:F,4,FALSE),"")</f>
        <v/>
      </c>
      <c r="Y78" s="1">
        <f>IFERROR(VLOOKUP(R78,'Печать Заказа'!B:N,13,FALSE),"")</f>
        <v>0</v>
      </c>
    </row>
    <row r="79" spans="1:25" ht="23.1" customHeight="1" x14ac:dyDescent="0.25">
      <c r="B79" s="10"/>
      <c r="C79" s="181" t="str">
        <f t="shared" si="25"/>
        <v>THERMEX Ceramik 50 V</v>
      </c>
      <c r="D79" s="181"/>
      <c r="E79" s="187" t="s">
        <v>335</v>
      </c>
      <c r="F79" s="65">
        <f t="shared" si="26"/>
        <v>111102</v>
      </c>
      <c r="G79" s="263">
        <v>50</v>
      </c>
      <c r="H79" s="470" t="s">
        <v>221</v>
      </c>
      <c r="I79" s="470"/>
      <c r="J79" s="263" t="s">
        <v>2</v>
      </c>
      <c r="K79" s="67" t="s">
        <v>407</v>
      </c>
      <c r="L79" s="97">
        <v>0</v>
      </c>
      <c r="M79" s="97">
        <f t="shared" si="27"/>
        <v>0</v>
      </c>
      <c r="N79" s="97"/>
      <c r="O79" s="98">
        <f t="shared" si="28"/>
        <v>23090</v>
      </c>
      <c r="P79" s="99">
        <f t="shared" si="29"/>
        <v>23090</v>
      </c>
      <c r="Q79" s="261" t="s">
        <v>596</v>
      </c>
      <c r="R79" s="261" t="s">
        <v>597</v>
      </c>
      <c r="S79" s="261">
        <v>111102</v>
      </c>
      <c r="T79" s="345">
        <v>4670033311105</v>
      </c>
      <c r="U79" s="31"/>
      <c r="V79" s="261">
        <f>VLOOKUP(R79,'Печать Заказа'!B:F,5,FALSE)</f>
        <v>23090</v>
      </c>
      <c r="W79" s="261" t="str">
        <f>IF(V79="фикс.цена",VLOOKUP(R79,'Печать Заказа'!B:F,4,FALSE),"")</f>
        <v/>
      </c>
      <c r="Y79" s="1">
        <f>IFERROR(VLOOKUP(R79,'Печать Заказа'!B:N,13,FALSE),"")</f>
        <v>0</v>
      </c>
    </row>
    <row r="80" spans="1:25" ht="23.1" customHeight="1" x14ac:dyDescent="0.25">
      <c r="B80" s="10"/>
      <c r="C80" s="181" t="str">
        <f t="shared" si="25"/>
        <v>THERMEX Ceramik 80 V</v>
      </c>
      <c r="D80" s="181"/>
      <c r="E80" s="187" t="s">
        <v>335</v>
      </c>
      <c r="F80" s="65">
        <f t="shared" si="26"/>
        <v>111103</v>
      </c>
      <c r="G80" s="263">
        <v>80</v>
      </c>
      <c r="H80" s="470" t="s">
        <v>221</v>
      </c>
      <c r="I80" s="470"/>
      <c r="J80" s="263" t="s">
        <v>2</v>
      </c>
      <c r="K80" s="67" t="s">
        <v>408</v>
      </c>
      <c r="L80" s="97">
        <v>0</v>
      </c>
      <c r="M80" s="97">
        <f t="shared" si="27"/>
        <v>0</v>
      </c>
      <c r="N80" s="97"/>
      <c r="O80" s="98">
        <f t="shared" si="28"/>
        <v>30490</v>
      </c>
      <c r="P80" s="99">
        <f t="shared" si="29"/>
        <v>30490</v>
      </c>
      <c r="Q80" s="261" t="s">
        <v>600</v>
      </c>
      <c r="R80" s="261" t="s">
        <v>601</v>
      </c>
      <c r="S80" s="261">
        <v>111103</v>
      </c>
      <c r="T80" s="345">
        <v>4670033311112</v>
      </c>
      <c r="U80" s="31"/>
      <c r="V80" s="261">
        <f>VLOOKUP(R80,'Печать Заказа'!B:F,5,FALSE)</f>
        <v>30490</v>
      </c>
      <c r="W80" s="261" t="str">
        <f>IF(V80="фикс.цена",VLOOKUP(R80,'Печать Заказа'!B:F,4,FALSE),"")</f>
        <v/>
      </c>
      <c r="Y80" s="1">
        <f>IFERROR(VLOOKUP(R80,'Печать Заказа'!B:N,13,FALSE),"")</f>
        <v>0</v>
      </c>
    </row>
    <row r="81" spans="2:25" ht="23.1" customHeight="1" x14ac:dyDescent="0.25">
      <c r="B81" s="10"/>
      <c r="C81" s="181" t="str">
        <f t="shared" si="25"/>
        <v>THERMEX Ceramik 100 V</v>
      </c>
      <c r="D81" s="181"/>
      <c r="E81" s="187" t="s">
        <v>335</v>
      </c>
      <c r="F81" s="65">
        <f t="shared" si="26"/>
        <v>111104</v>
      </c>
      <c r="G81" s="263">
        <v>100</v>
      </c>
      <c r="H81" s="470" t="s">
        <v>221</v>
      </c>
      <c r="I81" s="470"/>
      <c r="J81" s="263" t="s">
        <v>2</v>
      </c>
      <c r="K81" s="67" t="s">
        <v>409</v>
      </c>
      <c r="L81" s="97">
        <v>0</v>
      </c>
      <c r="M81" s="97">
        <f t="shared" si="27"/>
        <v>0</v>
      </c>
      <c r="N81" s="97"/>
      <c r="O81" s="98">
        <f t="shared" si="28"/>
        <v>35690</v>
      </c>
      <c r="P81" s="99">
        <f t="shared" si="29"/>
        <v>35690</v>
      </c>
      <c r="Q81" s="261" t="s">
        <v>590</v>
      </c>
      <c r="R81" s="261" t="s">
        <v>591</v>
      </c>
      <c r="S81" s="261">
        <v>111104</v>
      </c>
      <c r="T81" s="345">
        <v>4670033311129</v>
      </c>
      <c r="U81" s="31"/>
      <c r="V81" s="261">
        <f>VLOOKUP(R81,'Печать Заказа'!B:F,5,FALSE)</f>
        <v>35690</v>
      </c>
      <c r="W81" s="261" t="str">
        <f>IF(V81="фикс.цена",VLOOKUP(R81,'Печать Заказа'!B:F,4,FALSE),"")</f>
        <v/>
      </c>
      <c r="Y81" s="1">
        <f>IFERROR(VLOOKUP(R81,'Печать Заказа'!B:N,13,FALSE),"")</f>
        <v>0</v>
      </c>
    </row>
    <row r="82" spans="2:25" ht="23.1" customHeight="1" x14ac:dyDescent="0.25">
      <c r="B82" s="10"/>
      <c r="C82" s="181" t="str">
        <f t="shared" si="25"/>
        <v>THERMEX Ceramik 50 H</v>
      </c>
      <c r="D82" s="181"/>
      <c r="E82" s="187" t="s">
        <v>335</v>
      </c>
      <c r="F82" s="65">
        <f t="shared" si="26"/>
        <v>111105</v>
      </c>
      <c r="G82" s="263">
        <v>50</v>
      </c>
      <c r="H82" s="470" t="s">
        <v>221</v>
      </c>
      <c r="I82" s="470"/>
      <c r="J82" s="263" t="s">
        <v>3</v>
      </c>
      <c r="K82" s="67" t="s">
        <v>410</v>
      </c>
      <c r="L82" s="97">
        <v>0</v>
      </c>
      <c r="M82" s="97">
        <f t="shared" si="27"/>
        <v>0</v>
      </c>
      <c r="N82" s="97"/>
      <c r="O82" s="98">
        <f t="shared" si="28"/>
        <v>24190</v>
      </c>
      <c r="P82" s="99">
        <f t="shared" si="29"/>
        <v>24190</v>
      </c>
      <c r="Q82" s="261" t="s">
        <v>594</v>
      </c>
      <c r="R82" s="261" t="s">
        <v>595</v>
      </c>
      <c r="S82" s="261">
        <v>111105</v>
      </c>
      <c r="T82" s="345">
        <v>4670033312133</v>
      </c>
      <c r="U82" s="31"/>
      <c r="V82" s="261">
        <f>VLOOKUP(R82,'Печать Заказа'!B:F,5,FALSE)</f>
        <v>24190</v>
      </c>
      <c r="W82" s="261" t="str">
        <f>IF(V82="фикс.цена",VLOOKUP(R82,'Печать Заказа'!B:F,4,FALSE),"")</f>
        <v/>
      </c>
      <c r="Y82" s="1">
        <f>IFERROR(VLOOKUP(R82,'Печать Заказа'!B:N,13,FALSE),"")</f>
        <v>0</v>
      </c>
    </row>
    <row r="83" spans="2:25" ht="23.1" customHeight="1" x14ac:dyDescent="0.25">
      <c r="B83" s="10"/>
      <c r="C83" s="181" t="str">
        <f t="shared" si="25"/>
        <v>THERMEX Ceramik 80 H</v>
      </c>
      <c r="D83" s="181"/>
      <c r="E83" s="187" t="s">
        <v>335</v>
      </c>
      <c r="F83" s="65">
        <f t="shared" si="26"/>
        <v>111106</v>
      </c>
      <c r="G83" s="263">
        <v>80</v>
      </c>
      <c r="H83" s="470" t="s">
        <v>221</v>
      </c>
      <c r="I83" s="470"/>
      <c r="J83" s="263" t="s">
        <v>3</v>
      </c>
      <c r="K83" s="67" t="s">
        <v>411</v>
      </c>
      <c r="L83" s="97">
        <v>0</v>
      </c>
      <c r="M83" s="97">
        <f t="shared" si="27"/>
        <v>0</v>
      </c>
      <c r="N83" s="97"/>
      <c r="O83" s="98">
        <f t="shared" si="28"/>
        <v>31290</v>
      </c>
      <c r="P83" s="99">
        <f t="shared" si="29"/>
        <v>31290</v>
      </c>
      <c r="Q83" s="261" t="s">
        <v>598</v>
      </c>
      <c r="R83" s="261" t="s">
        <v>599</v>
      </c>
      <c r="S83" s="261">
        <v>111106</v>
      </c>
      <c r="T83" s="345">
        <v>4670033312140</v>
      </c>
      <c r="U83" s="31"/>
      <c r="V83" s="261">
        <f>VLOOKUP(R83,'Печать Заказа'!B:F,5,FALSE)</f>
        <v>31290</v>
      </c>
      <c r="W83" s="261" t="str">
        <f>IF(V83="фикс.цена",VLOOKUP(R83,'Печать Заказа'!B:F,4,FALSE),"")</f>
        <v/>
      </c>
      <c r="Y83" s="1">
        <f>IFERROR(VLOOKUP(R83,'Печать Заказа'!B:N,13,FALSE),"")</f>
        <v>0</v>
      </c>
    </row>
    <row r="84" spans="2:25" ht="3" customHeight="1" thickBot="1" x14ac:dyDescent="0.3">
      <c r="B84" s="10"/>
      <c r="C84" s="209"/>
      <c r="D84" s="209"/>
      <c r="E84" s="186"/>
      <c r="F84" s="436"/>
      <c r="G84" s="431"/>
      <c r="H84" s="430"/>
      <c r="I84" s="430"/>
      <c r="J84" s="431"/>
      <c r="K84" s="437"/>
      <c r="L84" s="432"/>
      <c r="M84" s="432"/>
      <c r="N84" s="432"/>
      <c r="O84" s="309"/>
      <c r="P84" s="433"/>
      <c r="Q84" s="167"/>
      <c r="R84" s="167"/>
      <c r="S84" s="167"/>
      <c r="T84" s="342"/>
      <c r="U84" s="31"/>
      <c r="V84" s="167"/>
      <c r="W84" s="167"/>
      <c r="Y84" s="1">
        <f>IFERROR(VLOOKUP(R69,'Печать Заказа'!B:N,13,FALSE),"")</f>
        <v>0</v>
      </c>
    </row>
    <row r="85" spans="2:25" ht="66.75" customHeight="1" x14ac:dyDescent="0.25">
      <c r="B85" s="434"/>
      <c r="C85" s="92" t="s">
        <v>1040</v>
      </c>
      <c r="D85" s="92"/>
      <c r="E85" s="257"/>
      <c r="F85" s="92"/>
      <c r="G85" s="92"/>
      <c r="H85" s="92"/>
      <c r="I85" s="92"/>
      <c r="J85" s="92"/>
      <c r="K85" s="92"/>
      <c r="L85" s="438" t="s">
        <v>1041</v>
      </c>
      <c r="M85" s="427"/>
      <c r="N85" s="427"/>
      <c r="O85" s="438" t="s">
        <v>1041</v>
      </c>
      <c r="P85" s="428"/>
      <c r="Q85" s="167"/>
      <c r="R85" s="167"/>
      <c r="S85" s="167"/>
      <c r="T85" s="342"/>
      <c r="U85" s="31"/>
      <c r="V85" s="167"/>
      <c r="W85" s="167"/>
    </row>
    <row r="86" spans="2:25" ht="45.75" customHeight="1" x14ac:dyDescent="0.25">
      <c r="B86" s="10"/>
      <c r="C86" s="91" t="s">
        <v>59</v>
      </c>
      <c r="D86" s="91"/>
      <c r="E86" s="177" t="s">
        <v>334</v>
      </c>
      <c r="F86" s="91" t="s">
        <v>166</v>
      </c>
      <c r="G86" s="417" t="s">
        <v>179</v>
      </c>
      <c r="H86" s="471" t="s">
        <v>181</v>
      </c>
      <c r="I86" s="471"/>
      <c r="J86" s="417" t="s">
        <v>180</v>
      </c>
      <c r="K86" s="417" t="s">
        <v>187</v>
      </c>
      <c r="L86" s="467" t="s">
        <v>1050</v>
      </c>
      <c r="M86" s="468"/>
      <c r="N86" s="468"/>
      <c r="O86" s="468"/>
      <c r="P86" s="469"/>
      <c r="Q86" s="167"/>
      <c r="R86" s="167"/>
      <c r="S86" s="167"/>
      <c r="T86" s="342"/>
      <c r="U86" s="31"/>
      <c r="V86" s="167"/>
      <c r="W86" s="167"/>
    </row>
    <row r="87" spans="2:25" ht="23.1" customHeight="1" x14ac:dyDescent="0.25">
      <c r="B87" s="10"/>
      <c r="C87" s="181" t="str">
        <f t="shared" ref="C87:C90" si="30">Q87</f>
        <v>THERMEX Double 30</v>
      </c>
      <c r="D87" s="181"/>
      <c r="E87" s="187" t="s">
        <v>335</v>
      </c>
      <c r="F87" s="65">
        <f t="shared" ref="F87:F90" si="31">S87</f>
        <v>151198</v>
      </c>
      <c r="G87" s="416">
        <v>30</v>
      </c>
      <c r="H87" s="470" t="s">
        <v>223</v>
      </c>
      <c r="I87" s="470"/>
      <c r="J87" s="416" t="s">
        <v>1069</v>
      </c>
      <c r="K87" s="420" t="s">
        <v>1051</v>
      </c>
      <c r="L87" s="97">
        <v>0</v>
      </c>
      <c r="M87" s="97">
        <f t="shared" ref="M87:M90" si="32">L87*O87</f>
        <v>0</v>
      </c>
      <c r="N87" s="97"/>
      <c r="O87" s="98">
        <f t="shared" ref="O87:O90" si="33">P87*(1-$J$3)</f>
        <v>17790</v>
      </c>
      <c r="P87" s="99">
        <f t="shared" ref="P87:P90" si="34">V87</f>
        <v>17790</v>
      </c>
      <c r="Q87" s="418" t="s">
        <v>1042</v>
      </c>
      <c r="R87" s="418" t="s">
        <v>1046</v>
      </c>
      <c r="S87" s="418">
        <v>151198</v>
      </c>
      <c r="T87" s="345">
        <v>4670033314816</v>
      </c>
      <c r="U87" s="31"/>
      <c r="V87" s="418">
        <f>VLOOKUP(R87,'Печать Заказа'!B:F,5,FALSE)</f>
        <v>17790</v>
      </c>
      <c r="W87" s="418" t="str">
        <f>IF(V87="фикс.цена",VLOOKUP(R87,'Печать Заказа'!B:F,4,FALSE),"")</f>
        <v/>
      </c>
    </row>
    <row r="88" spans="2:25" ht="23.1" customHeight="1" x14ac:dyDescent="0.25">
      <c r="B88" s="10"/>
      <c r="C88" s="181" t="str">
        <f t="shared" si="30"/>
        <v>THERMEX Double 50</v>
      </c>
      <c r="D88" s="181"/>
      <c r="E88" s="187" t="s">
        <v>335</v>
      </c>
      <c r="F88" s="65">
        <f t="shared" si="31"/>
        <v>151199</v>
      </c>
      <c r="G88" s="416">
        <v>50</v>
      </c>
      <c r="H88" s="470" t="s">
        <v>223</v>
      </c>
      <c r="I88" s="470"/>
      <c r="J88" s="441" t="s">
        <v>1069</v>
      </c>
      <c r="K88" s="420" t="s">
        <v>1052</v>
      </c>
      <c r="L88" s="97">
        <v>0</v>
      </c>
      <c r="M88" s="97">
        <f t="shared" si="32"/>
        <v>0</v>
      </c>
      <c r="N88" s="97"/>
      <c r="O88" s="98">
        <f t="shared" si="33"/>
        <v>22290</v>
      </c>
      <c r="P88" s="99">
        <f t="shared" si="34"/>
        <v>22290</v>
      </c>
      <c r="Q88" s="418" t="s">
        <v>1043</v>
      </c>
      <c r="R88" s="418" t="s">
        <v>1047</v>
      </c>
      <c r="S88" s="418">
        <v>151199</v>
      </c>
      <c r="T88" s="345">
        <v>4670033314823</v>
      </c>
      <c r="U88" s="31"/>
      <c r="V88" s="418">
        <f>VLOOKUP(R88,'Печать Заказа'!B:F,5,FALSE)</f>
        <v>22290</v>
      </c>
      <c r="W88" s="418" t="str">
        <f>IF(V88="фикс.цена",VLOOKUP(R88,'Печать Заказа'!B:F,4,FALSE),"")</f>
        <v/>
      </c>
    </row>
    <row r="89" spans="2:25" ht="23.1" customHeight="1" x14ac:dyDescent="0.25">
      <c r="B89" s="10"/>
      <c r="C89" s="181" t="str">
        <f t="shared" si="30"/>
        <v>THERMEX Double 80</v>
      </c>
      <c r="D89" s="181"/>
      <c r="E89" s="187" t="s">
        <v>335</v>
      </c>
      <c r="F89" s="65">
        <f t="shared" si="31"/>
        <v>151200</v>
      </c>
      <c r="G89" s="416">
        <v>80</v>
      </c>
      <c r="H89" s="470" t="s">
        <v>223</v>
      </c>
      <c r="I89" s="470"/>
      <c r="J89" s="441" t="s">
        <v>1069</v>
      </c>
      <c r="K89" s="420" t="s">
        <v>1053</v>
      </c>
      <c r="L89" s="97">
        <v>0</v>
      </c>
      <c r="M89" s="97">
        <f t="shared" si="32"/>
        <v>0</v>
      </c>
      <c r="N89" s="97"/>
      <c r="O89" s="98">
        <f t="shared" si="33"/>
        <v>28090</v>
      </c>
      <c r="P89" s="99">
        <f t="shared" si="34"/>
        <v>28090</v>
      </c>
      <c r="Q89" s="418" t="s">
        <v>1044</v>
      </c>
      <c r="R89" s="418" t="s">
        <v>1048</v>
      </c>
      <c r="S89" s="418">
        <v>151200</v>
      </c>
      <c r="T89" s="345">
        <v>4670033314830</v>
      </c>
      <c r="U89" s="31"/>
      <c r="V89" s="418">
        <f>VLOOKUP(R89,'Печать Заказа'!B:F,5,FALSE)</f>
        <v>28090</v>
      </c>
      <c r="W89" s="418" t="str">
        <f>IF(V89="фикс.цена",VLOOKUP(R89,'Печать Заказа'!B:F,4,FALSE),"")</f>
        <v/>
      </c>
    </row>
    <row r="90" spans="2:25" ht="23.1" customHeight="1" x14ac:dyDescent="0.25">
      <c r="B90" s="10"/>
      <c r="C90" s="181" t="str">
        <f t="shared" si="30"/>
        <v>THERMEX Double 100</v>
      </c>
      <c r="D90" s="181"/>
      <c r="E90" s="187" t="s">
        <v>335</v>
      </c>
      <c r="F90" s="65">
        <f t="shared" si="31"/>
        <v>151201</v>
      </c>
      <c r="G90" s="416">
        <v>100</v>
      </c>
      <c r="H90" s="470" t="s">
        <v>223</v>
      </c>
      <c r="I90" s="470"/>
      <c r="J90" s="441" t="s">
        <v>1069</v>
      </c>
      <c r="K90" s="420" t="s">
        <v>1054</v>
      </c>
      <c r="L90" s="97">
        <v>0</v>
      </c>
      <c r="M90" s="97">
        <f t="shared" si="32"/>
        <v>0</v>
      </c>
      <c r="N90" s="97"/>
      <c r="O90" s="98">
        <f t="shared" si="33"/>
        <v>34190</v>
      </c>
      <c r="P90" s="99">
        <f t="shared" si="34"/>
        <v>34190</v>
      </c>
      <c r="Q90" s="418" t="s">
        <v>1045</v>
      </c>
      <c r="R90" s="418" t="s">
        <v>1049</v>
      </c>
      <c r="S90" s="418">
        <v>151201</v>
      </c>
      <c r="T90" s="345">
        <v>4670033314809</v>
      </c>
      <c r="U90" s="31"/>
      <c r="V90" s="418">
        <f>VLOOKUP(R90,'Печать Заказа'!B:F,5,FALSE)</f>
        <v>34190</v>
      </c>
      <c r="W90" s="418" t="str">
        <f>IF(V90="фикс.цена",VLOOKUP(R90,'Печать Заказа'!B:F,4,FALSE),"")</f>
        <v/>
      </c>
    </row>
    <row r="91" spans="2:25" ht="7.5" customHeight="1" thickBot="1" x14ac:dyDescent="0.3">
      <c r="B91" s="276"/>
      <c r="C91" s="435"/>
      <c r="D91" s="435"/>
      <c r="E91" s="429"/>
      <c r="F91" s="436"/>
      <c r="G91" s="431"/>
      <c r="H91" s="430"/>
      <c r="I91" s="430"/>
      <c r="J91" s="431"/>
      <c r="K91" s="437"/>
      <c r="L91" s="432"/>
      <c r="M91" s="432"/>
      <c r="N91" s="432"/>
      <c r="O91" s="309"/>
      <c r="P91" s="433"/>
      <c r="Q91" s="167"/>
      <c r="R91" s="167"/>
      <c r="S91" s="167"/>
      <c r="T91" s="342"/>
      <c r="U91" s="31"/>
      <c r="V91" s="167"/>
      <c r="W91" s="167"/>
    </row>
    <row r="92" spans="2:25" ht="47.25" customHeight="1" x14ac:dyDescent="0.25">
      <c r="B92" s="402"/>
      <c r="C92" s="92" t="s">
        <v>676</v>
      </c>
      <c r="D92" s="92"/>
      <c r="E92" s="257"/>
      <c r="F92" s="92"/>
      <c r="G92" s="92"/>
      <c r="H92" s="92"/>
      <c r="I92" s="92"/>
      <c r="J92" s="92"/>
      <c r="K92" s="92"/>
      <c r="L92" s="426"/>
      <c r="M92" s="426"/>
      <c r="N92" s="426"/>
      <c r="O92" s="426"/>
      <c r="P92" s="426"/>
      <c r="Q92" s="27"/>
      <c r="R92" s="30"/>
      <c r="S92" s="30"/>
      <c r="T92" s="347"/>
      <c r="U92" s="30"/>
      <c r="V92" s="30"/>
      <c r="W92" s="30"/>
      <c r="Y92" s="1">
        <f>IFERROR(VLOOKUP(R70,'Печать Заказа'!B:N,13,FALSE),"")</f>
        <v>0</v>
      </c>
    </row>
    <row r="93" spans="2:25" ht="33.75" customHeight="1" x14ac:dyDescent="0.25">
      <c r="B93" s="84"/>
      <c r="C93" s="91" t="s">
        <v>59</v>
      </c>
      <c r="D93" s="91"/>
      <c r="E93" s="177" t="s">
        <v>334</v>
      </c>
      <c r="F93" s="91" t="s">
        <v>166</v>
      </c>
      <c r="G93" s="71" t="s">
        <v>179</v>
      </c>
      <c r="H93" s="471" t="s">
        <v>181</v>
      </c>
      <c r="I93" s="471"/>
      <c r="J93" s="71" t="s">
        <v>180</v>
      </c>
      <c r="K93" s="71" t="s">
        <v>187</v>
      </c>
      <c r="L93" s="467" t="s">
        <v>628</v>
      </c>
      <c r="M93" s="468"/>
      <c r="N93" s="468"/>
      <c r="O93" s="468"/>
      <c r="P93" s="469"/>
      <c r="Q93" s="28"/>
      <c r="R93" s="29"/>
      <c r="S93" s="29"/>
      <c r="T93" s="348"/>
      <c r="U93" s="29"/>
      <c r="V93" s="29"/>
      <c r="W93" s="29"/>
      <c r="Y93" s="1">
        <f>IFERROR(VLOOKUP(R71,'Печать Заказа'!B:N,13,FALSE),"")</f>
        <v>0</v>
      </c>
    </row>
    <row r="94" spans="2:25" ht="23.1" customHeight="1" x14ac:dyDescent="0.25">
      <c r="B94" s="10"/>
      <c r="C94" s="181" t="str">
        <f>Q94</f>
        <v>Garanterm Flat 30 V</v>
      </c>
      <c r="D94" s="181"/>
      <c r="E94" s="187" t="s">
        <v>336</v>
      </c>
      <c r="F94" s="65">
        <f>S94</f>
        <v>156020</v>
      </c>
      <c r="G94" s="74">
        <v>30</v>
      </c>
      <c r="H94" s="470" t="s">
        <v>221</v>
      </c>
      <c r="I94" s="470"/>
      <c r="J94" s="74" t="s">
        <v>2</v>
      </c>
      <c r="K94" s="286" t="s">
        <v>406</v>
      </c>
      <c r="L94" s="97">
        <v>0</v>
      </c>
      <c r="M94" s="97">
        <f>L94*O94</f>
        <v>0</v>
      </c>
      <c r="N94" s="97"/>
      <c r="O94" s="98">
        <f>P94*(1-$J$3)</f>
        <v>18590</v>
      </c>
      <c r="P94" s="99">
        <f>V94</f>
        <v>18590</v>
      </c>
      <c r="Q94" s="64" t="s">
        <v>679</v>
      </c>
      <c r="R94" s="64" t="s">
        <v>680</v>
      </c>
      <c r="S94" s="64">
        <v>156020</v>
      </c>
      <c r="T94" s="345">
        <v>4670033311778</v>
      </c>
      <c r="U94" s="31"/>
      <c r="V94" s="64">
        <f>VLOOKUP(R94,'Печать Заказа'!B:F,5,FALSE)</f>
        <v>18590</v>
      </c>
      <c r="W94" s="64" t="str">
        <f>IF(V94="фикс.цена",VLOOKUP(R94,'Печать Заказа'!B:F,4,FALSE),"")</f>
        <v/>
      </c>
      <c r="Y94" s="1">
        <f>IFERROR(VLOOKUP(R72,'Печать Заказа'!B:N,13,FALSE),"")</f>
        <v>0</v>
      </c>
    </row>
    <row r="95" spans="2:25" ht="23.1" customHeight="1" x14ac:dyDescent="0.25">
      <c r="B95" s="10"/>
      <c r="C95" s="181" t="str">
        <f>Q95</f>
        <v>Garanterm Flat 50 V</v>
      </c>
      <c r="D95" s="181"/>
      <c r="E95" s="187" t="s">
        <v>336</v>
      </c>
      <c r="F95" s="65">
        <f>S95</f>
        <v>156021</v>
      </c>
      <c r="G95" s="74">
        <v>50</v>
      </c>
      <c r="H95" s="470" t="s">
        <v>221</v>
      </c>
      <c r="I95" s="470"/>
      <c r="J95" s="74" t="s">
        <v>2</v>
      </c>
      <c r="K95" s="286" t="s">
        <v>407</v>
      </c>
      <c r="L95" s="97">
        <v>0</v>
      </c>
      <c r="M95" s="97">
        <f>L95*O95</f>
        <v>0</v>
      </c>
      <c r="N95" s="97"/>
      <c r="O95" s="98">
        <f>P95*(1-$J$3)</f>
        <v>23490</v>
      </c>
      <c r="P95" s="99">
        <f>V95</f>
        <v>23490</v>
      </c>
      <c r="Q95" s="64" t="s">
        <v>681</v>
      </c>
      <c r="R95" s="64" t="s">
        <v>682</v>
      </c>
      <c r="S95" s="64">
        <v>156021</v>
      </c>
      <c r="T95" s="345">
        <v>4670033311785</v>
      </c>
      <c r="U95" s="31"/>
      <c r="V95" s="64">
        <f>VLOOKUP(R95,'Печать Заказа'!B:F,5,FALSE)</f>
        <v>23490</v>
      </c>
      <c r="W95" s="64" t="str">
        <f>IF(V95="фикс.цена",VLOOKUP(R95,'Печать Заказа'!B:F,4,FALSE),"")</f>
        <v/>
      </c>
      <c r="Y95" s="1">
        <f>IFERROR(VLOOKUP(R73,'Печать Заказа'!B:N,13,FALSE),"")</f>
        <v>0</v>
      </c>
    </row>
    <row r="96" spans="2:25" ht="23.1" customHeight="1" x14ac:dyDescent="0.25">
      <c r="B96" s="10"/>
      <c r="C96" s="181" t="str">
        <f>Q96</f>
        <v>Garanterm Flat 80 V</v>
      </c>
      <c r="D96" s="181"/>
      <c r="E96" s="187" t="s">
        <v>336</v>
      </c>
      <c r="F96" s="65">
        <f>S96</f>
        <v>156022</v>
      </c>
      <c r="G96" s="74">
        <v>80</v>
      </c>
      <c r="H96" s="470" t="s">
        <v>221</v>
      </c>
      <c r="I96" s="470"/>
      <c r="J96" s="74" t="s">
        <v>2</v>
      </c>
      <c r="K96" s="286" t="s">
        <v>408</v>
      </c>
      <c r="L96" s="97">
        <v>0</v>
      </c>
      <c r="M96" s="97">
        <f>L96*O96</f>
        <v>0</v>
      </c>
      <c r="N96" s="97"/>
      <c r="O96" s="98">
        <f>P96*(1-$J$3)</f>
        <v>29990</v>
      </c>
      <c r="P96" s="99">
        <f>V96</f>
        <v>29990</v>
      </c>
      <c r="Q96" s="64" t="s">
        <v>683</v>
      </c>
      <c r="R96" s="64" t="s">
        <v>684</v>
      </c>
      <c r="S96" s="64">
        <v>156022</v>
      </c>
      <c r="T96" s="345">
        <v>4670033311792</v>
      </c>
      <c r="U96" s="31"/>
      <c r="V96" s="64">
        <f>VLOOKUP(R96,'Печать Заказа'!B:F,5,FALSE)</f>
        <v>29990</v>
      </c>
      <c r="W96" s="64" t="str">
        <f>IF(V96="фикс.цена",VLOOKUP(R96,'Печать Заказа'!B:F,4,FALSE),"")</f>
        <v/>
      </c>
      <c r="Y96" s="1">
        <f>IFERROR(VLOOKUP(R74,'Печать Заказа'!B:N,13,FALSE),"")</f>
        <v>0</v>
      </c>
    </row>
    <row r="97" spans="1:28" ht="23.1" customHeight="1" x14ac:dyDescent="0.25">
      <c r="B97" s="10"/>
      <c r="C97" s="181" t="str">
        <f>Q97</f>
        <v>Garanterm Flat 100 V</v>
      </c>
      <c r="D97" s="181"/>
      <c r="E97" s="187" t="s">
        <v>336</v>
      </c>
      <c r="F97" s="65">
        <f>S97</f>
        <v>156023</v>
      </c>
      <c r="G97" s="74">
        <v>100</v>
      </c>
      <c r="H97" s="470" t="s">
        <v>221</v>
      </c>
      <c r="I97" s="470"/>
      <c r="J97" s="74" t="s">
        <v>2</v>
      </c>
      <c r="K97" s="286" t="s">
        <v>409</v>
      </c>
      <c r="L97" s="97">
        <v>0</v>
      </c>
      <c r="M97" s="97">
        <f>L97*O97</f>
        <v>0</v>
      </c>
      <c r="N97" s="97"/>
      <c r="O97" s="98">
        <f>P97*(1-$J$3)</f>
        <v>34790</v>
      </c>
      <c r="P97" s="99">
        <f>V97</f>
        <v>34790</v>
      </c>
      <c r="Q97" s="64" t="s">
        <v>677</v>
      </c>
      <c r="R97" s="64" t="s">
        <v>678</v>
      </c>
      <c r="S97" s="64">
        <v>156023</v>
      </c>
      <c r="T97" s="345">
        <v>4670033311808</v>
      </c>
      <c r="U97" s="31"/>
      <c r="V97" s="64">
        <f>VLOOKUP(R97,'Печать Заказа'!B:F,5,FALSE)</f>
        <v>34790</v>
      </c>
      <c r="W97" s="64" t="str">
        <f>IF(V97="фикс.цена",VLOOKUP(R97,'Печать Заказа'!B:F,4,FALSE),"")</f>
        <v/>
      </c>
      <c r="Y97" s="1">
        <f>IFERROR(VLOOKUP(R75,'Печать Заказа'!B:N,13,FALSE),"")</f>
        <v>0</v>
      </c>
    </row>
    <row r="98" spans="1:28" ht="30.75" customHeight="1" thickBot="1" x14ac:dyDescent="0.3">
      <c r="A98" s="128"/>
      <c r="B98" s="276"/>
      <c r="C98" s="435"/>
      <c r="D98" s="209"/>
      <c r="E98" s="186"/>
      <c r="F98" s="369"/>
      <c r="G98" s="368"/>
      <c r="H98" s="167"/>
      <c r="I98" s="167"/>
      <c r="J98" s="368"/>
      <c r="K98" s="167"/>
      <c r="L98" s="103"/>
      <c r="M98" s="103"/>
      <c r="N98" s="103"/>
      <c r="O98" s="104"/>
      <c r="P98" s="105"/>
      <c r="Q98" s="167"/>
      <c r="R98" s="167"/>
      <c r="S98" s="167"/>
      <c r="T98" s="342"/>
      <c r="U98" s="31"/>
      <c r="V98" s="167"/>
      <c r="W98" s="167"/>
    </row>
    <row r="99" spans="1:28" s="33" customFormat="1" ht="66" customHeight="1" thickTop="1" x14ac:dyDescent="0.25">
      <c r="A99" s="3"/>
      <c r="B99" s="62"/>
      <c r="C99" s="95" t="s">
        <v>685</v>
      </c>
      <c r="D99" s="92"/>
      <c r="E99" s="92"/>
      <c r="F99" s="92"/>
      <c r="G99" s="92"/>
      <c r="H99" s="92"/>
      <c r="I99" s="92"/>
      <c r="J99" s="92"/>
      <c r="K99" s="92"/>
      <c r="L99" s="269" t="s">
        <v>627</v>
      </c>
      <c r="M99" s="81"/>
      <c r="N99" s="81"/>
      <c r="O99" s="81"/>
      <c r="P99" s="268"/>
      <c r="Q99" s="27"/>
      <c r="R99" s="30"/>
      <c r="S99" s="30"/>
      <c r="T99" s="347"/>
      <c r="U99" s="30"/>
      <c r="V99" s="30"/>
      <c r="W99" s="30"/>
      <c r="Y99" s="1" t="str">
        <f>IFERROR(VLOOKUP(R99,'Печать Заказа'!B:N,13,FALSE),"")</f>
        <v/>
      </c>
    </row>
    <row r="100" spans="1:28" ht="45" customHeight="1" x14ac:dyDescent="0.25">
      <c r="B100" s="84"/>
      <c r="C100" s="91" t="s">
        <v>59</v>
      </c>
      <c r="D100" s="91"/>
      <c r="E100" s="177" t="s">
        <v>334</v>
      </c>
      <c r="F100" s="91" t="s">
        <v>166</v>
      </c>
      <c r="G100" s="287" t="s">
        <v>179</v>
      </c>
      <c r="H100" s="471" t="s">
        <v>181</v>
      </c>
      <c r="I100" s="471"/>
      <c r="J100" s="287" t="s">
        <v>180</v>
      </c>
      <c r="K100" s="287" t="s">
        <v>187</v>
      </c>
      <c r="L100" s="467" t="s">
        <v>812</v>
      </c>
      <c r="M100" s="468"/>
      <c r="N100" s="468"/>
      <c r="O100" s="468"/>
      <c r="P100" s="469"/>
      <c r="Q100" s="28"/>
      <c r="R100" s="29"/>
      <c r="S100" s="29"/>
      <c r="T100" s="348"/>
      <c r="U100" s="29"/>
      <c r="V100" s="29"/>
      <c r="W100" s="29"/>
      <c r="Y100" s="1" t="str">
        <f>IFERROR(VLOOKUP(R100,'Печать Заказа'!B:N,13,FALSE),"")</f>
        <v/>
      </c>
    </row>
    <row r="101" spans="1:28" ht="22.5" customHeight="1" x14ac:dyDescent="0.25">
      <c r="B101" s="10"/>
      <c r="C101" s="181" t="str">
        <f>Q101</f>
        <v>EDISSON King 30 V</v>
      </c>
      <c r="D101" s="181"/>
      <c r="E101" s="181" t="s">
        <v>336</v>
      </c>
      <c r="F101" s="65">
        <f>S101</f>
        <v>161007</v>
      </c>
      <c r="G101" s="285">
        <v>30</v>
      </c>
      <c r="H101" s="470" t="s">
        <v>278</v>
      </c>
      <c r="I101" s="470"/>
      <c r="J101" s="285" t="s">
        <v>2</v>
      </c>
      <c r="K101" s="67" t="s">
        <v>694</v>
      </c>
      <c r="L101" s="97">
        <v>0</v>
      </c>
      <c r="M101" s="97">
        <f>L101*O101</f>
        <v>0</v>
      </c>
      <c r="N101" s="97"/>
      <c r="O101" s="98">
        <f>W101</f>
        <v>17690</v>
      </c>
      <c r="P101" s="121" t="s">
        <v>84</v>
      </c>
      <c r="Q101" s="286" t="s">
        <v>691</v>
      </c>
      <c r="R101" s="286" t="s">
        <v>687</v>
      </c>
      <c r="S101" s="289">
        <v>161007</v>
      </c>
      <c r="T101" s="345">
        <v>4670033312959</v>
      </c>
      <c r="U101" s="31"/>
      <c r="V101" s="286" t="str">
        <f>VLOOKUP(R101,'Печать Заказа'!B:F,5,FALSE)</f>
        <v>фикс.цена</v>
      </c>
      <c r="W101" s="286">
        <f>IF(V101="фикс.цена",VLOOKUP(R101,'Печать Заказа'!B:F,4,FALSE),"")</f>
        <v>17690</v>
      </c>
      <c r="Y101" s="1">
        <f>IFERROR(VLOOKUP(R101,'Печать Заказа'!B:N,13,FALSE),"")</f>
        <v>0</v>
      </c>
    </row>
    <row r="102" spans="1:28" ht="22.5" customHeight="1" x14ac:dyDescent="0.25">
      <c r="B102" s="10"/>
      <c r="C102" s="181" t="str">
        <f>Q102</f>
        <v>EDISSON King 50 V</v>
      </c>
      <c r="D102" s="181"/>
      <c r="E102" s="181" t="s">
        <v>336</v>
      </c>
      <c r="F102" s="65">
        <f>S102</f>
        <v>161008</v>
      </c>
      <c r="G102" s="285">
        <v>50</v>
      </c>
      <c r="H102" s="470" t="s">
        <v>278</v>
      </c>
      <c r="I102" s="470"/>
      <c r="J102" s="285" t="s">
        <v>2</v>
      </c>
      <c r="K102" s="67" t="s">
        <v>695</v>
      </c>
      <c r="L102" s="97">
        <v>0</v>
      </c>
      <c r="M102" s="97">
        <f>L102*O102</f>
        <v>0</v>
      </c>
      <c r="N102" s="97"/>
      <c r="O102" s="98">
        <f>W102</f>
        <v>21890</v>
      </c>
      <c r="P102" s="121" t="s">
        <v>84</v>
      </c>
      <c r="Q102" s="286" t="s">
        <v>692</v>
      </c>
      <c r="R102" s="286" t="s">
        <v>688</v>
      </c>
      <c r="S102" s="286">
        <v>161008</v>
      </c>
      <c r="T102" s="345">
        <v>4670033312966</v>
      </c>
      <c r="U102" s="31"/>
      <c r="V102" s="286" t="str">
        <f>VLOOKUP(R102,'Печать Заказа'!B:F,5,FALSE)</f>
        <v>фикс.цена</v>
      </c>
      <c r="W102" s="286">
        <f>IF(V102="фикс.цена",VLOOKUP(R102,'Печать Заказа'!B:F,4,FALSE),"")</f>
        <v>21890</v>
      </c>
      <c r="Y102" s="1">
        <f>IFERROR(VLOOKUP(R102,'Печать Заказа'!B:N,13,FALSE),"")</f>
        <v>0</v>
      </c>
    </row>
    <row r="103" spans="1:28" ht="22.5" customHeight="1" x14ac:dyDescent="0.25">
      <c r="B103" s="10"/>
      <c r="C103" s="181" t="str">
        <f>Q103</f>
        <v>EDISSON King 80 V</v>
      </c>
      <c r="D103" s="181"/>
      <c r="E103" s="181" t="s">
        <v>336</v>
      </c>
      <c r="F103" s="65">
        <f>S103</f>
        <v>161009</v>
      </c>
      <c r="G103" s="285">
        <v>80</v>
      </c>
      <c r="H103" s="470" t="s">
        <v>278</v>
      </c>
      <c r="I103" s="470"/>
      <c r="J103" s="285" t="s">
        <v>2</v>
      </c>
      <c r="K103" s="67" t="s">
        <v>696</v>
      </c>
      <c r="L103" s="97">
        <v>0</v>
      </c>
      <c r="M103" s="97">
        <f>L103*O103</f>
        <v>0</v>
      </c>
      <c r="N103" s="97"/>
      <c r="O103" s="98">
        <f>W103</f>
        <v>23390</v>
      </c>
      <c r="P103" s="121" t="s">
        <v>84</v>
      </c>
      <c r="Q103" s="286" t="s">
        <v>693</v>
      </c>
      <c r="R103" s="286" t="s">
        <v>689</v>
      </c>
      <c r="S103" s="286">
        <v>161009</v>
      </c>
      <c r="T103" s="345">
        <v>4670033312973</v>
      </c>
      <c r="U103" s="31"/>
      <c r="V103" s="286" t="str">
        <f>VLOOKUP(R103,'Печать Заказа'!B:F,5,FALSE)</f>
        <v>фикс.цена</v>
      </c>
      <c r="W103" s="286">
        <f>IF(V103="фикс.цена",VLOOKUP(R103,'Печать Заказа'!B:F,4,FALSE),"")</f>
        <v>23390</v>
      </c>
      <c r="Y103" s="1">
        <f>IFERROR(VLOOKUP(R103,'Печать Заказа'!B:N,13,FALSE),"")</f>
        <v>0</v>
      </c>
    </row>
    <row r="104" spans="1:28" ht="22.5" customHeight="1" thickBot="1" x14ac:dyDescent="0.3">
      <c r="B104" s="79"/>
      <c r="C104" s="183" t="str">
        <f>Q104</f>
        <v>EDISSON King 100 V</v>
      </c>
      <c r="D104" s="182"/>
      <c r="E104" s="182" t="s">
        <v>336</v>
      </c>
      <c r="F104" s="78">
        <f>S104</f>
        <v>161010</v>
      </c>
      <c r="G104" s="288">
        <v>100</v>
      </c>
      <c r="H104" s="479" t="s">
        <v>278</v>
      </c>
      <c r="I104" s="479"/>
      <c r="J104" s="288" t="s">
        <v>2</v>
      </c>
      <c r="K104" s="76" t="s">
        <v>697</v>
      </c>
      <c r="L104" s="100">
        <v>0</v>
      </c>
      <c r="M104" s="100">
        <f>L104*O104</f>
        <v>0</v>
      </c>
      <c r="N104" s="100"/>
      <c r="O104" s="101">
        <f>W104</f>
        <v>25590</v>
      </c>
      <c r="P104" s="122" t="s">
        <v>84</v>
      </c>
      <c r="Q104" s="286" t="s">
        <v>690</v>
      </c>
      <c r="R104" s="286" t="s">
        <v>686</v>
      </c>
      <c r="S104" s="286">
        <v>161010</v>
      </c>
      <c r="T104" s="345">
        <v>4670033312980</v>
      </c>
      <c r="U104" s="31"/>
      <c r="V104" s="286" t="str">
        <f>VLOOKUP(R104,'Печать Заказа'!B:F,5,FALSE)</f>
        <v>фикс.цена</v>
      </c>
      <c r="W104" s="286">
        <f>IF(V104="фикс.цена",VLOOKUP(R104,'Печать Заказа'!B:F,4,FALSE),"")</f>
        <v>25590</v>
      </c>
      <c r="Y104" s="1">
        <f>IFERROR(VLOOKUP(R104,'Печать Заказа'!B:N,13,FALSE),"")</f>
        <v>0</v>
      </c>
    </row>
    <row r="105" spans="1:28" ht="47.25" customHeight="1" thickTop="1" x14ac:dyDescent="0.25">
      <c r="B105" s="402"/>
      <c r="C105" s="462" t="s">
        <v>340</v>
      </c>
      <c r="D105" s="92"/>
      <c r="E105" s="257"/>
      <c r="F105" s="92"/>
      <c r="G105" s="92"/>
      <c r="H105" s="92"/>
      <c r="I105" s="92"/>
      <c r="J105" s="92"/>
      <c r="K105" s="92"/>
      <c r="L105" s="426"/>
      <c r="M105" s="426"/>
      <c r="N105" s="426"/>
      <c r="O105" s="426"/>
      <c r="P105" s="426"/>
      <c r="Q105" s="27"/>
      <c r="R105" s="30"/>
      <c r="S105" s="30"/>
      <c r="T105" s="347"/>
      <c r="U105" s="30"/>
      <c r="V105" s="30"/>
      <c r="W105" s="30"/>
      <c r="Y105" s="1" t="str">
        <f>IFERROR(VLOOKUP(R85,'Печать Заказа'!B:N,13,FALSE),"")</f>
        <v/>
      </c>
    </row>
    <row r="106" spans="1:28" ht="33.75" customHeight="1" x14ac:dyDescent="0.25">
      <c r="B106" s="84"/>
      <c r="C106" s="91" t="s">
        <v>59</v>
      </c>
      <c r="D106" s="91"/>
      <c r="E106" s="177" t="s">
        <v>334</v>
      </c>
      <c r="F106" s="91" t="s">
        <v>166</v>
      </c>
      <c r="G106" s="459" t="s">
        <v>179</v>
      </c>
      <c r="H106" s="471" t="s">
        <v>181</v>
      </c>
      <c r="I106" s="471"/>
      <c r="J106" s="459" t="s">
        <v>180</v>
      </c>
      <c r="K106" s="459" t="s">
        <v>187</v>
      </c>
      <c r="L106" s="467" t="s">
        <v>628</v>
      </c>
      <c r="M106" s="468"/>
      <c r="N106" s="468"/>
      <c r="O106" s="468"/>
      <c r="P106" s="469"/>
      <c r="Q106" s="28"/>
      <c r="R106" s="29"/>
      <c r="S106" s="29"/>
      <c r="T106" s="348"/>
      <c r="U106" s="29"/>
      <c r="V106" s="29"/>
      <c r="W106" s="29"/>
      <c r="Y106" s="1" t="str">
        <f>IFERROR(VLOOKUP(R86,'Печать Заказа'!B:N,13,FALSE),"")</f>
        <v/>
      </c>
    </row>
    <row r="107" spans="1:28" ht="23.1" customHeight="1" x14ac:dyDescent="0.25">
      <c r="B107" s="10"/>
      <c r="C107" s="181" t="str">
        <f>Q107</f>
        <v>Garanterm Eco 30 V</v>
      </c>
      <c r="D107" s="181"/>
      <c r="E107" s="187" t="s">
        <v>336</v>
      </c>
      <c r="F107" s="65">
        <f>S107</f>
        <v>156015</v>
      </c>
      <c r="G107" s="457">
        <v>30</v>
      </c>
      <c r="H107" s="470" t="s">
        <v>221</v>
      </c>
      <c r="I107" s="470"/>
      <c r="J107" s="457" t="s">
        <v>2</v>
      </c>
      <c r="K107" s="458" t="s">
        <v>349</v>
      </c>
      <c r="L107" s="97">
        <v>0</v>
      </c>
      <c r="M107" s="97">
        <f>L107*O107</f>
        <v>0</v>
      </c>
      <c r="N107" s="97"/>
      <c r="O107" s="98">
        <f>P107*(1-$J$3)</f>
        <v>17590</v>
      </c>
      <c r="P107" s="99">
        <f>V107</f>
        <v>17590</v>
      </c>
      <c r="Q107" s="458" t="s">
        <v>343</v>
      </c>
      <c r="R107" s="458" t="s">
        <v>344</v>
      </c>
      <c r="S107" s="89">
        <v>156015</v>
      </c>
      <c r="T107" s="345">
        <v>4670007717735</v>
      </c>
      <c r="U107" s="31"/>
      <c r="V107" s="458">
        <f>VLOOKUP(R107,'Печать Заказа'!B:F,5,FALSE)</f>
        <v>17590</v>
      </c>
      <c r="W107" s="458" t="str">
        <f>IF(V107="фикс.цена",VLOOKUP(R107,'Печать Заказа'!B:F,4,FALSE),"")</f>
        <v/>
      </c>
      <c r="Y107" s="1">
        <f>IFERROR(VLOOKUP(R87,'Печать Заказа'!B:N,13,FALSE),"")</f>
        <v>0</v>
      </c>
    </row>
    <row r="108" spans="1:28" ht="23.1" customHeight="1" x14ac:dyDescent="0.25">
      <c r="B108" s="10"/>
      <c r="C108" s="181" t="str">
        <f>Q108</f>
        <v>Garanterm Eco 50 V</v>
      </c>
      <c r="D108" s="181"/>
      <c r="E108" s="187" t="s">
        <v>336</v>
      </c>
      <c r="F108" s="65">
        <f>S108</f>
        <v>156016</v>
      </c>
      <c r="G108" s="457">
        <v>50</v>
      </c>
      <c r="H108" s="470" t="s">
        <v>221</v>
      </c>
      <c r="I108" s="470"/>
      <c r="J108" s="457" t="s">
        <v>2</v>
      </c>
      <c r="K108" s="458" t="s">
        <v>350</v>
      </c>
      <c r="L108" s="97">
        <v>0</v>
      </c>
      <c r="M108" s="97">
        <f>L108*O108</f>
        <v>0</v>
      </c>
      <c r="N108" s="97"/>
      <c r="O108" s="98">
        <f>P108*(1-$J$3)</f>
        <v>22490</v>
      </c>
      <c r="P108" s="99">
        <f>V108</f>
        <v>22490</v>
      </c>
      <c r="Q108" s="458" t="s">
        <v>345</v>
      </c>
      <c r="R108" s="458" t="s">
        <v>346</v>
      </c>
      <c r="S108" s="89">
        <v>156016</v>
      </c>
      <c r="T108" s="345">
        <v>4670007717742</v>
      </c>
      <c r="U108" s="31"/>
      <c r="V108" s="458">
        <f>VLOOKUP(R108,'Печать Заказа'!B:F,5,FALSE)</f>
        <v>22490</v>
      </c>
      <c r="W108" s="458" t="str">
        <f>IF(V108="фикс.цена",VLOOKUP(R108,'Печать Заказа'!B:F,4,FALSE),"")</f>
        <v/>
      </c>
      <c r="Y108" s="1">
        <f>IFERROR(VLOOKUP(R88,'Печать Заказа'!B:N,13,FALSE),"")</f>
        <v>0</v>
      </c>
    </row>
    <row r="109" spans="1:28" ht="23.1" customHeight="1" x14ac:dyDescent="0.25">
      <c r="B109" s="10"/>
      <c r="C109" s="181" t="str">
        <f>Q109</f>
        <v>Garanterm Eco 80 V</v>
      </c>
      <c r="D109" s="181"/>
      <c r="E109" s="187" t="s">
        <v>336</v>
      </c>
      <c r="F109" s="65">
        <f>S109</f>
        <v>156017</v>
      </c>
      <c r="G109" s="457">
        <v>80</v>
      </c>
      <c r="H109" s="470" t="s">
        <v>221</v>
      </c>
      <c r="I109" s="470"/>
      <c r="J109" s="457" t="s">
        <v>2</v>
      </c>
      <c r="K109" s="458" t="s">
        <v>351</v>
      </c>
      <c r="L109" s="97">
        <v>0</v>
      </c>
      <c r="M109" s="97">
        <f>L109*O109</f>
        <v>0</v>
      </c>
      <c r="N109" s="97"/>
      <c r="O109" s="98">
        <f>P109*(1-$J$3)</f>
        <v>28990</v>
      </c>
      <c r="P109" s="99">
        <f>V109</f>
        <v>28990</v>
      </c>
      <c r="Q109" s="458" t="s">
        <v>347</v>
      </c>
      <c r="R109" s="458" t="s">
        <v>348</v>
      </c>
      <c r="S109" s="89">
        <v>156017</v>
      </c>
      <c r="T109" s="345">
        <v>4670007717759</v>
      </c>
      <c r="U109" s="31"/>
      <c r="V109" s="458">
        <f>VLOOKUP(R109,'Печать Заказа'!B:F,5,FALSE)</f>
        <v>28990</v>
      </c>
      <c r="W109" s="458" t="str">
        <f>IF(V109="фикс.цена",VLOOKUP(R109,'Печать Заказа'!B:F,4,FALSE),"")</f>
        <v/>
      </c>
      <c r="Y109" s="1">
        <f>IFERROR(VLOOKUP(R89,'Печать Заказа'!B:N,13,FALSE),"")</f>
        <v>0</v>
      </c>
    </row>
    <row r="110" spans="1:28" ht="23.1" customHeight="1" x14ac:dyDescent="0.25">
      <c r="B110" s="10"/>
      <c r="C110" s="181" t="str">
        <f>Q110</f>
        <v>Garanterm Eco 100 V</v>
      </c>
      <c r="D110" s="181"/>
      <c r="E110" s="187" t="s">
        <v>336</v>
      </c>
      <c r="F110" s="65">
        <f>S110</f>
        <v>156018</v>
      </c>
      <c r="G110" s="457">
        <v>100</v>
      </c>
      <c r="H110" s="470" t="s">
        <v>221</v>
      </c>
      <c r="I110" s="470"/>
      <c r="J110" s="457" t="s">
        <v>2</v>
      </c>
      <c r="K110" s="458" t="s">
        <v>352</v>
      </c>
      <c r="L110" s="97">
        <v>0</v>
      </c>
      <c r="M110" s="97">
        <f>L110*O110</f>
        <v>0</v>
      </c>
      <c r="N110" s="97"/>
      <c r="O110" s="98">
        <f>P110*(1-$J$3)</f>
        <v>33790</v>
      </c>
      <c r="P110" s="99">
        <f>V110</f>
        <v>33790</v>
      </c>
      <c r="Q110" s="458" t="s">
        <v>341</v>
      </c>
      <c r="R110" s="458" t="s">
        <v>342</v>
      </c>
      <c r="S110" s="89">
        <v>156018</v>
      </c>
      <c r="T110" s="345">
        <v>4670007717766</v>
      </c>
      <c r="U110" s="31"/>
      <c r="V110" s="458">
        <f>VLOOKUP(R110,'Печать Заказа'!B:F,5,FALSE)</f>
        <v>33790</v>
      </c>
      <c r="W110" s="458" t="str">
        <f>IF(V110="фикс.цена",VLOOKUP(R110,'Печать Заказа'!B:F,4,FALSE),"")</f>
        <v/>
      </c>
      <c r="Y110" s="1">
        <f>IFERROR(VLOOKUP(R90,'Печать Заказа'!B:N,13,FALSE),"")</f>
        <v>0</v>
      </c>
    </row>
    <row r="111" spans="1:28" ht="30.75" customHeight="1" thickBot="1" x14ac:dyDescent="0.3">
      <c r="B111" s="276"/>
      <c r="C111" s="435"/>
      <c r="D111" s="435"/>
      <c r="E111" s="429"/>
      <c r="F111" s="436"/>
      <c r="G111" s="431"/>
      <c r="H111" s="430"/>
      <c r="I111" s="430"/>
      <c r="J111" s="431"/>
      <c r="K111" s="430"/>
      <c r="L111" s="432"/>
      <c r="M111" s="432"/>
      <c r="N111" s="432"/>
      <c r="O111" s="309"/>
      <c r="P111" s="433"/>
      <c r="Q111" s="167"/>
      <c r="R111" s="167"/>
      <c r="S111" s="167"/>
      <c r="T111" s="342"/>
      <c r="U111" s="31"/>
      <c r="V111" s="167"/>
      <c r="W111" s="167"/>
    </row>
    <row r="112" spans="1:28" s="69" customFormat="1" ht="47.25" customHeight="1" thickBot="1" x14ac:dyDescent="0.3">
      <c r="A112" s="68"/>
      <c r="B112" s="83" t="s">
        <v>551</v>
      </c>
      <c r="C112" s="70"/>
      <c r="D112" s="70"/>
      <c r="E112" s="127"/>
      <c r="F112" s="70"/>
      <c r="G112" s="70"/>
      <c r="H112" s="70"/>
      <c r="I112" s="70"/>
      <c r="J112" s="70"/>
      <c r="K112" s="70"/>
      <c r="L112" s="83"/>
      <c r="M112" s="83"/>
      <c r="N112" s="83"/>
      <c r="O112" s="83"/>
      <c r="P112" s="83"/>
      <c r="Q112" s="36"/>
      <c r="R112" s="37"/>
      <c r="S112" s="37"/>
      <c r="T112" s="346"/>
      <c r="U112" s="44"/>
      <c r="V112" s="37"/>
      <c r="W112" s="37"/>
      <c r="Y112" s="1" t="str">
        <f>IFERROR(VLOOKUP(R112,'Печать Заказа'!B:N,13,FALSE),"")</f>
        <v/>
      </c>
      <c r="Z112" s="1"/>
      <c r="AA112" s="1"/>
      <c r="AB112" s="1"/>
    </row>
    <row r="113" spans="1:27" s="33" customFormat="1" ht="60" customHeight="1" thickTop="1" x14ac:dyDescent="0.25">
      <c r="A113" s="3"/>
      <c r="B113" s="62"/>
      <c r="C113" s="92" t="s">
        <v>552</v>
      </c>
      <c r="D113" s="92"/>
      <c r="E113" s="92"/>
      <c r="F113" s="92"/>
      <c r="G113" s="92"/>
      <c r="H113" s="92"/>
      <c r="I113" s="92"/>
      <c r="J113" s="92"/>
      <c r="K113" s="92"/>
      <c r="L113" s="81"/>
      <c r="M113" s="81"/>
      <c r="N113" s="81"/>
      <c r="O113" s="81"/>
      <c r="P113" s="81"/>
      <c r="Q113" s="27"/>
      <c r="R113" s="30"/>
      <c r="S113" s="30"/>
      <c r="T113" s="347"/>
      <c r="U113" s="30"/>
      <c r="V113" s="30"/>
      <c r="W113" s="30"/>
      <c r="Y113" s="1" t="str">
        <f>IFERROR(VLOOKUP(R113,'Печать Заказа'!B:N,13,FALSE),"")</f>
        <v/>
      </c>
    </row>
    <row r="114" spans="1:27" ht="45" customHeight="1" x14ac:dyDescent="0.25">
      <c r="B114" s="84"/>
      <c r="C114" s="91" t="s">
        <v>59</v>
      </c>
      <c r="D114" s="91"/>
      <c r="E114" s="177" t="s">
        <v>334</v>
      </c>
      <c r="F114" s="91" t="s">
        <v>166</v>
      </c>
      <c r="G114" s="247" t="s">
        <v>179</v>
      </c>
      <c r="H114" s="471" t="s">
        <v>181</v>
      </c>
      <c r="I114" s="471"/>
      <c r="J114" s="247" t="s">
        <v>180</v>
      </c>
      <c r="K114" s="247" t="s">
        <v>187</v>
      </c>
      <c r="L114" s="467" t="s">
        <v>566</v>
      </c>
      <c r="M114" s="468"/>
      <c r="N114" s="468"/>
      <c r="O114" s="468"/>
      <c r="P114" s="469"/>
      <c r="Q114" s="28"/>
      <c r="R114" s="29"/>
      <c r="S114" s="29"/>
      <c r="T114" s="348"/>
      <c r="U114" s="29"/>
      <c r="V114" s="29"/>
      <c r="W114" s="29"/>
      <c r="Y114" s="1" t="str">
        <f>IFERROR(VLOOKUP(R114,'Печать Заказа'!B:N,13,FALSE),"")</f>
        <v/>
      </c>
    </row>
    <row r="115" spans="1:27" ht="22.5" customHeight="1" x14ac:dyDescent="0.25">
      <c r="B115" s="10"/>
      <c r="C115" s="181" t="str">
        <f>Q115</f>
        <v>THERMEX Smart 30 V</v>
      </c>
      <c r="D115" s="181"/>
      <c r="E115" s="187" t="s">
        <v>335</v>
      </c>
      <c r="F115" s="65">
        <f>S115</f>
        <v>151116</v>
      </c>
      <c r="G115" s="245">
        <v>30</v>
      </c>
      <c r="H115" s="470" t="s">
        <v>561</v>
      </c>
      <c r="I115" s="470"/>
      <c r="J115" s="245" t="s">
        <v>2</v>
      </c>
      <c r="K115" s="67" t="s">
        <v>562</v>
      </c>
      <c r="L115" s="97">
        <v>0</v>
      </c>
      <c r="M115" s="97">
        <f>L115*O115</f>
        <v>0</v>
      </c>
      <c r="N115" s="97"/>
      <c r="O115" s="98">
        <f>P115*(1-$J$3)</f>
        <v>26390</v>
      </c>
      <c r="P115" s="99">
        <f>V115</f>
        <v>26390</v>
      </c>
      <c r="Q115" s="246" t="s">
        <v>555</v>
      </c>
      <c r="R115" s="246" t="s">
        <v>556</v>
      </c>
      <c r="S115" s="246">
        <v>151116</v>
      </c>
      <c r="T115" s="345">
        <v>4670033310450</v>
      </c>
      <c r="U115" s="31"/>
      <c r="V115" s="246">
        <f>VLOOKUP(R115,'Печать Заказа'!B:F,5,FALSE)</f>
        <v>26390</v>
      </c>
      <c r="W115" s="246" t="str">
        <f>IF(V115="фикс.цена",VLOOKUP(R115,'Печать Заказа'!B:F,4,FALSE),"")</f>
        <v/>
      </c>
      <c r="Y115" s="1">
        <f>IFERROR(VLOOKUP(R115,'Печать Заказа'!B:N,13,FALSE),"")</f>
        <v>0</v>
      </c>
      <c r="AA115" s="192"/>
    </row>
    <row r="116" spans="1:27" ht="22.5" customHeight="1" x14ac:dyDescent="0.25">
      <c r="B116" s="10"/>
      <c r="C116" s="181" t="str">
        <f>Q116</f>
        <v>THERMEX Smart 50 V</v>
      </c>
      <c r="D116" s="181"/>
      <c r="E116" s="187" t="s">
        <v>335</v>
      </c>
      <c r="F116" s="65">
        <f>S116</f>
        <v>151117</v>
      </c>
      <c r="G116" s="245">
        <v>50</v>
      </c>
      <c r="H116" s="470" t="s">
        <v>561</v>
      </c>
      <c r="I116" s="470"/>
      <c r="J116" s="245" t="s">
        <v>2</v>
      </c>
      <c r="K116" s="67" t="s">
        <v>563</v>
      </c>
      <c r="L116" s="97">
        <v>0</v>
      </c>
      <c r="M116" s="97">
        <f>L116*O116</f>
        <v>0</v>
      </c>
      <c r="N116" s="97"/>
      <c r="O116" s="98">
        <f>P116*(1-$J$3)</f>
        <v>27890</v>
      </c>
      <c r="P116" s="99">
        <f>V116</f>
        <v>27890</v>
      </c>
      <c r="Q116" s="246" t="s">
        <v>557</v>
      </c>
      <c r="R116" s="246" t="s">
        <v>558</v>
      </c>
      <c r="S116" s="246">
        <v>151117</v>
      </c>
      <c r="T116" s="345">
        <v>4670033310467</v>
      </c>
      <c r="U116" s="31"/>
      <c r="V116" s="246">
        <f>VLOOKUP(R116,'Печать Заказа'!B:F,5,FALSE)</f>
        <v>27890</v>
      </c>
      <c r="W116" s="246" t="str">
        <f>IF(V116="фикс.цена",VLOOKUP(R116,'Печать Заказа'!B:F,4,FALSE),"")</f>
        <v/>
      </c>
      <c r="Y116" s="1">
        <f>IFERROR(VLOOKUP(R116,'Печать Заказа'!B:N,13,FALSE),"")</f>
        <v>0</v>
      </c>
      <c r="AA116" s="192"/>
    </row>
    <row r="117" spans="1:27" ht="22.5" customHeight="1" x14ac:dyDescent="0.25">
      <c r="B117" s="10"/>
      <c r="C117" s="181" t="str">
        <f>Q117</f>
        <v>THERMEX Smart 80 V</v>
      </c>
      <c r="D117" s="181"/>
      <c r="E117" s="187" t="s">
        <v>335</v>
      </c>
      <c r="F117" s="65">
        <f>S117</f>
        <v>151118</v>
      </c>
      <c r="G117" s="245">
        <v>80</v>
      </c>
      <c r="H117" s="470" t="s">
        <v>561</v>
      </c>
      <c r="I117" s="470"/>
      <c r="J117" s="245" t="s">
        <v>2</v>
      </c>
      <c r="K117" s="67" t="s">
        <v>564</v>
      </c>
      <c r="L117" s="97">
        <v>0</v>
      </c>
      <c r="M117" s="97">
        <f>L117*O117</f>
        <v>0</v>
      </c>
      <c r="N117" s="97"/>
      <c r="O117" s="98">
        <f>P117*(1-$J$3)</f>
        <v>35490</v>
      </c>
      <c r="P117" s="99">
        <f>V117</f>
        <v>35490</v>
      </c>
      <c r="Q117" s="246" t="s">
        <v>559</v>
      </c>
      <c r="R117" s="246" t="s">
        <v>560</v>
      </c>
      <c r="S117" s="246">
        <v>151118</v>
      </c>
      <c r="T117" s="345">
        <v>4670033310474</v>
      </c>
      <c r="U117" s="31"/>
      <c r="V117" s="246">
        <f>VLOOKUP(R117,'Печать Заказа'!B:F,5,FALSE)</f>
        <v>35490</v>
      </c>
      <c r="W117" s="246" t="str">
        <f>IF(V117="фикс.цена",VLOOKUP(R117,'Печать Заказа'!B:F,4,FALSE),"")</f>
        <v/>
      </c>
      <c r="Y117" s="1">
        <f>IFERROR(VLOOKUP(R117,'Печать Заказа'!B:N,13,FALSE),"")</f>
        <v>0</v>
      </c>
      <c r="AA117" s="192"/>
    </row>
    <row r="118" spans="1:27" ht="22.5" customHeight="1" thickBot="1" x14ac:dyDescent="0.3">
      <c r="B118" s="10"/>
      <c r="C118" s="181" t="str">
        <f>Q118</f>
        <v>THERMEX Smart 100 V</v>
      </c>
      <c r="D118" s="181"/>
      <c r="E118" s="187" t="s">
        <v>335</v>
      </c>
      <c r="F118" s="65">
        <f>S118</f>
        <v>151119</v>
      </c>
      <c r="G118" s="245">
        <v>100</v>
      </c>
      <c r="H118" s="470" t="s">
        <v>561</v>
      </c>
      <c r="I118" s="470"/>
      <c r="J118" s="245" t="s">
        <v>2</v>
      </c>
      <c r="K118" s="67" t="s">
        <v>565</v>
      </c>
      <c r="L118" s="97">
        <v>0</v>
      </c>
      <c r="M118" s="97">
        <f>L118*O118</f>
        <v>0</v>
      </c>
      <c r="N118" s="97"/>
      <c r="O118" s="98">
        <f>P118*(1-$J$3)</f>
        <v>42390</v>
      </c>
      <c r="P118" s="99">
        <f>V118</f>
        <v>42390</v>
      </c>
      <c r="Q118" s="246" t="s">
        <v>553</v>
      </c>
      <c r="R118" s="246" t="s">
        <v>554</v>
      </c>
      <c r="S118" s="246">
        <v>151119</v>
      </c>
      <c r="T118" s="345">
        <v>4670033310481</v>
      </c>
      <c r="U118" s="31"/>
      <c r="V118" s="246">
        <f>VLOOKUP(R118,'Печать Заказа'!B:F,5,FALSE)</f>
        <v>42390</v>
      </c>
      <c r="W118" s="246" t="str">
        <f>IF(V118="фикс.цена",VLOOKUP(R118,'Печать Заказа'!B:F,4,FALSE),"")</f>
        <v/>
      </c>
      <c r="Y118" s="1">
        <f>IFERROR(VLOOKUP(R118,'Печать Заказа'!B:N,13,FALSE),"")</f>
        <v>0</v>
      </c>
      <c r="AA118" s="192"/>
    </row>
    <row r="119" spans="1:27" s="33" customFormat="1" ht="58.5" customHeight="1" thickTop="1" x14ac:dyDescent="0.25">
      <c r="A119" s="3"/>
      <c r="B119" s="62"/>
      <c r="C119" s="92" t="s">
        <v>473</v>
      </c>
      <c r="D119" s="92"/>
      <c r="E119" s="257" t="s">
        <v>584</v>
      </c>
      <c r="F119" s="92"/>
      <c r="G119" s="92"/>
      <c r="H119" s="92"/>
      <c r="I119" s="92"/>
      <c r="J119" s="92"/>
      <c r="K119" s="92"/>
      <c r="L119" s="81"/>
      <c r="M119" s="81"/>
      <c r="N119" s="81"/>
      <c r="O119" s="81"/>
      <c r="P119" s="81"/>
      <c r="Q119" s="27"/>
      <c r="R119" s="30"/>
      <c r="S119" s="30"/>
      <c r="T119" s="347"/>
      <c r="U119" s="30"/>
      <c r="V119" s="30"/>
      <c r="W119" s="30"/>
      <c r="Y119" s="1" t="str">
        <f>IFERROR(VLOOKUP(R119,'Печать Заказа'!B:N,13,FALSE),"")</f>
        <v/>
      </c>
    </row>
    <row r="120" spans="1:27" ht="45" customHeight="1" x14ac:dyDescent="0.25">
      <c r="B120" s="84"/>
      <c r="C120" s="91" t="s">
        <v>59</v>
      </c>
      <c r="D120" s="91"/>
      <c r="E120" s="177" t="s">
        <v>334</v>
      </c>
      <c r="F120" s="91" t="s">
        <v>166</v>
      </c>
      <c r="G120" s="118" t="s">
        <v>179</v>
      </c>
      <c r="H120" s="471" t="s">
        <v>181</v>
      </c>
      <c r="I120" s="471"/>
      <c r="J120" s="118" t="s">
        <v>180</v>
      </c>
      <c r="K120" s="118" t="s">
        <v>187</v>
      </c>
      <c r="L120" s="467" t="s">
        <v>279</v>
      </c>
      <c r="M120" s="468"/>
      <c r="N120" s="468"/>
      <c r="O120" s="468"/>
      <c r="P120" s="469"/>
      <c r="Q120" s="28"/>
      <c r="R120" s="29"/>
      <c r="S120" s="29"/>
      <c r="T120" s="348"/>
      <c r="U120" s="29"/>
      <c r="V120" s="29"/>
      <c r="W120" s="29"/>
      <c r="Y120" s="1" t="str">
        <f>IFERROR(VLOOKUP(R120,'Печать Заказа'!B:N,13,FALSE),"")</f>
        <v/>
      </c>
    </row>
    <row r="121" spans="1:27" ht="22.5" customHeight="1" x14ac:dyDescent="0.25">
      <c r="B121" s="10"/>
      <c r="C121" s="181" t="str">
        <f>Q121</f>
        <v>THERMEX Solo 30 V</v>
      </c>
      <c r="D121" s="181"/>
      <c r="E121" s="187" t="s">
        <v>335</v>
      </c>
      <c r="F121" s="65">
        <f>S121</f>
        <v>151076</v>
      </c>
      <c r="G121" s="120">
        <v>30</v>
      </c>
      <c r="H121" s="470" t="s">
        <v>278</v>
      </c>
      <c r="I121" s="470"/>
      <c r="J121" s="120" t="s">
        <v>2</v>
      </c>
      <c r="K121" s="67" t="s">
        <v>421</v>
      </c>
      <c r="L121" s="97">
        <v>0</v>
      </c>
      <c r="M121" s="97">
        <f>L121*O121</f>
        <v>0</v>
      </c>
      <c r="N121" s="97"/>
      <c r="O121" s="98">
        <f>P121*(1-$J$3)</f>
        <v>19490</v>
      </c>
      <c r="P121" s="99">
        <f>V121</f>
        <v>19490</v>
      </c>
      <c r="Q121" s="119" t="s">
        <v>281</v>
      </c>
      <c r="R121" s="119" t="s">
        <v>282</v>
      </c>
      <c r="S121" s="89">
        <v>151076</v>
      </c>
      <c r="T121" s="345">
        <v>4670007716677</v>
      </c>
      <c r="U121" s="31"/>
      <c r="V121" s="119">
        <f>VLOOKUP(R121,'Печать Заказа'!B:F,5,FALSE)</f>
        <v>19490</v>
      </c>
      <c r="W121" s="119" t="str">
        <f>IF(V121="фикс.цена",VLOOKUP(R121,'Печать Заказа'!B:F,4,FALSE),"")</f>
        <v/>
      </c>
      <c r="Y121" s="1">
        <f>IFERROR(VLOOKUP(R121,'Печать Заказа'!B:N,13,FALSE),"")</f>
        <v>0</v>
      </c>
    </row>
    <row r="122" spans="1:27" ht="22.5" customHeight="1" x14ac:dyDescent="0.25">
      <c r="B122" s="10"/>
      <c r="C122" s="181" t="str">
        <f>Q122</f>
        <v>THERMEX Solo 50 V</v>
      </c>
      <c r="D122" s="181"/>
      <c r="E122" s="187" t="s">
        <v>335</v>
      </c>
      <c r="F122" s="65">
        <f>S122</f>
        <v>151077</v>
      </c>
      <c r="G122" s="120">
        <v>50</v>
      </c>
      <c r="H122" s="470" t="s">
        <v>278</v>
      </c>
      <c r="I122" s="470"/>
      <c r="J122" s="120" t="s">
        <v>2</v>
      </c>
      <c r="K122" s="67" t="s">
        <v>422</v>
      </c>
      <c r="L122" s="97">
        <v>0</v>
      </c>
      <c r="M122" s="97">
        <f>L122*O122</f>
        <v>0</v>
      </c>
      <c r="N122" s="97"/>
      <c r="O122" s="98">
        <f>P122*(1-$J$3)</f>
        <v>23090</v>
      </c>
      <c r="P122" s="99">
        <f>V122</f>
        <v>23090</v>
      </c>
      <c r="Q122" s="119" t="s">
        <v>283</v>
      </c>
      <c r="R122" s="119" t="s">
        <v>284</v>
      </c>
      <c r="S122" s="89">
        <v>151077</v>
      </c>
      <c r="T122" s="345">
        <v>4670007716684</v>
      </c>
      <c r="U122" s="31"/>
      <c r="V122" s="119">
        <f>VLOOKUP(R122,'Печать Заказа'!B:F,5,FALSE)</f>
        <v>23090</v>
      </c>
      <c r="W122" s="119" t="str">
        <f>IF(V122="фикс.цена",VLOOKUP(R122,'Печать Заказа'!B:F,4,FALSE),"")</f>
        <v/>
      </c>
      <c r="Y122" s="1">
        <f>IFERROR(VLOOKUP(R122,'Печать Заказа'!B:N,13,FALSE),"")</f>
        <v>0</v>
      </c>
    </row>
    <row r="123" spans="1:27" ht="22.5" customHeight="1" x14ac:dyDescent="0.25">
      <c r="B123" s="10"/>
      <c r="C123" s="181" t="str">
        <f>Q123</f>
        <v>THERMEX Solo 80 V</v>
      </c>
      <c r="D123" s="181"/>
      <c r="E123" s="187" t="s">
        <v>335</v>
      </c>
      <c r="F123" s="65">
        <f>S123</f>
        <v>151078</v>
      </c>
      <c r="G123" s="120">
        <v>80</v>
      </c>
      <c r="H123" s="470" t="s">
        <v>278</v>
      </c>
      <c r="I123" s="470"/>
      <c r="J123" s="120" t="s">
        <v>2</v>
      </c>
      <c r="K123" s="67" t="s">
        <v>423</v>
      </c>
      <c r="L123" s="97">
        <v>0</v>
      </c>
      <c r="M123" s="97">
        <f>L123*O123</f>
        <v>0</v>
      </c>
      <c r="N123" s="97"/>
      <c r="O123" s="98">
        <f>P123*(1-$J$3)</f>
        <v>31390</v>
      </c>
      <c r="P123" s="99">
        <f>V123</f>
        <v>31390</v>
      </c>
      <c r="Q123" s="119" t="s">
        <v>285</v>
      </c>
      <c r="R123" s="119" t="s">
        <v>286</v>
      </c>
      <c r="S123" s="89">
        <v>151078</v>
      </c>
      <c r="T123" s="345">
        <v>4670007716691</v>
      </c>
      <c r="U123" s="31"/>
      <c r="V123" s="119">
        <f>VLOOKUP(R123,'Печать Заказа'!B:F,5,FALSE)</f>
        <v>31390</v>
      </c>
      <c r="W123" s="119" t="str">
        <f>IF(V123="фикс.цена",VLOOKUP(R123,'Печать Заказа'!B:F,4,FALSE),"")</f>
        <v/>
      </c>
      <c r="Y123" s="1" t="str">
        <f>IFERROR(VLOOKUP(R123,'Печать Заказа'!B:N,13,FALSE),"")</f>
        <v/>
      </c>
    </row>
    <row r="124" spans="1:27" ht="22.5" customHeight="1" x14ac:dyDescent="0.25">
      <c r="B124" s="10"/>
      <c r="C124" s="181" t="str">
        <f>Q124</f>
        <v>THERMEX Solo 100 V</v>
      </c>
      <c r="D124" s="181"/>
      <c r="E124" s="187" t="s">
        <v>335</v>
      </c>
      <c r="F124" s="65">
        <f>S124</f>
        <v>151079</v>
      </c>
      <c r="G124" s="120">
        <v>100</v>
      </c>
      <c r="H124" s="470" t="s">
        <v>278</v>
      </c>
      <c r="I124" s="470"/>
      <c r="J124" s="120" t="s">
        <v>2</v>
      </c>
      <c r="K124" s="67" t="s">
        <v>424</v>
      </c>
      <c r="L124" s="97">
        <v>0</v>
      </c>
      <c r="M124" s="97">
        <f>L124*O124</f>
        <v>0</v>
      </c>
      <c r="N124" s="97"/>
      <c r="O124" s="98">
        <f>P124*(1-$J$3)</f>
        <v>35490</v>
      </c>
      <c r="P124" s="99">
        <f>V124</f>
        <v>35490</v>
      </c>
      <c r="Q124" s="119" t="s">
        <v>287</v>
      </c>
      <c r="R124" s="119" t="s">
        <v>288</v>
      </c>
      <c r="S124" s="89">
        <v>151079</v>
      </c>
      <c r="T124" s="345">
        <v>4670007716707</v>
      </c>
      <c r="U124" s="31"/>
      <c r="V124" s="119">
        <f>VLOOKUP(R124,'Печать Заказа'!B:F,5,FALSE)</f>
        <v>35490</v>
      </c>
      <c r="W124" s="119" t="str">
        <f>IF(V124="фикс.цена",VLOOKUP(R124,'Печать Заказа'!B:F,4,FALSE),"")</f>
        <v/>
      </c>
      <c r="Y124" s="1" t="str">
        <f>IFERROR(VLOOKUP(R124,'Печать Заказа'!B:N,13,FALSE),"")</f>
        <v/>
      </c>
    </row>
    <row r="125" spans="1:27" ht="7.5" customHeight="1" thickBot="1" x14ac:dyDescent="0.3">
      <c r="B125" s="10"/>
      <c r="C125" s="209"/>
      <c r="D125" s="209"/>
      <c r="E125" s="186"/>
      <c r="F125" s="369"/>
      <c r="G125" s="368"/>
      <c r="H125" s="167"/>
      <c r="I125" s="167"/>
      <c r="J125" s="368"/>
      <c r="K125" s="370"/>
      <c r="L125" s="103"/>
      <c r="M125" s="103"/>
      <c r="N125" s="103"/>
      <c r="O125" s="104"/>
      <c r="P125" s="105"/>
      <c r="Q125" s="167"/>
      <c r="R125" s="167"/>
      <c r="S125" s="372"/>
      <c r="T125" s="342"/>
      <c r="U125" s="31"/>
      <c r="V125" s="167"/>
      <c r="W125" s="167"/>
    </row>
    <row r="126" spans="1:27" s="33" customFormat="1" ht="60.75" customHeight="1" thickTop="1" x14ac:dyDescent="0.25">
      <c r="A126" s="3"/>
      <c r="B126" s="62"/>
      <c r="C126" s="95" t="s">
        <v>367</v>
      </c>
      <c r="D126" s="92"/>
      <c r="E126" s="92"/>
      <c r="F126" s="92"/>
      <c r="G126" s="92"/>
      <c r="H126" s="92"/>
      <c r="I126" s="92"/>
      <c r="J126" s="92"/>
      <c r="K126" s="92"/>
      <c r="L126" s="81"/>
      <c r="M126" s="81"/>
      <c r="N126" s="81"/>
      <c r="O126" s="81"/>
      <c r="P126" s="81"/>
      <c r="Q126" s="27"/>
      <c r="R126" s="30"/>
      <c r="S126" s="30"/>
      <c r="T126" s="347"/>
      <c r="U126" s="30"/>
      <c r="V126" s="30"/>
      <c r="W126" s="30"/>
      <c r="X126" s="1"/>
      <c r="Y126" s="1" t="str">
        <f>IFERROR(VLOOKUP(R144,'Печать Заказа'!B:N,13,FALSE),"")</f>
        <v/>
      </c>
    </row>
    <row r="127" spans="1:27" ht="52.5" customHeight="1" x14ac:dyDescent="0.25">
      <c r="B127" s="84"/>
      <c r="C127" s="91" t="s">
        <v>59</v>
      </c>
      <c r="D127" s="91"/>
      <c r="E127" s="177" t="s">
        <v>334</v>
      </c>
      <c r="F127" s="91" t="s">
        <v>166</v>
      </c>
      <c r="G127" s="71" t="s">
        <v>179</v>
      </c>
      <c r="H127" s="471" t="s">
        <v>181</v>
      </c>
      <c r="I127" s="471"/>
      <c r="J127" s="71" t="s">
        <v>180</v>
      </c>
      <c r="K127" s="71" t="s">
        <v>187</v>
      </c>
      <c r="L127" s="467" t="s">
        <v>609</v>
      </c>
      <c r="M127" s="468"/>
      <c r="N127" s="468"/>
      <c r="O127" s="468"/>
      <c r="P127" s="469"/>
      <c r="Q127" s="28"/>
      <c r="R127" s="29"/>
      <c r="S127" s="29"/>
      <c r="T127" s="348"/>
      <c r="U127" s="29"/>
      <c r="V127" s="29"/>
      <c r="W127" s="29"/>
      <c r="Y127" s="1" t="str">
        <f>IFERROR(VLOOKUP(R145,'Печать Заказа'!B:N,13,FALSE),"")</f>
        <v/>
      </c>
    </row>
    <row r="128" spans="1:27" ht="22.5" customHeight="1" x14ac:dyDescent="0.25">
      <c r="B128" s="10"/>
      <c r="C128" s="181" t="s">
        <v>167</v>
      </c>
      <c r="D128" s="181"/>
      <c r="E128" s="181" t="s">
        <v>335</v>
      </c>
      <c r="F128" s="65">
        <f>S128</f>
        <v>111015</v>
      </c>
      <c r="G128" s="74">
        <v>50</v>
      </c>
      <c r="H128" s="466">
        <v>1.5</v>
      </c>
      <c r="I128" s="466"/>
      <c r="J128" s="74" t="s">
        <v>2</v>
      </c>
      <c r="K128" s="67" t="s">
        <v>427</v>
      </c>
      <c r="L128" s="97">
        <v>0</v>
      </c>
      <c r="M128" s="97">
        <f>L128*O128</f>
        <v>0</v>
      </c>
      <c r="N128" s="97"/>
      <c r="O128" s="98">
        <f>P128*(1-$J$3)</f>
        <v>22790</v>
      </c>
      <c r="P128" s="99">
        <f>V128</f>
        <v>22790</v>
      </c>
      <c r="Q128" s="66" t="s">
        <v>159</v>
      </c>
      <c r="R128" s="66" t="s">
        <v>156</v>
      </c>
      <c r="S128" s="66">
        <v>111015</v>
      </c>
      <c r="T128" s="345">
        <v>4670007712259</v>
      </c>
      <c r="U128" s="31"/>
      <c r="V128" s="66">
        <f>VLOOKUP(R128,'Печать Заказа'!B:F,5,FALSE)</f>
        <v>22790</v>
      </c>
      <c r="W128" s="66" t="str">
        <f>IF(V128="фикс.цена",VLOOKUP(R128,'Печать Заказа'!B:F,4,FALSE),"")</f>
        <v/>
      </c>
      <c r="X128" s="33"/>
      <c r="Y128" s="1" t="str">
        <f>IFERROR(VLOOKUP(R146,'Печать Заказа'!B:N,13,FALSE),"")</f>
        <v/>
      </c>
    </row>
    <row r="129" spans="1:25" ht="22.5" customHeight="1" x14ac:dyDescent="0.25">
      <c r="B129" s="10"/>
      <c r="C129" s="181" t="s">
        <v>168</v>
      </c>
      <c r="D129" s="181"/>
      <c r="E129" s="181" t="s">
        <v>335</v>
      </c>
      <c r="F129" s="65">
        <f>S129</f>
        <v>111016</v>
      </c>
      <c r="G129" s="74">
        <v>80</v>
      </c>
      <c r="H129" s="466">
        <v>1.5</v>
      </c>
      <c r="I129" s="466"/>
      <c r="J129" s="74" t="s">
        <v>2</v>
      </c>
      <c r="K129" s="67" t="s">
        <v>428</v>
      </c>
      <c r="L129" s="97">
        <v>0</v>
      </c>
      <c r="M129" s="97">
        <f>L129*O129</f>
        <v>0</v>
      </c>
      <c r="N129" s="97"/>
      <c r="O129" s="98">
        <f>P129*(1-$J$3)</f>
        <v>27590</v>
      </c>
      <c r="P129" s="99">
        <f>V129</f>
        <v>27590</v>
      </c>
      <c r="Q129" s="66" t="s">
        <v>160</v>
      </c>
      <c r="R129" s="66" t="s">
        <v>157</v>
      </c>
      <c r="S129" s="66">
        <v>111016</v>
      </c>
      <c r="T129" s="345">
        <v>4670007712266</v>
      </c>
      <c r="U129" s="31"/>
      <c r="V129" s="66">
        <f>VLOOKUP(R129,'Печать Заказа'!B:F,5,FALSE)</f>
        <v>27590</v>
      </c>
      <c r="W129" s="66" t="str">
        <f>IF(V129="фикс.цена",VLOOKUP(R129,'Печать Заказа'!B:F,4,FALSE),"")</f>
        <v/>
      </c>
      <c r="Y129" s="1" t="str">
        <f>IFERROR(VLOOKUP(R147,'Печать Заказа'!B:N,13,FALSE),"")</f>
        <v/>
      </c>
    </row>
    <row r="130" spans="1:25" ht="22.5" customHeight="1" x14ac:dyDescent="0.25">
      <c r="B130" s="10"/>
      <c r="C130" s="181" t="s">
        <v>169</v>
      </c>
      <c r="D130" s="181"/>
      <c r="E130" s="181" t="s">
        <v>335</v>
      </c>
      <c r="F130" s="65">
        <f>S130</f>
        <v>111017</v>
      </c>
      <c r="G130" s="74">
        <v>100</v>
      </c>
      <c r="H130" s="466">
        <v>1.5</v>
      </c>
      <c r="I130" s="466"/>
      <c r="J130" s="74" t="s">
        <v>2</v>
      </c>
      <c r="K130" s="67" t="s">
        <v>429</v>
      </c>
      <c r="L130" s="97">
        <v>0</v>
      </c>
      <c r="M130" s="97">
        <f>L130*O130</f>
        <v>0</v>
      </c>
      <c r="N130" s="97"/>
      <c r="O130" s="98">
        <f>P130*(1-$J$3)</f>
        <v>32190</v>
      </c>
      <c r="P130" s="99">
        <f>V130</f>
        <v>32190</v>
      </c>
      <c r="Q130" s="66" t="s">
        <v>161</v>
      </c>
      <c r="R130" s="66" t="s">
        <v>158</v>
      </c>
      <c r="S130" s="66">
        <v>111017</v>
      </c>
      <c r="T130" s="345">
        <v>4670007712273</v>
      </c>
      <c r="U130" s="31"/>
      <c r="V130" s="66">
        <f>VLOOKUP(R130,'Печать Заказа'!B:F,5,FALSE)</f>
        <v>32190</v>
      </c>
      <c r="W130" s="66" t="str">
        <f>IF(V130="фикс.цена",VLOOKUP(R130,'Печать Заказа'!B:F,4,FALSE),"")</f>
        <v/>
      </c>
      <c r="Y130" s="1" t="str">
        <f>IFERROR(VLOOKUP(R148,'Печать Заказа'!B:N,13,FALSE),"")</f>
        <v/>
      </c>
    </row>
    <row r="131" spans="1:25" ht="7.5" customHeight="1" thickBot="1" x14ac:dyDescent="0.3">
      <c r="B131" s="10"/>
      <c r="C131" s="209"/>
      <c r="D131" s="209"/>
      <c r="E131" s="209"/>
      <c r="F131" s="369"/>
      <c r="G131" s="368"/>
      <c r="H131" s="368"/>
      <c r="I131" s="368"/>
      <c r="J131" s="368"/>
      <c r="K131" s="370"/>
      <c r="L131" s="103"/>
      <c r="M131" s="103"/>
      <c r="N131" s="103"/>
      <c r="O131" s="104"/>
      <c r="P131" s="105"/>
      <c r="Q131" s="167"/>
      <c r="R131" s="167"/>
      <c r="S131" s="167"/>
      <c r="T131" s="342"/>
      <c r="U131" s="31"/>
      <c r="V131" s="167"/>
      <c r="W131" s="167"/>
      <c r="Y131" s="1" t="str">
        <f>IFERROR(VLOOKUP(R149,'Печать Заказа'!B:N,13,FALSE),"")</f>
        <v/>
      </c>
    </row>
    <row r="132" spans="1:25" s="33" customFormat="1" ht="57" customHeight="1" thickTop="1" x14ac:dyDescent="0.25">
      <c r="A132" s="3"/>
      <c r="B132" s="62"/>
      <c r="C132" s="92" t="s">
        <v>368</v>
      </c>
      <c r="D132" s="92"/>
      <c r="E132" s="92"/>
      <c r="F132" s="92"/>
      <c r="G132" s="92"/>
      <c r="H132" s="92"/>
      <c r="I132" s="92"/>
      <c r="J132" s="92"/>
      <c r="K132" s="92"/>
      <c r="L132" s="81"/>
      <c r="M132" s="81"/>
      <c r="N132" s="81"/>
      <c r="O132" s="81"/>
      <c r="P132" s="81"/>
      <c r="Q132" s="27"/>
      <c r="R132" s="30"/>
      <c r="S132" s="30"/>
      <c r="T132" s="347"/>
      <c r="U132" s="30"/>
      <c r="V132" s="30"/>
      <c r="W132" s="30"/>
      <c r="Y132" s="1" t="str">
        <f>IFERROR(VLOOKUP(R136,'Печать Заказа'!B:N,13,FALSE),"")</f>
        <v/>
      </c>
    </row>
    <row r="133" spans="1:25" ht="45" customHeight="1" x14ac:dyDescent="0.25">
      <c r="B133" s="84"/>
      <c r="C133" s="91" t="s">
        <v>59</v>
      </c>
      <c r="D133" s="91"/>
      <c r="E133" s="177" t="s">
        <v>334</v>
      </c>
      <c r="F133" s="91" t="s">
        <v>166</v>
      </c>
      <c r="G133" s="71" t="s">
        <v>179</v>
      </c>
      <c r="H133" s="471" t="s">
        <v>181</v>
      </c>
      <c r="I133" s="471"/>
      <c r="J133" s="71" t="s">
        <v>180</v>
      </c>
      <c r="K133" s="71" t="s">
        <v>187</v>
      </c>
      <c r="L133" s="467" t="s">
        <v>474</v>
      </c>
      <c r="M133" s="468"/>
      <c r="N133" s="468"/>
      <c r="O133" s="468"/>
      <c r="P133" s="469"/>
      <c r="Q133" s="28"/>
      <c r="R133" s="29"/>
      <c r="S133" s="29"/>
      <c r="T133" s="348"/>
      <c r="U133" s="29"/>
      <c r="V133" s="29"/>
      <c r="W133" s="29"/>
      <c r="Y133" s="1" t="str">
        <f>IFERROR(VLOOKUP(R137,'Печать Заказа'!B:N,13,FALSE),"")</f>
        <v/>
      </c>
    </row>
    <row r="134" spans="1:25" ht="22.5" customHeight="1" x14ac:dyDescent="0.25">
      <c r="B134" s="10"/>
      <c r="C134" s="181" t="s">
        <v>17</v>
      </c>
      <c r="D134" s="181"/>
      <c r="E134" s="181" t="s">
        <v>336</v>
      </c>
      <c r="F134" s="65">
        <f>S134</f>
        <v>151047</v>
      </c>
      <c r="G134" s="74">
        <v>30</v>
      </c>
      <c r="H134" s="470" t="s">
        <v>221</v>
      </c>
      <c r="I134" s="470"/>
      <c r="J134" s="74" t="s">
        <v>2</v>
      </c>
      <c r="K134" s="67" t="s">
        <v>425</v>
      </c>
      <c r="L134" s="97">
        <v>0</v>
      </c>
      <c r="M134" s="97">
        <f>L134*O134</f>
        <v>0</v>
      </c>
      <c r="N134" s="97"/>
      <c r="O134" s="98">
        <f>P134*(1-$J$3)</f>
        <v>17790</v>
      </c>
      <c r="P134" s="99">
        <f>V134</f>
        <v>17790</v>
      </c>
      <c r="Q134" s="66" t="s">
        <v>17</v>
      </c>
      <c r="R134" s="66" t="s">
        <v>38</v>
      </c>
      <c r="S134" s="66">
        <v>151047</v>
      </c>
      <c r="T134" s="345">
        <v>4670007710309</v>
      </c>
      <c r="U134" s="31"/>
      <c r="V134" s="66">
        <f>VLOOKUP(R134,'Печать Заказа'!B:F,5,FALSE)</f>
        <v>17790</v>
      </c>
      <c r="W134" s="66" t="str">
        <f>IF(V134="фикс.цена",VLOOKUP(R134,'Печать Заказа'!B:F,4,FALSE),"")</f>
        <v/>
      </c>
      <c r="Y134" s="1" t="str">
        <f>IFERROR(VLOOKUP(R138,'Печать Заказа'!B:N,13,FALSE),"")</f>
        <v/>
      </c>
    </row>
    <row r="135" spans="1:25" ht="22.5" customHeight="1" thickBot="1" x14ac:dyDescent="0.3">
      <c r="B135" s="10"/>
      <c r="C135" s="181" t="s">
        <v>18</v>
      </c>
      <c r="D135" s="181"/>
      <c r="E135" s="181" t="s">
        <v>336</v>
      </c>
      <c r="F135" s="65">
        <f>S135</f>
        <v>151049</v>
      </c>
      <c r="G135" s="74">
        <v>50</v>
      </c>
      <c r="H135" s="470" t="s">
        <v>221</v>
      </c>
      <c r="I135" s="470"/>
      <c r="J135" s="74" t="s">
        <v>2</v>
      </c>
      <c r="K135" s="67" t="s">
        <v>426</v>
      </c>
      <c r="L135" s="97">
        <v>0</v>
      </c>
      <c r="M135" s="97">
        <f>L135*O135</f>
        <v>0</v>
      </c>
      <c r="N135" s="97"/>
      <c r="O135" s="98">
        <f>P135*(1-$J$3)</f>
        <v>21290</v>
      </c>
      <c r="P135" s="99">
        <f>V135</f>
        <v>21290</v>
      </c>
      <c r="Q135" s="66" t="s">
        <v>18</v>
      </c>
      <c r="R135" s="66" t="s">
        <v>39</v>
      </c>
      <c r="S135" s="66">
        <v>151049</v>
      </c>
      <c r="T135" s="345">
        <v>4670007710323</v>
      </c>
      <c r="U135" s="31"/>
      <c r="V135" s="66">
        <f>VLOOKUP(R135,'Печать Заказа'!B:F,5,FALSE)</f>
        <v>21290</v>
      </c>
      <c r="W135" s="66" t="str">
        <f>IF(V135="фикс.цена",VLOOKUP(R135,'Печать Заказа'!B:F,4,FALSE),"")</f>
        <v/>
      </c>
      <c r="Y135" s="1" t="str">
        <f>IFERROR(VLOOKUP(R139,'Печать Заказа'!B:N,13,FALSE),"")</f>
        <v/>
      </c>
    </row>
    <row r="136" spans="1:25" ht="60.75" customHeight="1" thickTop="1" x14ac:dyDescent="0.25">
      <c r="B136" s="62"/>
      <c r="C136" s="92" t="s">
        <v>16</v>
      </c>
      <c r="D136" s="92"/>
      <c r="E136" s="92"/>
      <c r="F136" s="92"/>
      <c r="G136" s="92"/>
      <c r="H136" s="92"/>
      <c r="I136" s="92"/>
      <c r="J136" s="92"/>
      <c r="K136" s="92"/>
      <c r="L136" s="81"/>
      <c r="M136" s="81"/>
      <c r="N136" s="81"/>
      <c r="O136" s="81"/>
      <c r="P136" s="81"/>
      <c r="Q136" s="27"/>
      <c r="R136" s="30"/>
      <c r="S136" s="30"/>
      <c r="T136" s="347"/>
      <c r="U136" s="30"/>
      <c r="V136" s="30"/>
      <c r="W136" s="30"/>
      <c r="X136" s="33"/>
      <c r="Y136" s="1" t="str">
        <f>IFERROR(VLOOKUP(R140,'Печать Заказа'!B:N,13,FALSE),"")</f>
        <v/>
      </c>
    </row>
    <row r="137" spans="1:25" ht="43.5" customHeight="1" x14ac:dyDescent="0.25">
      <c r="B137" s="84"/>
      <c r="C137" s="91" t="s">
        <v>59</v>
      </c>
      <c r="D137" s="91"/>
      <c r="E137" s="177" t="s">
        <v>334</v>
      </c>
      <c r="F137" s="91" t="s">
        <v>166</v>
      </c>
      <c r="G137" s="71" t="s">
        <v>179</v>
      </c>
      <c r="H137" s="471" t="s">
        <v>181</v>
      </c>
      <c r="I137" s="471"/>
      <c r="J137" s="71" t="s">
        <v>180</v>
      </c>
      <c r="K137" s="71" t="s">
        <v>187</v>
      </c>
      <c r="L137" s="467" t="s">
        <v>188</v>
      </c>
      <c r="M137" s="468"/>
      <c r="N137" s="468"/>
      <c r="O137" s="468"/>
      <c r="P137" s="469"/>
      <c r="Q137" s="28"/>
      <c r="R137" s="29"/>
      <c r="S137" s="29"/>
      <c r="T137" s="348"/>
      <c r="U137" s="29"/>
      <c r="V137" s="29"/>
      <c r="W137" s="29"/>
      <c r="Y137" s="1" t="str">
        <f>IFERROR(VLOOKUP(R141,'Печать Заказа'!B:N,13,FALSE),"")</f>
        <v/>
      </c>
    </row>
    <row r="138" spans="1:25" ht="22.5" customHeight="1" x14ac:dyDescent="0.25">
      <c r="B138" s="10"/>
      <c r="C138" s="181" t="s">
        <v>105</v>
      </c>
      <c r="D138" s="181"/>
      <c r="E138" s="181" t="s">
        <v>336</v>
      </c>
      <c r="F138" s="65">
        <f>S138</f>
        <v>151005</v>
      </c>
      <c r="G138" s="74">
        <v>30</v>
      </c>
      <c r="H138" s="470" t="s">
        <v>223</v>
      </c>
      <c r="I138" s="470"/>
      <c r="J138" s="74" t="s">
        <v>2</v>
      </c>
      <c r="K138" s="67" t="s">
        <v>416</v>
      </c>
      <c r="L138" s="97">
        <v>0</v>
      </c>
      <c r="M138" s="97">
        <f>L138*O138</f>
        <v>0</v>
      </c>
      <c r="N138" s="97"/>
      <c r="O138" s="98">
        <f>P138*(1-$J$3)</f>
        <v>12190</v>
      </c>
      <c r="P138" s="99">
        <f>V138</f>
        <v>12190</v>
      </c>
      <c r="Q138" s="66" t="s">
        <v>105</v>
      </c>
      <c r="R138" s="66" t="s">
        <v>112</v>
      </c>
      <c r="S138" s="66">
        <v>151005</v>
      </c>
      <c r="T138" s="345">
        <v>4670007714628</v>
      </c>
      <c r="U138" s="31"/>
      <c r="V138" s="66">
        <f>VLOOKUP(R138,'Печать Заказа'!B:F,5,FALSE)</f>
        <v>12190</v>
      </c>
      <c r="W138" s="66" t="str">
        <f>IF(V138="фикс.цена",VLOOKUP(R138,'Печать Заказа'!B:F,4,FALSE),"")</f>
        <v/>
      </c>
      <c r="Y138" s="1" t="str">
        <f>IFERROR(VLOOKUP(R142,'Печать Заказа'!B:N,13,FALSE),"")</f>
        <v/>
      </c>
    </row>
    <row r="139" spans="1:25" ht="22.5" customHeight="1" x14ac:dyDescent="0.25">
      <c r="B139" s="10"/>
      <c r="C139" s="181" t="s">
        <v>106</v>
      </c>
      <c r="D139" s="181"/>
      <c r="E139" s="181" t="s">
        <v>336</v>
      </c>
      <c r="F139" s="65">
        <f>S139</f>
        <v>151006</v>
      </c>
      <c r="G139" s="74">
        <v>50</v>
      </c>
      <c r="H139" s="470" t="s">
        <v>223</v>
      </c>
      <c r="I139" s="470"/>
      <c r="J139" s="74" t="s">
        <v>2</v>
      </c>
      <c r="K139" s="67" t="s">
        <v>417</v>
      </c>
      <c r="L139" s="97">
        <v>0</v>
      </c>
      <c r="M139" s="97">
        <f>L139*O139</f>
        <v>0</v>
      </c>
      <c r="N139" s="97"/>
      <c r="O139" s="98">
        <f>P139*(1-$J$3)</f>
        <v>13190</v>
      </c>
      <c r="P139" s="99">
        <f>V139</f>
        <v>13190</v>
      </c>
      <c r="Q139" s="66" t="s">
        <v>106</v>
      </c>
      <c r="R139" s="66" t="s">
        <v>113</v>
      </c>
      <c r="S139" s="66">
        <v>151006</v>
      </c>
      <c r="T139" s="345">
        <v>4670007714635</v>
      </c>
      <c r="U139" s="31"/>
      <c r="V139" s="66">
        <f>VLOOKUP(R139,'Печать Заказа'!B:F,5,FALSE)</f>
        <v>13190</v>
      </c>
      <c r="W139" s="66" t="str">
        <f>IF(V139="фикс.цена",VLOOKUP(R139,'Печать Заказа'!B:F,4,FALSE),"")</f>
        <v/>
      </c>
    </row>
    <row r="140" spans="1:25" s="33" customFormat="1" ht="18" x14ac:dyDescent="0.25">
      <c r="A140" s="3"/>
      <c r="B140" s="10"/>
      <c r="C140" s="181" t="s">
        <v>147</v>
      </c>
      <c r="D140" s="181"/>
      <c r="E140" s="181" t="s">
        <v>336</v>
      </c>
      <c r="F140" s="65">
        <f>S140</f>
        <v>151007</v>
      </c>
      <c r="G140" s="74">
        <v>80</v>
      </c>
      <c r="H140" s="470" t="s">
        <v>223</v>
      </c>
      <c r="I140" s="470"/>
      <c r="J140" s="74" t="s">
        <v>2</v>
      </c>
      <c r="K140" s="67" t="s">
        <v>418</v>
      </c>
      <c r="L140" s="97">
        <v>0</v>
      </c>
      <c r="M140" s="97">
        <f>L140*O140</f>
        <v>0</v>
      </c>
      <c r="N140" s="97"/>
      <c r="O140" s="98">
        <f>P140*(1-$J$3)</f>
        <v>15490</v>
      </c>
      <c r="P140" s="99">
        <f>V140</f>
        <v>15490</v>
      </c>
      <c r="Q140" s="66" t="s">
        <v>107</v>
      </c>
      <c r="R140" s="66" t="s">
        <v>114</v>
      </c>
      <c r="S140" s="66">
        <v>151007</v>
      </c>
      <c r="T140" s="345">
        <v>4670007714642</v>
      </c>
      <c r="U140" s="31"/>
      <c r="V140" s="66">
        <f>VLOOKUP(R140,'Печать Заказа'!B:F,5,FALSE)</f>
        <v>15490</v>
      </c>
      <c r="W140" s="66" t="str">
        <f>IF(V140="фикс.цена",VLOOKUP(R140,'Печать Заказа'!B:F,4,FALSE),"")</f>
        <v/>
      </c>
      <c r="X140" s="1"/>
      <c r="Y140" s="1" t="str">
        <f>IFERROR(VLOOKUP(R132,'Печать Заказа'!B:N,13,FALSE),"")</f>
        <v/>
      </c>
    </row>
    <row r="141" spans="1:25" ht="18" x14ac:dyDescent="0.25">
      <c r="B141" s="10"/>
      <c r="C141" s="181" t="s">
        <v>110</v>
      </c>
      <c r="D141" s="181"/>
      <c r="E141" s="181" t="s">
        <v>336</v>
      </c>
      <c r="F141" s="65">
        <f>S141</f>
        <v>151008</v>
      </c>
      <c r="G141" s="74">
        <v>100</v>
      </c>
      <c r="H141" s="470" t="s">
        <v>223</v>
      </c>
      <c r="I141" s="470"/>
      <c r="J141" s="74" t="s">
        <v>2</v>
      </c>
      <c r="K141" s="67" t="s">
        <v>419</v>
      </c>
      <c r="L141" s="97">
        <v>0</v>
      </c>
      <c r="M141" s="97">
        <f>L141*O141</f>
        <v>0</v>
      </c>
      <c r="N141" s="97"/>
      <c r="O141" s="98">
        <f>P141*(1-$J$3)</f>
        <v>16990</v>
      </c>
      <c r="P141" s="99">
        <f>V141</f>
        <v>16990</v>
      </c>
      <c r="Q141" s="66" t="s">
        <v>110</v>
      </c>
      <c r="R141" s="66" t="s">
        <v>109</v>
      </c>
      <c r="S141" s="66">
        <v>151008</v>
      </c>
      <c r="T141" s="345">
        <v>4670007714659</v>
      </c>
      <c r="U141" s="31"/>
      <c r="V141" s="66">
        <f>VLOOKUP(R141,'Печать Заказа'!B:F,5,FALSE)</f>
        <v>16990</v>
      </c>
      <c r="W141" s="66" t="str">
        <f>IF(V141="фикс.цена",VLOOKUP(R141,'Печать Заказа'!B:F,4,FALSE),"")</f>
        <v/>
      </c>
      <c r="Y141" s="1" t="str">
        <f>IFERROR(VLOOKUP(R133,'Печать Заказа'!B:N,13,FALSE),"")</f>
        <v/>
      </c>
    </row>
    <row r="142" spans="1:25" ht="18" x14ac:dyDescent="0.25">
      <c r="B142" s="10"/>
      <c r="C142" s="181" t="s">
        <v>146</v>
      </c>
      <c r="D142" s="181"/>
      <c r="E142" s="181" t="s">
        <v>336</v>
      </c>
      <c r="F142" s="65">
        <f>S142</f>
        <v>151009</v>
      </c>
      <c r="G142" s="74">
        <v>150</v>
      </c>
      <c r="H142" s="470" t="s">
        <v>223</v>
      </c>
      <c r="I142" s="470"/>
      <c r="J142" s="74" t="s">
        <v>2</v>
      </c>
      <c r="K142" s="67" t="s">
        <v>420</v>
      </c>
      <c r="L142" s="97">
        <v>0</v>
      </c>
      <c r="M142" s="97">
        <f>L142*O142</f>
        <v>0</v>
      </c>
      <c r="N142" s="97"/>
      <c r="O142" s="98">
        <f>P142*(1-$J$3)</f>
        <v>21990</v>
      </c>
      <c r="P142" s="99">
        <f>V142</f>
        <v>21990</v>
      </c>
      <c r="Q142" s="66" t="s">
        <v>108</v>
      </c>
      <c r="R142" s="66" t="s">
        <v>111</v>
      </c>
      <c r="S142" s="66">
        <v>151009</v>
      </c>
      <c r="T142" s="345">
        <v>4670007714666</v>
      </c>
      <c r="U142" s="31"/>
      <c r="V142" s="66">
        <f>VLOOKUP(R142,'Печать Заказа'!B:F,5,FALSE)</f>
        <v>21990</v>
      </c>
      <c r="W142" s="66" t="str">
        <f>IF(V142="фикс.цена",VLOOKUP(R142,'Печать Заказа'!B:F,4,FALSE),"")</f>
        <v/>
      </c>
      <c r="Y142" s="1" t="str">
        <f>IFERROR(VLOOKUP(R134,'Печать Заказа'!B:N,13,FALSE),"")</f>
        <v/>
      </c>
    </row>
    <row r="143" spans="1:25" ht="5.25" customHeight="1" thickBot="1" x14ac:dyDescent="0.3">
      <c r="B143" s="10"/>
      <c r="C143" s="209"/>
      <c r="D143" s="209"/>
      <c r="E143" s="209"/>
      <c r="F143" s="369"/>
      <c r="G143" s="368"/>
      <c r="H143" s="167"/>
      <c r="I143" s="167"/>
      <c r="J143" s="368"/>
      <c r="K143" s="370"/>
      <c r="L143" s="103"/>
      <c r="M143" s="103"/>
      <c r="N143" s="103"/>
      <c r="O143" s="104"/>
      <c r="P143" s="105"/>
      <c r="Q143" s="167"/>
      <c r="R143" s="167"/>
      <c r="S143" s="167"/>
      <c r="T143" s="342"/>
      <c r="U143" s="31"/>
      <c r="V143" s="167"/>
      <c r="W143" s="167"/>
      <c r="Y143" s="1" t="str">
        <f>IFERROR(VLOOKUP(R135,'Печать Заказа'!B:N,13,FALSE),"")</f>
        <v/>
      </c>
    </row>
    <row r="144" spans="1:25" ht="59.25" customHeight="1" thickTop="1" x14ac:dyDescent="0.25">
      <c r="B144" s="62"/>
      <c r="C144" s="92" t="s">
        <v>280</v>
      </c>
      <c r="D144" s="92"/>
      <c r="E144" s="92"/>
      <c r="F144" s="92"/>
      <c r="G144" s="92"/>
      <c r="H144" s="92"/>
      <c r="I144" s="92"/>
      <c r="J144" s="92"/>
      <c r="K144" s="92"/>
      <c r="L144" s="81"/>
      <c r="M144" s="81"/>
      <c r="N144" s="81"/>
      <c r="O144" s="81"/>
      <c r="P144" s="81"/>
      <c r="Q144" s="27"/>
      <c r="R144" s="30"/>
      <c r="S144" s="30"/>
      <c r="T144" s="347"/>
      <c r="U144" s="30"/>
      <c r="V144" s="30"/>
      <c r="W144" s="30"/>
      <c r="X144" s="33"/>
    </row>
    <row r="145" spans="1:25" s="33" customFormat="1" ht="42" customHeight="1" x14ac:dyDescent="0.25">
      <c r="A145" s="3"/>
      <c r="B145" s="84"/>
      <c r="C145" s="91" t="s">
        <v>59</v>
      </c>
      <c r="D145" s="91"/>
      <c r="E145" s="177" t="s">
        <v>334</v>
      </c>
      <c r="F145" s="91" t="s">
        <v>166</v>
      </c>
      <c r="G145" s="118" t="s">
        <v>179</v>
      </c>
      <c r="H145" s="471" t="s">
        <v>181</v>
      </c>
      <c r="I145" s="471"/>
      <c r="J145" s="118" t="s">
        <v>180</v>
      </c>
      <c r="K145" s="118" t="s">
        <v>187</v>
      </c>
      <c r="L145" s="467" t="s">
        <v>366</v>
      </c>
      <c r="M145" s="468"/>
      <c r="N145" s="468"/>
      <c r="O145" s="468"/>
      <c r="P145" s="469"/>
      <c r="Q145" s="28"/>
      <c r="R145" s="29"/>
      <c r="S145" s="29"/>
      <c r="T145" s="348"/>
      <c r="U145" s="29"/>
      <c r="V145" s="29"/>
      <c r="W145" s="29"/>
      <c r="X145" s="1"/>
      <c r="Y145" s="1" t="str">
        <f>IFERROR(VLOOKUP(R126,'Печать Заказа'!B:N,13,FALSE),"")</f>
        <v/>
      </c>
    </row>
    <row r="146" spans="1:25" ht="18" x14ac:dyDescent="0.25">
      <c r="B146" s="10"/>
      <c r="C146" s="181" t="str">
        <f>Q146</f>
        <v>THERMEX Fusion 30 V</v>
      </c>
      <c r="D146" s="181"/>
      <c r="E146" s="181" t="s">
        <v>336</v>
      </c>
      <c r="F146" s="65">
        <f>S146</f>
        <v>151062</v>
      </c>
      <c r="G146" s="120">
        <v>30</v>
      </c>
      <c r="H146" s="470" t="s">
        <v>278</v>
      </c>
      <c r="I146" s="470"/>
      <c r="J146" s="120" t="s">
        <v>2</v>
      </c>
      <c r="K146" s="67" t="s">
        <v>421</v>
      </c>
      <c r="L146" s="97">
        <v>0</v>
      </c>
      <c r="M146" s="97">
        <f>L146*O146</f>
        <v>0</v>
      </c>
      <c r="N146" s="97"/>
      <c r="O146" s="98">
        <f>P146*(1-$J$3)</f>
        <v>15790</v>
      </c>
      <c r="P146" s="99">
        <f>V146</f>
        <v>15790</v>
      </c>
      <c r="Q146" s="119" t="s">
        <v>272</v>
      </c>
      <c r="R146" s="119" t="s">
        <v>273</v>
      </c>
      <c r="S146" s="89">
        <v>151062</v>
      </c>
      <c r="T146" s="345">
        <v>4670007716608</v>
      </c>
      <c r="U146" s="31"/>
      <c r="V146" s="119">
        <f>VLOOKUP(R146,'Печать Заказа'!B:F,5,FALSE)</f>
        <v>15790</v>
      </c>
      <c r="W146" s="119" t="str">
        <f>IF(V146="фикс.цена",VLOOKUP(R146,'Печать Заказа'!B:F,4,FALSE),"")</f>
        <v/>
      </c>
      <c r="Y146" s="1" t="str">
        <f>IFERROR(VLOOKUP(R127,'Печать Заказа'!B:N,13,FALSE),"")</f>
        <v/>
      </c>
    </row>
    <row r="147" spans="1:25" ht="22.5" customHeight="1" x14ac:dyDescent="0.25">
      <c r="B147" s="10"/>
      <c r="C147" s="181" t="str">
        <f>Q147</f>
        <v>THERMEX Fusion 50 V</v>
      </c>
      <c r="D147" s="181"/>
      <c r="E147" s="181" t="s">
        <v>336</v>
      </c>
      <c r="F147" s="65">
        <f>S147</f>
        <v>151063</v>
      </c>
      <c r="G147" s="120">
        <v>50</v>
      </c>
      <c r="H147" s="470" t="s">
        <v>278</v>
      </c>
      <c r="I147" s="470"/>
      <c r="J147" s="120" t="s">
        <v>2</v>
      </c>
      <c r="K147" s="67" t="s">
        <v>422</v>
      </c>
      <c r="L147" s="97">
        <v>0</v>
      </c>
      <c r="M147" s="97">
        <f>L147*O147</f>
        <v>0</v>
      </c>
      <c r="N147" s="97"/>
      <c r="O147" s="98">
        <f>P147*(1-$J$3)</f>
        <v>19490</v>
      </c>
      <c r="P147" s="99">
        <f>V147</f>
        <v>19490</v>
      </c>
      <c r="Q147" s="119" t="s">
        <v>274</v>
      </c>
      <c r="R147" s="119" t="s">
        <v>275</v>
      </c>
      <c r="S147" s="89">
        <v>151063</v>
      </c>
      <c r="T147" s="345">
        <v>4670007716615</v>
      </c>
      <c r="U147" s="31"/>
      <c r="V147" s="119">
        <f>VLOOKUP(R147,'Печать Заказа'!B:F,5,FALSE)</f>
        <v>19490</v>
      </c>
      <c r="W147" s="119" t="str">
        <f>IF(V147="фикс.цена",VLOOKUP(R147,'Печать Заказа'!B:F,4,FALSE),"")</f>
        <v/>
      </c>
      <c r="Y147" s="1" t="str">
        <f>IFERROR(VLOOKUP(R128,'Печать Заказа'!B:N,13,FALSE),"")</f>
        <v/>
      </c>
    </row>
    <row r="148" spans="1:25" ht="22.5" customHeight="1" x14ac:dyDescent="0.25">
      <c r="B148" s="10"/>
      <c r="C148" s="181" t="str">
        <f>Q148</f>
        <v>THERMEX Fusion 80 V</v>
      </c>
      <c r="D148" s="181"/>
      <c r="E148" s="181" t="s">
        <v>336</v>
      </c>
      <c r="F148" s="65">
        <f>S148</f>
        <v>151064</v>
      </c>
      <c r="G148" s="120">
        <v>80</v>
      </c>
      <c r="H148" s="470" t="s">
        <v>278</v>
      </c>
      <c r="I148" s="470"/>
      <c r="J148" s="120" t="s">
        <v>2</v>
      </c>
      <c r="K148" s="67" t="s">
        <v>423</v>
      </c>
      <c r="L148" s="97">
        <v>0</v>
      </c>
      <c r="M148" s="97">
        <f>L148*O148</f>
        <v>0</v>
      </c>
      <c r="N148" s="97"/>
      <c r="O148" s="98">
        <f>P148*(1-$J$3)</f>
        <v>22590</v>
      </c>
      <c r="P148" s="99">
        <f>V148</f>
        <v>22590</v>
      </c>
      <c r="Q148" s="119" t="s">
        <v>276</v>
      </c>
      <c r="R148" s="119" t="s">
        <v>277</v>
      </c>
      <c r="S148" s="89">
        <v>151064</v>
      </c>
      <c r="T148" s="345">
        <v>4670007716622</v>
      </c>
      <c r="U148" s="31"/>
      <c r="V148" s="119">
        <f>VLOOKUP(R148,'Печать Заказа'!B:F,5,FALSE)</f>
        <v>22590</v>
      </c>
      <c r="W148" s="119" t="str">
        <f>IF(V148="фикс.цена",VLOOKUP(R148,'Печать Заказа'!B:F,4,FALSE),"")</f>
        <v/>
      </c>
      <c r="Y148" s="1" t="str">
        <f>IFERROR(VLOOKUP(R129,'Печать Заказа'!B:N,13,FALSE),"")</f>
        <v/>
      </c>
    </row>
    <row r="149" spans="1:25" ht="22.5" customHeight="1" x14ac:dyDescent="0.25">
      <c r="B149" s="10"/>
      <c r="C149" s="181" t="str">
        <f>Q149</f>
        <v>THERMEX Fusion 100 V</v>
      </c>
      <c r="D149" s="181"/>
      <c r="E149" s="181" t="s">
        <v>336</v>
      </c>
      <c r="F149" s="65">
        <f>S149</f>
        <v>151065</v>
      </c>
      <c r="G149" s="120">
        <v>100</v>
      </c>
      <c r="H149" s="470" t="s">
        <v>278</v>
      </c>
      <c r="I149" s="470"/>
      <c r="J149" s="120" t="s">
        <v>2</v>
      </c>
      <c r="K149" s="67" t="s">
        <v>424</v>
      </c>
      <c r="L149" s="97">
        <v>0</v>
      </c>
      <c r="M149" s="97">
        <f>L149*O149</f>
        <v>0</v>
      </c>
      <c r="N149" s="97"/>
      <c r="O149" s="98">
        <f>P149*(1-$J$3)</f>
        <v>25690</v>
      </c>
      <c r="P149" s="99">
        <f>V149</f>
        <v>25690</v>
      </c>
      <c r="Q149" s="119" t="s">
        <v>270</v>
      </c>
      <c r="R149" s="119" t="s">
        <v>271</v>
      </c>
      <c r="S149" s="89">
        <v>151065</v>
      </c>
      <c r="T149" s="345">
        <v>4670007716639</v>
      </c>
      <c r="U149" s="31"/>
      <c r="V149" s="119">
        <f>VLOOKUP(R149,'Печать Заказа'!B:F,5,FALSE)</f>
        <v>25690</v>
      </c>
      <c r="W149" s="119" t="str">
        <f>IF(V149="фикс.цена",VLOOKUP(R149,'Печать Заказа'!B:F,4,FALSE),"")</f>
        <v/>
      </c>
      <c r="Y149" s="1" t="str">
        <f>IFERROR(VLOOKUP(R130,'Печать Заказа'!B:N,13,FALSE),"")</f>
        <v/>
      </c>
    </row>
    <row r="150" spans="1:25" ht="6" customHeight="1" thickBot="1" x14ac:dyDescent="0.3">
      <c r="B150" s="10"/>
      <c r="C150" s="209"/>
      <c r="D150" s="209"/>
      <c r="E150" s="209"/>
      <c r="F150" s="369"/>
      <c r="G150" s="368"/>
      <c r="H150" s="167"/>
      <c r="I150" s="167"/>
      <c r="J150" s="368"/>
      <c r="K150" s="370"/>
      <c r="L150" s="103"/>
      <c r="M150" s="103"/>
      <c r="N150" s="103"/>
      <c r="O150" s="104"/>
      <c r="P150" s="105"/>
      <c r="Q150" s="167"/>
      <c r="R150" s="167"/>
      <c r="S150" s="372"/>
      <c r="T150" s="342"/>
      <c r="U150" s="31"/>
      <c r="V150" s="167"/>
      <c r="W150" s="167"/>
    </row>
    <row r="151" spans="1:25" s="33" customFormat="1" ht="62.25" customHeight="1" thickTop="1" x14ac:dyDescent="0.25">
      <c r="A151" s="3"/>
      <c r="B151" s="62"/>
      <c r="C151" s="95" t="s">
        <v>264</v>
      </c>
      <c r="D151" s="92"/>
      <c r="E151" s="92"/>
      <c r="F151" s="92"/>
      <c r="G151" s="92"/>
      <c r="H151" s="92"/>
      <c r="I151" s="92"/>
      <c r="J151" s="92"/>
      <c r="K151" s="92"/>
      <c r="L151" s="81"/>
      <c r="M151" s="81"/>
      <c r="N151" s="81"/>
      <c r="O151" s="81"/>
      <c r="P151" s="81"/>
      <c r="Q151" s="27"/>
      <c r="R151" s="30"/>
      <c r="S151" s="30"/>
      <c r="T151" s="347"/>
      <c r="U151" s="30"/>
      <c r="V151" s="30"/>
      <c r="W151" s="30"/>
      <c r="Y151" s="1" t="str">
        <f>IFERROR(VLOOKUP(R151,'Печать Заказа'!B:N,13,FALSE),"")</f>
        <v/>
      </c>
    </row>
    <row r="152" spans="1:25" ht="45" customHeight="1" x14ac:dyDescent="0.25">
      <c r="B152" s="84"/>
      <c r="C152" s="91" t="s">
        <v>59</v>
      </c>
      <c r="D152" s="91"/>
      <c r="E152" s="177" t="s">
        <v>334</v>
      </c>
      <c r="F152" s="91" t="s">
        <v>166</v>
      </c>
      <c r="G152" s="71" t="s">
        <v>179</v>
      </c>
      <c r="H152" s="471" t="s">
        <v>181</v>
      </c>
      <c r="I152" s="471"/>
      <c r="J152" s="71" t="s">
        <v>180</v>
      </c>
      <c r="K152" s="71" t="s">
        <v>187</v>
      </c>
      <c r="L152" s="467" t="s">
        <v>610</v>
      </c>
      <c r="M152" s="468"/>
      <c r="N152" s="468"/>
      <c r="O152" s="468"/>
      <c r="P152" s="469"/>
      <c r="Q152" s="28"/>
      <c r="R152" s="29"/>
      <c r="S152" s="29"/>
      <c r="T152" s="348"/>
      <c r="U152" s="29"/>
      <c r="V152" s="29"/>
      <c r="W152" s="29"/>
      <c r="Y152" s="1" t="str">
        <f>IFERROR(VLOOKUP(R152,'Печать Заказа'!B:N,13,FALSE),"")</f>
        <v/>
      </c>
    </row>
    <row r="153" spans="1:25" ht="22.5" customHeight="1" x14ac:dyDescent="0.25">
      <c r="B153" s="10"/>
      <c r="C153" s="181" t="str">
        <f>Q153</f>
        <v>THERMEX Nova 50 V Slim</v>
      </c>
      <c r="D153" s="181"/>
      <c r="E153" s="181" t="s">
        <v>336</v>
      </c>
      <c r="F153" s="65">
        <f>S153</f>
        <v>111019</v>
      </c>
      <c r="G153" s="125">
        <v>50</v>
      </c>
      <c r="H153" s="472">
        <v>2</v>
      </c>
      <c r="I153" s="472"/>
      <c r="J153" s="125" t="s">
        <v>2</v>
      </c>
      <c r="K153" s="67" t="s">
        <v>417</v>
      </c>
      <c r="L153" s="97">
        <v>0</v>
      </c>
      <c r="M153" s="97">
        <f>L153*O153</f>
        <v>0</v>
      </c>
      <c r="N153" s="97"/>
      <c r="O153" s="98">
        <f>P153*(1-$J$3)</f>
        <v>10190</v>
      </c>
      <c r="P153" s="99">
        <f>V153</f>
        <v>10190</v>
      </c>
      <c r="Q153" s="124" t="s">
        <v>290</v>
      </c>
      <c r="R153" s="124" t="s">
        <v>291</v>
      </c>
      <c r="S153" s="89">
        <v>111019</v>
      </c>
      <c r="T153" s="345">
        <v>4670007715205</v>
      </c>
      <c r="U153" s="31"/>
      <c r="V153" s="124">
        <f>VLOOKUP(R153,'Печать Заказа'!B:F,5,FALSE)</f>
        <v>10190</v>
      </c>
      <c r="W153" s="124" t="str">
        <f>IF(V153="фикс.цена",VLOOKUP(R153,'Печать Заказа'!B:F,4,FALSE),"")</f>
        <v/>
      </c>
      <c r="Y153" s="1" t="str">
        <f>IFERROR(VLOOKUP(R153,'Печать Заказа'!B:N,13,FALSE),"")</f>
        <v/>
      </c>
    </row>
    <row r="154" spans="1:25" ht="22.5" customHeight="1" x14ac:dyDescent="0.25">
      <c r="B154" s="10"/>
      <c r="C154" s="181" t="str">
        <f>Q154</f>
        <v>THERMEX Nova 50 V</v>
      </c>
      <c r="D154" s="181"/>
      <c r="E154" s="181" t="s">
        <v>336</v>
      </c>
      <c r="F154" s="65">
        <f>S154</f>
        <v>111022</v>
      </c>
      <c r="G154" s="74">
        <v>50</v>
      </c>
      <c r="H154" s="472">
        <v>2</v>
      </c>
      <c r="I154" s="472"/>
      <c r="J154" s="74" t="s">
        <v>2</v>
      </c>
      <c r="K154" s="67" t="s">
        <v>430</v>
      </c>
      <c r="L154" s="97">
        <v>0</v>
      </c>
      <c r="M154" s="97">
        <f>L154*O154</f>
        <v>0</v>
      </c>
      <c r="N154" s="97"/>
      <c r="O154" s="98">
        <f>P154*(1-$J$3)</f>
        <v>9990</v>
      </c>
      <c r="P154" s="99">
        <f>V154</f>
        <v>9990</v>
      </c>
      <c r="Q154" s="72" t="s">
        <v>194</v>
      </c>
      <c r="R154" s="72" t="s">
        <v>191</v>
      </c>
      <c r="S154" s="89">
        <v>111022</v>
      </c>
      <c r="T154" s="345">
        <v>4670007715151</v>
      </c>
      <c r="U154" s="31"/>
      <c r="V154" s="72">
        <f>VLOOKUP(R154,'Печать Заказа'!B:F,5,FALSE)</f>
        <v>9990</v>
      </c>
      <c r="W154" s="72" t="str">
        <f>IF(V154="фикс.цена",VLOOKUP(R154,'Печать Заказа'!B:F,4,FALSE),"")</f>
        <v/>
      </c>
      <c r="Y154" s="1" t="str">
        <f>IFERROR(VLOOKUP(R154,'Печать Заказа'!B:N,13,FALSE),"")</f>
        <v/>
      </c>
    </row>
    <row r="155" spans="1:25" ht="22.5" customHeight="1" x14ac:dyDescent="0.25">
      <c r="B155" s="10"/>
      <c r="C155" s="181" t="str">
        <f>Q155</f>
        <v>THERMEX Nova 80 V</v>
      </c>
      <c r="D155" s="181"/>
      <c r="E155" s="181" t="s">
        <v>336</v>
      </c>
      <c r="F155" s="65">
        <f>S155</f>
        <v>111023</v>
      </c>
      <c r="G155" s="74">
        <v>80</v>
      </c>
      <c r="H155" s="472">
        <v>2</v>
      </c>
      <c r="I155" s="472"/>
      <c r="J155" s="74" t="s">
        <v>2</v>
      </c>
      <c r="K155" s="67" t="s">
        <v>418</v>
      </c>
      <c r="L155" s="97">
        <v>0</v>
      </c>
      <c r="M155" s="97">
        <f>L155*O155</f>
        <v>0</v>
      </c>
      <c r="N155" s="97"/>
      <c r="O155" s="98">
        <f>P155*(1-$J$3)</f>
        <v>11990</v>
      </c>
      <c r="P155" s="99">
        <f>V155</f>
        <v>11990</v>
      </c>
      <c r="Q155" s="72" t="s">
        <v>195</v>
      </c>
      <c r="R155" s="72" t="s">
        <v>192</v>
      </c>
      <c r="S155" s="89">
        <v>111023</v>
      </c>
      <c r="T155" s="345">
        <v>4670007715168</v>
      </c>
      <c r="U155" s="31"/>
      <c r="V155" s="72">
        <f>VLOOKUP(R155,'Печать Заказа'!B:F,5,FALSE)</f>
        <v>11990</v>
      </c>
      <c r="W155" s="72" t="str">
        <f>IF(V155="фикс.цена",VLOOKUP(R155,'Печать Заказа'!B:F,4,FALSE),"")</f>
        <v/>
      </c>
      <c r="Y155" s="1" t="str">
        <f>IFERROR(VLOOKUP(R155,'Печать Заказа'!B:N,13,FALSE),"")</f>
        <v/>
      </c>
    </row>
    <row r="156" spans="1:25" ht="22.5" customHeight="1" x14ac:dyDescent="0.25">
      <c r="B156" s="10"/>
      <c r="C156" s="181" t="str">
        <f>Q156</f>
        <v>THERMEX Nova 100 V</v>
      </c>
      <c r="D156" s="181"/>
      <c r="E156" s="181" t="s">
        <v>336</v>
      </c>
      <c r="F156" s="65">
        <f>S156</f>
        <v>111024</v>
      </c>
      <c r="G156" s="74">
        <v>100</v>
      </c>
      <c r="H156" s="472">
        <v>2</v>
      </c>
      <c r="I156" s="472"/>
      <c r="J156" s="74" t="s">
        <v>2</v>
      </c>
      <c r="K156" s="67" t="s">
        <v>419</v>
      </c>
      <c r="L156" s="97">
        <v>0</v>
      </c>
      <c r="M156" s="97">
        <f>L156*O156</f>
        <v>0</v>
      </c>
      <c r="N156" s="97"/>
      <c r="O156" s="98">
        <f>P156*(1-$J$3)</f>
        <v>13190</v>
      </c>
      <c r="P156" s="99">
        <f>V156</f>
        <v>13190</v>
      </c>
      <c r="Q156" s="72" t="s">
        <v>193</v>
      </c>
      <c r="R156" s="72" t="s">
        <v>190</v>
      </c>
      <c r="S156" s="89">
        <v>111024</v>
      </c>
      <c r="T156" s="345">
        <v>4670007715175</v>
      </c>
      <c r="U156" s="31"/>
      <c r="V156" s="72">
        <f>VLOOKUP(R156,'Печать Заказа'!B:F,5,FALSE)</f>
        <v>13190</v>
      </c>
      <c r="W156" s="72" t="str">
        <f>IF(V156="фикс.цена",VLOOKUP(R156,'Печать Заказа'!B:F,4,FALSE),"")</f>
        <v/>
      </c>
      <c r="Y156" s="1" t="str">
        <f>IFERROR(VLOOKUP(R156,'Печать Заказа'!B:N,13,FALSE),"")</f>
        <v/>
      </c>
    </row>
    <row r="157" spans="1:25" ht="6.75" customHeight="1" thickBot="1" x14ac:dyDescent="0.3">
      <c r="B157" s="10"/>
      <c r="C157" s="209"/>
      <c r="D157" s="209"/>
      <c r="E157" s="209"/>
      <c r="F157" s="369"/>
      <c r="G157" s="368"/>
      <c r="H157" s="371"/>
      <c r="I157" s="371"/>
      <c r="J157" s="368"/>
      <c r="K157" s="370"/>
      <c r="L157" s="103"/>
      <c r="M157" s="103"/>
      <c r="N157" s="103"/>
      <c r="O157" s="104"/>
      <c r="P157" s="105"/>
      <c r="Q157" s="167"/>
      <c r="R157" s="167"/>
      <c r="S157" s="372"/>
      <c r="T157" s="342"/>
      <c r="U157" s="31"/>
      <c r="V157" s="167"/>
      <c r="W157" s="167"/>
    </row>
    <row r="158" spans="1:25" s="33" customFormat="1" ht="55.5" customHeight="1" thickTop="1" x14ac:dyDescent="0.25">
      <c r="A158" s="3"/>
      <c r="B158" s="62"/>
      <c r="C158" s="92" t="s">
        <v>104</v>
      </c>
      <c r="D158" s="92"/>
      <c r="E158" s="92"/>
      <c r="F158" s="92"/>
      <c r="G158" s="92"/>
      <c r="H158" s="92"/>
      <c r="I158" s="92"/>
      <c r="J158" s="92"/>
      <c r="K158" s="92"/>
      <c r="L158" s="81"/>
      <c r="M158" s="81"/>
      <c r="N158" s="81"/>
      <c r="O158" s="81"/>
      <c r="P158" s="81"/>
      <c r="Q158" s="27"/>
      <c r="R158" s="30"/>
      <c r="S158" s="30"/>
      <c r="T158" s="347"/>
      <c r="U158" s="30"/>
      <c r="V158" s="30"/>
      <c r="W158" s="30"/>
      <c r="Y158" s="1" t="str">
        <f>IFERROR(VLOOKUP(R158,'Печать Заказа'!B:N,13,FALSE),"")</f>
        <v/>
      </c>
    </row>
    <row r="159" spans="1:25" ht="45" customHeight="1" x14ac:dyDescent="0.25">
      <c r="B159" s="84"/>
      <c r="C159" s="91" t="s">
        <v>59</v>
      </c>
      <c r="D159" s="91"/>
      <c r="E159" s="177" t="s">
        <v>334</v>
      </c>
      <c r="F159" s="91" t="s">
        <v>166</v>
      </c>
      <c r="G159" s="71" t="s">
        <v>179</v>
      </c>
      <c r="H159" s="471" t="s">
        <v>181</v>
      </c>
      <c r="I159" s="471"/>
      <c r="J159" s="71" t="s">
        <v>180</v>
      </c>
      <c r="K159" s="71" t="s">
        <v>187</v>
      </c>
      <c r="L159" s="467" t="s">
        <v>611</v>
      </c>
      <c r="M159" s="468"/>
      <c r="N159" s="468"/>
      <c r="O159" s="468"/>
      <c r="P159" s="469"/>
      <c r="Q159" s="28"/>
      <c r="R159" s="29"/>
      <c r="S159" s="29"/>
      <c r="T159" s="348"/>
      <c r="U159" s="29"/>
      <c r="V159" s="29"/>
      <c r="W159" s="29"/>
      <c r="Y159" s="1" t="str">
        <f>IFERROR(VLOOKUP(R159,'Печать Заказа'!B:N,13,FALSE),"")</f>
        <v/>
      </c>
    </row>
    <row r="160" spans="1:25" ht="22.5" customHeight="1" x14ac:dyDescent="0.25">
      <c r="B160" s="10"/>
      <c r="C160" s="181" t="s">
        <v>99</v>
      </c>
      <c r="D160" s="181"/>
      <c r="E160" s="181" t="s">
        <v>336</v>
      </c>
      <c r="F160" s="65">
        <f>S160</f>
        <v>111010</v>
      </c>
      <c r="G160" s="74">
        <v>30</v>
      </c>
      <c r="H160" s="470" t="s">
        <v>223</v>
      </c>
      <c r="I160" s="470"/>
      <c r="J160" s="74" t="s">
        <v>2</v>
      </c>
      <c r="K160" s="67" t="s">
        <v>416</v>
      </c>
      <c r="L160" s="97">
        <v>0</v>
      </c>
      <c r="M160" s="97">
        <f>L160*O160</f>
        <v>0</v>
      </c>
      <c r="N160" s="97"/>
      <c r="O160" s="98">
        <f>P160*(1-$J$3)</f>
        <v>8590</v>
      </c>
      <c r="P160" s="99">
        <f>V160</f>
        <v>8590</v>
      </c>
      <c r="Q160" s="66" t="s">
        <v>99</v>
      </c>
      <c r="R160" s="66" t="s">
        <v>98</v>
      </c>
      <c r="S160" s="66">
        <v>111010</v>
      </c>
      <c r="T160" s="345">
        <v>4670007714116</v>
      </c>
      <c r="U160" s="31"/>
      <c r="V160" s="66">
        <f>VLOOKUP(R160,'Печать Заказа'!B:F,5,FALSE)</f>
        <v>8590</v>
      </c>
      <c r="W160" s="66" t="str">
        <f>IF(V160="фикс.цена",VLOOKUP(R160,'Печать Заказа'!B:F,4,FALSE),"")</f>
        <v/>
      </c>
      <c r="Y160" s="1" t="str">
        <f>IFERROR(VLOOKUP(R160,'Печать Заказа'!B:N,13,FALSE),"")</f>
        <v/>
      </c>
    </row>
    <row r="161" spans="1:27" ht="22.5" customHeight="1" x14ac:dyDescent="0.25">
      <c r="B161" s="10"/>
      <c r="C161" s="181" t="s">
        <v>101</v>
      </c>
      <c r="D161" s="181"/>
      <c r="E161" s="181" t="s">
        <v>336</v>
      </c>
      <c r="F161" s="65">
        <f>S161</f>
        <v>111011</v>
      </c>
      <c r="G161" s="74">
        <v>50</v>
      </c>
      <c r="H161" s="470" t="s">
        <v>223</v>
      </c>
      <c r="I161" s="470"/>
      <c r="J161" s="74" t="s">
        <v>2</v>
      </c>
      <c r="K161" s="67" t="s">
        <v>417</v>
      </c>
      <c r="L161" s="97">
        <v>0</v>
      </c>
      <c r="M161" s="97">
        <f>L161*O161</f>
        <v>0</v>
      </c>
      <c r="N161" s="97"/>
      <c r="O161" s="98">
        <f>P161*(1-$J$3)</f>
        <v>10190</v>
      </c>
      <c r="P161" s="99">
        <f>V161</f>
        <v>10190</v>
      </c>
      <c r="Q161" s="66" t="s">
        <v>101</v>
      </c>
      <c r="R161" s="66" t="s">
        <v>100</v>
      </c>
      <c r="S161" s="66">
        <v>111011</v>
      </c>
      <c r="T161" s="345">
        <v>4670007714123</v>
      </c>
      <c r="U161" s="31"/>
      <c r="V161" s="66">
        <f>VLOOKUP(R161,'Печать Заказа'!B:F,5,FALSE)</f>
        <v>10190</v>
      </c>
      <c r="W161" s="66" t="str">
        <f>IF(V161="фикс.цена",VLOOKUP(R161,'Печать Заказа'!B:F,4,FALSE),"")</f>
        <v/>
      </c>
      <c r="Y161" s="1" t="str">
        <f>IFERROR(VLOOKUP(R161,'Печать Заказа'!B:N,13,FALSE),"")</f>
        <v/>
      </c>
    </row>
    <row r="162" spans="1:27" ht="22.5" customHeight="1" x14ac:dyDescent="0.25">
      <c r="B162" s="10"/>
      <c r="C162" s="181" t="s">
        <v>103</v>
      </c>
      <c r="D162" s="181"/>
      <c r="E162" s="181" t="s">
        <v>336</v>
      </c>
      <c r="F162" s="65">
        <f>S162</f>
        <v>111012</v>
      </c>
      <c r="G162" s="74">
        <v>80</v>
      </c>
      <c r="H162" s="470" t="s">
        <v>223</v>
      </c>
      <c r="I162" s="470"/>
      <c r="J162" s="74" t="s">
        <v>2</v>
      </c>
      <c r="K162" s="67" t="s">
        <v>418</v>
      </c>
      <c r="L162" s="97">
        <v>0</v>
      </c>
      <c r="M162" s="97">
        <f>L162*O162</f>
        <v>0</v>
      </c>
      <c r="N162" s="97"/>
      <c r="O162" s="98">
        <f>P162*(1-$J$3)</f>
        <v>10990</v>
      </c>
      <c r="P162" s="99">
        <f>V162</f>
        <v>10990</v>
      </c>
      <c r="Q162" s="66" t="s">
        <v>103</v>
      </c>
      <c r="R162" s="66" t="s">
        <v>102</v>
      </c>
      <c r="S162" s="66">
        <v>111012</v>
      </c>
      <c r="T162" s="345">
        <v>4670007714086</v>
      </c>
      <c r="U162" s="31"/>
      <c r="V162" s="66">
        <f>VLOOKUP(R162,'Печать Заказа'!B:F,5,FALSE)</f>
        <v>10990</v>
      </c>
      <c r="W162" s="66" t="str">
        <f>IF(V162="фикс.цена",VLOOKUP(R162,'Печать Заказа'!B:F,4,FALSE),"")</f>
        <v/>
      </c>
      <c r="Y162" s="1" t="str">
        <f>IFERROR(VLOOKUP(R162,'Печать Заказа'!B:N,13,FALSE),"")</f>
        <v/>
      </c>
    </row>
    <row r="163" spans="1:27" ht="22.5" customHeight="1" x14ac:dyDescent="0.25">
      <c r="B163" s="10"/>
      <c r="C163" s="181" t="s">
        <v>95</v>
      </c>
      <c r="D163" s="181"/>
      <c r="E163" s="181" t="s">
        <v>336</v>
      </c>
      <c r="F163" s="65">
        <f>S163</f>
        <v>111013</v>
      </c>
      <c r="G163" s="74">
        <v>100</v>
      </c>
      <c r="H163" s="470" t="s">
        <v>223</v>
      </c>
      <c r="I163" s="470"/>
      <c r="J163" s="74" t="s">
        <v>2</v>
      </c>
      <c r="K163" s="67" t="s">
        <v>419</v>
      </c>
      <c r="L163" s="97">
        <v>0</v>
      </c>
      <c r="M163" s="97">
        <f>L163*O163</f>
        <v>0</v>
      </c>
      <c r="N163" s="97"/>
      <c r="O163" s="98">
        <f>P163*(1-$J$3)</f>
        <v>12190</v>
      </c>
      <c r="P163" s="99">
        <f>V163</f>
        <v>12190</v>
      </c>
      <c r="Q163" s="66" t="s">
        <v>95</v>
      </c>
      <c r="R163" s="66" t="s">
        <v>94</v>
      </c>
      <c r="S163" s="66">
        <v>111013</v>
      </c>
      <c r="T163" s="345">
        <v>4670007714093</v>
      </c>
      <c r="U163" s="31"/>
      <c r="V163" s="66">
        <f>VLOOKUP(R163,'Печать Заказа'!B:F,5,FALSE)</f>
        <v>12190</v>
      </c>
      <c r="W163" s="66" t="str">
        <f>IF(V163="фикс.цена",VLOOKUP(R163,'Печать Заказа'!B:F,4,FALSE),"")</f>
        <v/>
      </c>
      <c r="Y163" s="1" t="str">
        <f>IFERROR(VLOOKUP(R163,'Печать Заказа'!B:N,13,FALSE),"")</f>
        <v/>
      </c>
    </row>
    <row r="164" spans="1:27" ht="22.5" customHeight="1" x14ac:dyDescent="0.25">
      <c r="B164" s="10"/>
      <c r="C164" s="181" t="s">
        <v>97</v>
      </c>
      <c r="D164" s="181"/>
      <c r="E164" s="181" t="s">
        <v>336</v>
      </c>
      <c r="F164" s="65">
        <f>S164</f>
        <v>111014</v>
      </c>
      <c r="G164" s="74">
        <v>150</v>
      </c>
      <c r="H164" s="470" t="s">
        <v>223</v>
      </c>
      <c r="I164" s="470"/>
      <c r="J164" s="74" t="s">
        <v>2</v>
      </c>
      <c r="K164" s="67" t="s">
        <v>420</v>
      </c>
      <c r="L164" s="97">
        <v>0</v>
      </c>
      <c r="M164" s="97">
        <f>L164*O164</f>
        <v>0</v>
      </c>
      <c r="N164" s="97"/>
      <c r="O164" s="98">
        <f>P164*(1-$J$3)</f>
        <v>15190</v>
      </c>
      <c r="P164" s="99">
        <f>V164</f>
        <v>15190</v>
      </c>
      <c r="Q164" s="66" t="s">
        <v>97</v>
      </c>
      <c r="R164" s="66" t="s">
        <v>96</v>
      </c>
      <c r="S164" s="66">
        <v>111014</v>
      </c>
      <c r="T164" s="345">
        <v>4670007714109</v>
      </c>
      <c r="U164" s="31"/>
      <c r="V164" s="66">
        <f>VLOOKUP(R164,'Печать Заказа'!B:F,5,FALSE)</f>
        <v>15190</v>
      </c>
      <c r="W164" s="66" t="str">
        <f>IF(V164="фикс.цена",VLOOKUP(R164,'Печать Заказа'!B:F,4,FALSE),"")</f>
        <v/>
      </c>
      <c r="Y164" s="1" t="str">
        <f>IFERROR(VLOOKUP(R164,'Печать Заказа'!B:N,13,FALSE),"")</f>
        <v/>
      </c>
    </row>
    <row r="165" spans="1:27" ht="1.5" customHeight="1" thickBot="1" x14ac:dyDescent="0.3">
      <c r="B165" s="10"/>
      <c r="C165" s="209"/>
      <c r="D165" s="209"/>
      <c r="E165" s="209"/>
      <c r="F165" s="369"/>
      <c r="G165" s="368"/>
      <c r="H165" s="167"/>
      <c r="I165" s="167"/>
      <c r="J165" s="368"/>
      <c r="K165" s="370"/>
      <c r="L165" s="103"/>
      <c r="M165" s="103"/>
      <c r="N165" s="103"/>
      <c r="O165" s="104"/>
      <c r="P165" s="105"/>
      <c r="Q165" s="167"/>
      <c r="R165" s="167"/>
      <c r="S165" s="167"/>
      <c r="T165" s="342"/>
      <c r="U165" s="31"/>
      <c r="V165" s="167"/>
      <c r="W165" s="167"/>
    </row>
    <row r="166" spans="1:27" s="33" customFormat="1" ht="66" customHeight="1" thickTop="1" x14ac:dyDescent="0.25">
      <c r="A166" s="3"/>
      <c r="B166" s="62"/>
      <c r="C166" s="95" t="s">
        <v>319</v>
      </c>
      <c r="D166" s="92"/>
      <c r="E166" s="92"/>
      <c r="F166" s="92"/>
      <c r="G166" s="92"/>
      <c r="H166" s="92"/>
      <c r="I166" s="92"/>
      <c r="J166" s="92"/>
      <c r="K166" s="92"/>
      <c r="L166" s="81"/>
      <c r="M166" s="81"/>
      <c r="N166" s="81"/>
      <c r="O166" s="81"/>
      <c r="P166" s="81"/>
      <c r="Q166" s="27"/>
      <c r="R166" s="30"/>
      <c r="S166" s="30"/>
      <c r="T166" s="347"/>
      <c r="U166" s="30"/>
      <c r="V166" s="30"/>
      <c r="W166" s="30"/>
      <c r="Y166" s="1" t="str">
        <f>IFERROR(VLOOKUP(R172,'Печать Заказа'!B:N,13,FALSE),"")</f>
        <v/>
      </c>
    </row>
    <row r="167" spans="1:27" ht="45" customHeight="1" x14ac:dyDescent="0.25">
      <c r="B167" s="84"/>
      <c r="C167" s="91" t="s">
        <v>59</v>
      </c>
      <c r="D167" s="91"/>
      <c r="E167" s="177" t="s">
        <v>334</v>
      </c>
      <c r="F167" s="91" t="s">
        <v>166</v>
      </c>
      <c r="G167" s="153" t="s">
        <v>179</v>
      </c>
      <c r="H167" s="471" t="s">
        <v>181</v>
      </c>
      <c r="I167" s="471"/>
      <c r="J167" s="153" t="s">
        <v>180</v>
      </c>
      <c r="K167" s="153" t="s">
        <v>187</v>
      </c>
      <c r="L167" s="467" t="s">
        <v>613</v>
      </c>
      <c r="M167" s="468"/>
      <c r="N167" s="468"/>
      <c r="O167" s="468"/>
      <c r="P167" s="469"/>
      <c r="Q167" s="28"/>
      <c r="R167" s="29"/>
      <c r="S167" s="29"/>
      <c r="T167" s="348"/>
      <c r="U167" s="29"/>
      <c r="V167" s="29"/>
      <c r="W167" s="29"/>
      <c r="Y167" s="1" t="str">
        <f>IFERROR(VLOOKUP(R173,'Печать Заказа'!B:N,13,FALSE),"")</f>
        <v/>
      </c>
    </row>
    <row r="168" spans="1:27" ht="22.5" customHeight="1" x14ac:dyDescent="0.25">
      <c r="B168" s="10"/>
      <c r="C168" s="184" t="str">
        <f>Q168</f>
        <v>THERMEX GIRO 50</v>
      </c>
      <c r="D168" s="184"/>
      <c r="E168" s="187" t="s">
        <v>335</v>
      </c>
      <c r="F168" s="65">
        <f>S168</f>
        <v>111053</v>
      </c>
      <c r="G168" s="154">
        <v>50</v>
      </c>
      <c r="H168" s="466">
        <v>1.5</v>
      </c>
      <c r="I168" s="466"/>
      <c r="J168" s="154" t="s">
        <v>320</v>
      </c>
      <c r="K168" s="67" t="s">
        <v>430</v>
      </c>
      <c r="L168" s="97">
        <v>0</v>
      </c>
      <c r="M168" s="97">
        <f>L168*O168</f>
        <v>0</v>
      </c>
      <c r="N168" s="97"/>
      <c r="O168" s="98">
        <f>P168*(1-$J$3)</f>
        <v>8990</v>
      </c>
      <c r="P168" s="99">
        <f>V168</f>
        <v>8990</v>
      </c>
      <c r="Q168" s="155" t="s">
        <v>313</v>
      </c>
      <c r="R168" s="155" t="s">
        <v>316</v>
      </c>
      <c r="S168" s="89">
        <v>111053</v>
      </c>
      <c r="T168" s="345">
        <v>4670007717780</v>
      </c>
      <c r="U168" s="31"/>
      <c r="V168" s="155">
        <f>VLOOKUP(R168,'Печать Заказа'!B:F,5,FALSE)</f>
        <v>8990</v>
      </c>
      <c r="W168" s="155" t="str">
        <f>IF(V168="фикс.цена",VLOOKUP(R168,'Печать Заказа'!B:F,4,FALSE),"")</f>
        <v/>
      </c>
      <c r="Y168" s="1" t="str">
        <f>IFERROR(VLOOKUP(R174,'Печать Заказа'!B:N,13,FALSE),"")</f>
        <v/>
      </c>
    </row>
    <row r="169" spans="1:27" ht="22.5" customHeight="1" x14ac:dyDescent="0.25">
      <c r="B169" s="10"/>
      <c r="C169" s="184" t="str">
        <f>Q169</f>
        <v>THERMEX GIRO 80</v>
      </c>
      <c r="D169" s="184"/>
      <c r="E169" s="187" t="s">
        <v>335</v>
      </c>
      <c r="F169" s="65">
        <f>S169</f>
        <v>111054</v>
      </c>
      <c r="G169" s="154">
        <v>80</v>
      </c>
      <c r="H169" s="466">
        <v>1.5</v>
      </c>
      <c r="I169" s="466"/>
      <c r="J169" s="154" t="s">
        <v>320</v>
      </c>
      <c r="K169" s="67" t="s">
        <v>418</v>
      </c>
      <c r="L169" s="97">
        <v>0</v>
      </c>
      <c r="M169" s="97">
        <f>L169*O169</f>
        <v>0</v>
      </c>
      <c r="N169" s="97"/>
      <c r="O169" s="98">
        <f>P169*(1-$J$3)</f>
        <v>9490</v>
      </c>
      <c r="P169" s="99">
        <f>V169</f>
        <v>9490</v>
      </c>
      <c r="Q169" s="155" t="s">
        <v>314</v>
      </c>
      <c r="R169" s="155" t="s">
        <v>317</v>
      </c>
      <c r="S169" s="89">
        <v>111054</v>
      </c>
      <c r="T169" s="345">
        <v>4670007717797</v>
      </c>
      <c r="U169" s="31"/>
      <c r="V169" s="155">
        <f>VLOOKUP(R169,'Печать Заказа'!B:F,5,FALSE)</f>
        <v>9490</v>
      </c>
      <c r="W169" s="155" t="str">
        <f>IF(V169="фикс.цена",VLOOKUP(R169,'Печать Заказа'!B:F,4,FALSE),"")</f>
        <v/>
      </c>
      <c r="Y169" s="1" t="str">
        <f>IFERROR(VLOOKUP(R175,'Печать Заказа'!B:N,13,FALSE),"")</f>
        <v/>
      </c>
    </row>
    <row r="170" spans="1:27" ht="22.5" customHeight="1" x14ac:dyDescent="0.25">
      <c r="B170" s="10"/>
      <c r="C170" s="184" t="str">
        <f>Q170</f>
        <v>THERMEX GIRO 100</v>
      </c>
      <c r="D170" s="184"/>
      <c r="E170" s="187" t="s">
        <v>335</v>
      </c>
      <c r="F170" s="65">
        <f>S170</f>
        <v>111055</v>
      </c>
      <c r="G170" s="154">
        <v>100</v>
      </c>
      <c r="H170" s="466">
        <v>1.5</v>
      </c>
      <c r="I170" s="466"/>
      <c r="J170" s="154" t="s">
        <v>320</v>
      </c>
      <c r="K170" s="67" t="s">
        <v>419</v>
      </c>
      <c r="L170" s="97">
        <v>0</v>
      </c>
      <c r="M170" s="97">
        <f>L170*O170</f>
        <v>0</v>
      </c>
      <c r="N170" s="97"/>
      <c r="O170" s="98">
        <f>P170*(1-$J$3)</f>
        <v>10990</v>
      </c>
      <c r="P170" s="99">
        <f>V170</f>
        <v>10990</v>
      </c>
      <c r="Q170" s="155" t="s">
        <v>315</v>
      </c>
      <c r="R170" s="155" t="s">
        <v>318</v>
      </c>
      <c r="S170" s="89">
        <v>111055</v>
      </c>
      <c r="T170" s="345">
        <v>4670007717803</v>
      </c>
      <c r="U170" s="31"/>
      <c r="V170" s="155">
        <f>VLOOKUP(R170,'Печать Заказа'!B:F,5,FALSE)</f>
        <v>10990</v>
      </c>
      <c r="W170" s="155" t="str">
        <f>IF(V170="фикс.цена",VLOOKUP(R170,'Печать Заказа'!B:F,4,FALSE),"")</f>
        <v/>
      </c>
      <c r="Y170" s="1" t="str">
        <f>IFERROR(VLOOKUP(R176,'Печать Заказа'!B:N,13,FALSE),"")</f>
        <v/>
      </c>
    </row>
    <row r="171" spans="1:27" ht="7.5" customHeight="1" thickBot="1" x14ac:dyDescent="0.3">
      <c r="B171" s="10"/>
      <c r="C171" s="374"/>
      <c r="D171" s="374"/>
      <c r="E171" s="186"/>
      <c r="F171" s="369"/>
      <c r="G171" s="368"/>
      <c r="H171" s="368"/>
      <c r="I171" s="368"/>
      <c r="J171" s="368"/>
      <c r="K171" s="370"/>
      <c r="L171" s="103"/>
      <c r="M171" s="103"/>
      <c r="N171" s="103"/>
      <c r="O171" s="104"/>
      <c r="P171" s="105"/>
      <c r="Q171" s="167"/>
      <c r="R171" s="167"/>
      <c r="S171" s="372"/>
      <c r="T171" s="342"/>
      <c r="U171" s="31"/>
      <c r="V171" s="167"/>
      <c r="W171" s="167"/>
      <c r="Y171" s="1" t="str">
        <f>IFERROR(VLOOKUP(R177,'Печать Заказа'!B:N,13,FALSE),"")</f>
        <v/>
      </c>
    </row>
    <row r="172" spans="1:27" ht="60" customHeight="1" thickTop="1" x14ac:dyDescent="0.25">
      <c r="B172" s="62"/>
      <c r="C172" s="95" t="s">
        <v>405</v>
      </c>
      <c r="D172" s="92"/>
      <c r="E172" s="92"/>
      <c r="F172" s="92"/>
      <c r="G172" s="92"/>
      <c r="H172" s="92"/>
      <c r="I172" s="92"/>
      <c r="J172" s="92"/>
      <c r="K172" s="92"/>
      <c r="L172" s="81"/>
      <c r="M172" s="81"/>
      <c r="N172" s="81"/>
      <c r="O172" s="81"/>
      <c r="P172" s="81"/>
      <c r="Q172" s="27"/>
      <c r="R172" s="30"/>
      <c r="S172" s="30"/>
      <c r="T172" s="347"/>
      <c r="U172" s="30"/>
      <c r="V172" s="30"/>
      <c r="W172" s="30"/>
      <c r="Y172" s="1" t="str">
        <f>IFERROR(VLOOKUP(R178,'Печать Заказа'!B:N,13,FALSE),"")</f>
        <v/>
      </c>
    </row>
    <row r="173" spans="1:27" ht="41.25" customHeight="1" x14ac:dyDescent="0.25">
      <c r="B173" s="84"/>
      <c r="C173" s="91" t="s">
        <v>59</v>
      </c>
      <c r="D173" s="91"/>
      <c r="E173" s="177" t="s">
        <v>334</v>
      </c>
      <c r="F173" s="91" t="s">
        <v>166</v>
      </c>
      <c r="G173" s="218" t="s">
        <v>179</v>
      </c>
      <c r="H173" s="471" t="s">
        <v>181</v>
      </c>
      <c r="I173" s="471"/>
      <c r="J173" s="218" t="s">
        <v>180</v>
      </c>
      <c r="K173" s="218" t="s">
        <v>187</v>
      </c>
      <c r="L173" s="467" t="s">
        <v>612</v>
      </c>
      <c r="M173" s="468"/>
      <c r="N173" s="468"/>
      <c r="O173" s="468"/>
      <c r="P173" s="469"/>
      <c r="Q173" s="28"/>
      <c r="R173" s="29"/>
      <c r="S173" s="29"/>
      <c r="T173" s="348"/>
      <c r="U173" s="29"/>
      <c r="V173" s="29"/>
      <c r="W173" s="29"/>
      <c r="Y173" s="1" t="str">
        <f>IFERROR(VLOOKUP(R179,'Печать Заказа'!B:N,13,FALSE),"")</f>
        <v/>
      </c>
    </row>
    <row r="174" spans="1:27" ht="22.5" customHeight="1" x14ac:dyDescent="0.25">
      <c r="B174" s="10"/>
      <c r="C174" s="221" t="str">
        <f>Q174</f>
        <v>THERMEX TitaniumHeat 30 V Slim</v>
      </c>
      <c r="D174" s="184"/>
      <c r="E174" s="187" t="s">
        <v>335</v>
      </c>
      <c r="F174" s="65">
        <f t="shared" ref="F174:F183" si="35">S174</f>
        <v>111080</v>
      </c>
      <c r="G174" s="220">
        <v>30</v>
      </c>
      <c r="H174" s="466">
        <v>1.5</v>
      </c>
      <c r="I174" s="466"/>
      <c r="J174" s="220" t="s">
        <v>2</v>
      </c>
      <c r="K174" s="67" t="s">
        <v>416</v>
      </c>
      <c r="L174" s="97">
        <v>0</v>
      </c>
      <c r="M174" s="97">
        <f>L174*O174</f>
        <v>0</v>
      </c>
      <c r="N174" s="97"/>
      <c r="O174" s="98">
        <f t="shared" ref="O174:O182" si="36">P174*(1-$J$3)</f>
        <v>8190</v>
      </c>
      <c r="P174" s="99">
        <f>V174</f>
        <v>8190</v>
      </c>
      <c r="Q174" s="219" t="s">
        <v>389</v>
      </c>
      <c r="R174" s="219" t="s">
        <v>390</v>
      </c>
      <c r="S174" s="219">
        <v>111080</v>
      </c>
      <c r="T174" s="345">
        <v>4670007719579</v>
      </c>
      <c r="U174" s="31"/>
      <c r="V174" s="219">
        <f>VLOOKUP(R174,'Печать Заказа'!B:F,5,FALSE)</f>
        <v>8190</v>
      </c>
      <c r="W174" s="219" t="str">
        <f>IF(V174="фикс.цена",VLOOKUP(R174,'Печать Заказа'!B:F,4,FALSE),"")</f>
        <v/>
      </c>
      <c r="Y174" s="1" t="str">
        <f>IFERROR(VLOOKUP(R180,'Печать Заказа'!B:N,13,FALSE),"")</f>
        <v/>
      </c>
    </row>
    <row r="175" spans="1:27" ht="22.5" customHeight="1" x14ac:dyDescent="0.25">
      <c r="B175" s="10"/>
      <c r="C175" s="221" t="str">
        <f t="shared" ref="C175:C183" si="37">Q175</f>
        <v>THERMEX TitaniumHeat 50 V Slim</v>
      </c>
      <c r="D175" s="184"/>
      <c r="E175" s="187" t="s">
        <v>335</v>
      </c>
      <c r="F175" s="65">
        <f t="shared" si="35"/>
        <v>111081</v>
      </c>
      <c r="G175" s="220">
        <v>50</v>
      </c>
      <c r="H175" s="466">
        <v>1.5</v>
      </c>
      <c r="I175" s="466"/>
      <c r="J175" s="220" t="s">
        <v>2</v>
      </c>
      <c r="K175" s="67" t="s">
        <v>417</v>
      </c>
      <c r="L175" s="97">
        <v>0</v>
      </c>
      <c r="M175" s="97">
        <f t="shared" ref="M175:M183" si="38">L175*O175</f>
        <v>0</v>
      </c>
      <c r="N175" s="97"/>
      <c r="O175" s="98">
        <f t="shared" si="36"/>
        <v>8490</v>
      </c>
      <c r="P175" s="99">
        <f>V175</f>
        <v>8490</v>
      </c>
      <c r="Q175" s="219" t="s">
        <v>395</v>
      </c>
      <c r="R175" s="219" t="s">
        <v>396</v>
      </c>
      <c r="S175" s="219">
        <v>111081</v>
      </c>
      <c r="T175" s="345">
        <v>4670007719586</v>
      </c>
      <c r="U175" s="31"/>
      <c r="V175" s="219">
        <f>VLOOKUP(R175,'Печать Заказа'!B:F,5,FALSE)</f>
        <v>8490</v>
      </c>
      <c r="W175" s="219" t="str">
        <f>IF(V175="фикс.цена",VLOOKUP(R175,'Печать Заказа'!B:F,4,FALSE),"")</f>
        <v/>
      </c>
      <c r="Y175" s="1" t="str">
        <f>IFERROR(VLOOKUP(R181,'Печать Заказа'!B:N,13,FALSE),"")</f>
        <v/>
      </c>
      <c r="AA175" s="192"/>
    </row>
    <row r="176" spans="1:27" ht="22.5" customHeight="1" x14ac:dyDescent="0.25">
      <c r="B176" s="10"/>
      <c r="C176" s="221" t="str">
        <f t="shared" si="37"/>
        <v>THERMEX TitaniumHeat 60 V Slim</v>
      </c>
      <c r="D176" s="184"/>
      <c r="E176" s="187" t="s">
        <v>335</v>
      </c>
      <c r="F176" s="65">
        <f t="shared" si="35"/>
        <v>111083</v>
      </c>
      <c r="G176" s="220">
        <v>60</v>
      </c>
      <c r="H176" s="466">
        <v>1.5</v>
      </c>
      <c r="I176" s="466"/>
      <c r="J176" s="220" t="s">
        <v>2</v>
      </c>
      <c r="K176" s="67" t="s">
        <v>431</v>
      </c>
      <c r="L176" s="97">
        <v>0</v>
      </c>
      <c r="M176" s="97">
        <f t="shared" si="38"/>
        <v>0</v>
      </c>
      <c r="N176" s="97"/>
      <c r="O176" s="98">
        <f t="shared" si="36"/>
        <v>9190</v>
      </c>
      <c r="P176" s="99">
        <f t="shared" ref="P176:P183" si="39">V176</f>
        <v>9190</v>
      </c>
      <c r="Q176" s="219" t="s">
        <v>397</v>
      </c>
      <c r="R176" s="219" t="s">
        <v>398</v>
      </c>
      <c r="S176" s="219">
        <v>111083</v>
      </c>
      <c r="T176" s="345">
        <v>4670007719609</v>
      </c>
      <c r="U176" s="31"/>
      <c r="V176" s="219">
        <f>VLOOKUP(R176,'Печать Заказа'!B:F,5,FALSE)</f>
        <v>9190</v>
      </c>
      <c r="W176" s="219" t="str">
        <f>IF(V176="фикс.цена",VLOOKUP(R176,'Печать Заказа'!B:F,4,FALSE),"")</f>
        <v/>
      </c>
      <c r="Y176" s="1" t="str">
        <f>IFERROR(VLOOKUP(R182,'Печать Заказа'!B:N,13,FALSE),"")</f>
        <v/>
      </c>
      <c r="AA176" s="192"/>
    </row>
    <row r="177" spans="1:28" ht="22.5" customHeight="1" x14ac:dyDescent="0.25">
      <c r="B177" s="10"/>
      <c r="C177" s="221" t="str">
        <f t="shared" si="37"/>
        <v>THERMEX TitaniumHeat 70 V Slim</v>
      </c>
      <c r="D177" s="184"/>
      <c r="E177" s="187" t="s">
        <v>335</v>
      </c>
      <c r="F177" s="65">
        <f t="shared" si="35"/>
        <v>111084</v>
      </c>
      <c r="G177" s="220">
        <v>70</v>
      </c>
      <c r="H177" s="466">
        <v>1.5</v>
      </c>
      <c r="I177" s="466"/>
      <c r="J177" s="220" t="s">
        <v>2</v>
      </c>
      <c r="K177" s="67" t="s">
        <v>432</v>
      </c>
      <c r="L177" s="97">
        <v>0</v>
      </c>
      <c r="M177" s="97">
        <f t="shared" si="38"/>
        <v>0</v>
      </c>
      <c r="N177" s="97"/>
      <c r="O177" s="98">
        <f t="shared" si="36"/>
        <v>9990</v>
      </c>
      <c r="P177" s="99">
        <f t="shared" si="39"/>
        <v>9990</v>
      </c>
      <c r="Q177" s="219" t="s">
        <v>399</v>
      </c>
      <c r="R177" s="219" t="s">
        <v>400</v>
      </c>
      <c r="S177" s="219">
        <v>111084</v>
      </c>
      <c r="T177" s="345">
        <v>4670007719616</v>
      </c>
      <c r="U177" s="31"/>
      <c r="V177" s="219">
        <f>VLOOKUP(R177,'Печать Заказа'!B:F,5,FALSE)</f>
        <v>9990</v>
      </c>
      <c r="W177" s="219" t="str">
        <f>IF(V177="фикс.цена",VLOOKUP(R177,'Печать Заказа'!B:F,4,FALSE),"")</f>
        <v/>
      </c>
      <c r="Y177" s="1" t="str">
        <f>IFERROR(VLOOKUP(R183,'Печать Заказа'!B:N,13,FALSE),"")</f>
        <v/>
      </c>
      <c r="AA177" s="192"/>
    </row>
    <row r="178" spans="1:28" ht="22.5" customHeight="1" x14ac:dyDescent="0.25">
      <c r="B178" s="10"/>
      <c r="C178" s="221" t="str">
        <f t="shared" si="37"/>
        <v>THERMEX TitaniumHeat 50 V</v>
      </c>
      <c r="D178" s="184"/>
      <c r="E178" s="187" t="s">
        <v>335</v>
      </c>
      <c r="F178" s="65">
        <f t="shared" si="35"/>
        <v>111085</v>
      </c>
      <c r="G178" s="220">
        <v>50</v>
      </c>
      <c r="H178" s="466">
        <v>1.5</v>
      </c>
      <c r="I178" s="466"/>
      <c r="J178" s="220" t="s">
        <v>2</v>
      </c>
      <c r="K178" s="67" t="s">
        <v>430</v>
      </c>
      <c r="L178" s="97">
        <v>0</v>
      </c>
      <c r="M178" s="97">
        <f t="shared" si="38"/>
        <v>0</v>
      </c>
      <c r="N178" s="97"/>
      <c r="O178" s="98">
        <f t="shared" si="36"/>
        <v>7990</v>
      </c>
      <c r="P178" s="99">
        <f t="shared" si="39"/>
        <v>7990</v>
      </c>
      <c r="Q178" s="219" t="s">
        <v>393</v>
      </c>
      <c r="R178" s="219" t="s">
        <v>394</v>
      </c>
      <c r="S178" s="219">
        <v>111085</v>
      </c>
      <c r="T178" s="345">
        <v>4670007719623</v>
      </c>
      <c r="U178" s="31"/>
      <c r="V178" s="219">
        <f>VLOOKUP(R178,'Печать Заказа'!B:F,5,FALSE)</f>
        <v>7990</v>
      </c>
      <c r="W178" s="219" t="str">
        <f>IF(V178="фикс.цена",VLOOKUP(R178,'Печать Заказа'!B:F,4,FALSE),"")</f>
        <v/>
      </c>
      <c r="AA178" s="192"/>
    </row>
    <row r="179" spans="1:28" s="33" customFormat="1" ht="18" x14ac:dyDescent="0.25">
      <c r="A179" s="3"/>
      <c r="B179" s="10"/>
      <c r="C179" s="221" t="str">
        <f t="shared" si="37"/>
        <v>THERMEX TitaniumHeat 80 V</v>
      </c>
      <c r="D179" s="184"/>
      <c r="E179" s="187" t="s">
        <v>335</v>
      </c>
      <c r="F179" s="65">
        <f t="shared" si="35"/>
        <v>111086</v>
      </c>
      <c r="G179" s="220">
        <v>80</v>
      </c>
      <c r="H179" s="466">
        <v>1.5</v>
      </c>
      <c r="I179" s="466"/>
      <c r="J179" s="220" t="s">
        <v>2</v>
      </c>
      <c r="K179" s="67" t="s">
        <v>418</v>
      </c>
      <c r="L179" s="97">
        <v>0</v>
      </c>
      <c r="M179" s="97">
        <f t="shared" si="38"/>
        <v>0</v>
      </c>
      <c r="N179" s="97"/>
      <c r="O179" s="98">
        <f t="shared" si="36"/>
        <v>10490</v>
      </c>
      <c r="P179" s="99">
        <f t="shared" si="39"/>
        <v>10490</v>
      </c>
      <c r="Q179" s="219" t="s">
        <v>403</v>
      </c>
      <c r="R179" s="219" t="s">
        <v>404</v>
      </c>
      <c r="S179" s="219">
        <v>111086</v>
      </c>
      <c r="T179" s="345">
        <v>4670007719630</v>
      </c>
      <c r="U179" s="31"/>
      <c r="V179" s="219">
        <f>VLOOKUP(R179,'Печать Заказа'!B:F,5,FALSE)</f>
        <v>10490</v>
      </c>
      <c r="W179" s="219" t="str">
        <f>IF(V179="фикс.цена",VLOOKUP(R179,'Печать Заказа'!B:F,4,FALSE),"")</f>
        <v/>
      </c>
      <c r="Y179" s="1" t="str">
        <f>IFERROR(VLOOKUP(R166,'Печать Заказа'!B:N,13,FALSE),"")</f>
        <v/>
      </c>
    </row>
    <row r="180" spans="1:28" ht="18" x14ac:dyDescent="0.25">
      <c r="B180" s="10"/>
      <c r="C180" s="221" t="str">
        <f t="shared" si="37"/>
        <v>THERMEX TitaniumHeat 100 V</v>
      </c>
      <c r="D180" s="184"/>
      <c r="E180" s="187" t="s">
        <v>335</v>
      </c>
      <c r="F180" s="65">
        <f t="shared" si="35"/>
        <v>111088</v>
      </c>
      <c r="G180" s="220">
        <v>100</v>
      </c>
      <c r="H180" s="466">
        <v>1.5</v>
      </c>
      <c r="I180" s="466"/>
      <c r="J180" s="220" t="s">
        <v>2</v>
      </c>
      <c r="K180" s="67" t="s">
        <v>419</v>
      </c>
      <c r="L180" s="97">
        <v>0</v>
      </c>
      <c r="M180" s="97">
        <f t="shared" si="38"/>
        <v>0</v>
      </c>
      <c r="N180" s="97"/>
      <c r="O180" s="98">
        <f t="shared" si="36"/>
        <v>11390</v>
      </c>
      <c r="P180" s="99">
        <f t="shared" si="39"/>
        <v>11390</v>
      </c>
      <c r="Q180" s="219" t="s">
        <v>385</v>
      </c>
      <c r="R180" s="219" t="s">
        <v>386</v>
      </c>
      <c r="S180" s="219">
        <v>111088</v>
      </c>
      <c r="T180" s="345">
        <v>4670007719654</v>
      </c>
      <c r="U180" s="31"/>
      <c r="V180" s="219">
        <f>VLOOKUP(R180,'Печать Заказа'!B:F,5,FALSE)</f>
        <v>11390</v>
      </c>
      <c r="W180" s="219" t="str">
        <f>IF(V180="фикс.цена",VLOOKUP(R180,'Печать Заказа'!B:F,4,FALSE),"")</f>
        <v/>
      </c>
      <c r="Y180" s="1" t="str">
        <f>IFERROR(VLOOKUP(R167,'Печать Заказа'!B:N,13,FALSE),"")</f>
        <v/>
      </c>
      <c r="AA180"/>
    </row>
    <row r="181" spans="1:28" ht="22.5" customHeight="1" x14ac:dyDescent="0.25">
      <c r="B181" s="10"/>
      <c r="C181" s="221" t="str">
        <f t="shared" si="37"/>
        <v>THERMEX TitaniumHeat 150 V</v>
      </c>
      <c r="D181" s="184"/>
      <c r="E181" s="187" t="s">
        <v>335</v>
      </c>
      <c r="F181" s="65">
        <f t="shared" si="35"/>
        <v>111089</v>
      </c>
      <c r="G181" s="220">
        <v>150</v>
      </c>
      <c r="H181" s="466">
        <v>1.5</v>
      </c>
      <c r="I181" s="466"/>
      <c r="J181" s="220" t="s">
        <v>2</v>
      </c>
      <c r="K181" s="67" t="s">
        <v>420</v>
      </c>
      <c r="L181" s="97">
        <v>0</v>
      </c>
      <c r="M181" s="97">
        <f t="shared" si="38"/>
        <v>0</v>
      </c>
      <c r="N181" s="97"/>
      <c r="O181" s="98">
        <f t="shared" si="36"/>
        <v>13990</v>
      </c>
      <c r="P181" s="99">
        <f t="shared" si="39"/>
        <v>13990</v>
      </c>
      <c r="Q181" s="219" t="s">
        <v>387</v>
      </c>
      <c r="R181" s="219" t="s">
        <v>388</v>
      </c>
      <c r="S181" s="219">
        <v>111089</v>
      </c>
      <c r="T181" s="345">
        <v>4670007719661</v>
      </c>
      <c r="U181" s="31"/>
      <c r="V181" s="219">
        <f>VLOOKUP(R181,'Печать Заказа'!B:F,5,FALSE)</f>
        <v>13990</v>
      </c>
      <c r="W181" s="219" t="str">
        <f>IF(V181="фикс.цена",VLOOKUP(R181,'Печать Заказа'!B:F,4,FALSE),"")</f>
        <v/>
      </c>
      <c r="Y181" s="1" t="str">
        <f>IFERROR(VLOOKUP(R168,'Печать Заказа'!B:N,13,FALSE),"")</f>
        <v/>
      </c>
      <c r="AA181"/>
    </row>
    <row r="182" spans="1:28" ht="22.5" customHeight="1" x14ac:dyDescent="0.25">
      <c r="B182" s="10"/>
      <c r="C182" s="221" t="str">
        <f t="shared" si="37"/>
        <v>THERMEX TitaniumHeat 50 H Slim</v>
      </c>
      <c r="D182" s="184"/>
      <c r="E182" s="187" t="s">
        <v>335</v>
      </c>
      <c r="F182" s="65">
        <f t="shared" si="35"/>
        <v>111082</v>
      </c>
      <c r="G182" s="220">
        <v>50</v>
      </c>
      <c r="H182" s="466">
        <v>1.5</v>
      </c>
      <c r="I182" s="466"/>
      <c r="J182" s="220" t="s">
        <v>3</v>
      </c>
      <c r="K182" s="67" t="s">
        <v>433</v>
      </c>
      <c r="L182" s="97">
        <v>0</v>
      </c>
      <c r="M182" s="97">
        <f t="shared" si="38"/>
        <v>0</v>
      </c>
      <c r="N182" s="97"/>
      <c r="O182" s="98">
        <f t="shared" si="36"/>
        <v>8990</v>
      </c>
      <c r="P182" s="99">
        <f t="shared" si="39"/>
        <v>8990</v>
      </c>
      <c r="Q182" s="219" t="s">
        <v>391</v>
      </c>
      <c r="R182" s="219" t="s">
        <v>392</v>
      </c>
      <c r="S182" s="219">
        <v>111082</v>
      </c>
      <c r="T182" s="345">
        <v>4670007719593</v>
      </c>
      <c r="U182" s="31"/>
      <c r="V182" s="219">
        <f>VLOOKUP(R182,'Печать Заказа'!B:F,5,FALSE)</f>
        <v>8990</v>
      </c>
      <c r="W182" s="219" t="str">
        <f>IF(V182="фикс.цена",VLOOKUP(R182,'Печать Заказа'!B:F,4,FALSE),"")</f>
        <v/>
      </c>
      <c r="Y182" s="1" t="str">
        <f>IFERROR(VLOOKUP(R169,'Печать Заказа'!B:N,13,FALSE),"")</f>
        <v/>
      </c>
    </row>
    <row r="183" spans="1:28" ht="22.5" customHeight="1" x14ac:dyDescent="0.25">
      <c r="B183" s="10"/>
      <c r="C183" s="221" t="str">
        <f t="shared" si="37"/>
        <v>THERMEX TitaniumHeat 80 H</v>
      </c>
      <c r="D183" s="184"/>
      <c r="E183" s="187" t="s">
        <v>335</v>
      </c>
      <c r="F183" s="65">
        <f t="shared" si="35"/>
        <v>111087</v>
      </c>
      <c r="G183" s="220">
        <v>80</v>
      </c>
      <c r="H183" s="466">
        <v>1.5</v>
      </c>
      <c r="I183" s="466"/>
      <c r="J183" s="220" t="s">
        <v>3</v>
      </c>
      <c r="K183" s="67" t="s">
        <v>434</v>
      </c>
      <c r="L183" s="97">
        <v>0</v>
      </c>
      <c r="M183" s="97">
        <f t="shared" si="38"/>
        <v>0</v>
      </c>
      <c r="N183" s="97"/>
      <c r="O183" s="98">
        <f>P183*(1-$J$3)</f>
        <v>11090</v>
      </c>
      <c r="P183" s="99">
        <f t="shared" si="39"/>
        <v>11090</v>
      </c>
      <c r="Q183" s="219" t="s">
        <v>401</v>
      </c>
      <c r="R183" s="219" t="s">
        <v>402</v>
      </c>
      <c r="S183" s="219">
        <v>111087</v>
      </c>
      <c r="T183" s="345">
        <v>4670007719647</v>
      </c>
      <c r="U183" s="31"/>
      <c r="V183" s="219">
        <f>VLOOKUP(R183,'Печать Заказа'!B:F,5,FALSE)</f>
        <v>11090</v>
      </c>
      <c r="W183" s="219" t="str">
        <f>IF(V183="фикс.цена",VLOOKUP(R183,'Печать Заказа'!B:F,4,FALSE),"")</f>
        <v/>
      </c>
      <c r="Y183" s="1" t="str">
        <f>IFERROR(VLOOKUP(R170,'Печать Заказа'!B:N,13,FALSE),"")</f>
        <v/>
      </c>
    </row>
    <row r="184" spans="1:28" ht="11.25" customHeight="1" thickBot="1" x14ac:dyDescent="0.3">
      <c r="B184" s="10"/>
      <c r="C184" s="373"/>
      <c r="D184" s="374"/>
      <c r="E184" s="186"/>
      <c r="F184" s="369"/>
      <c r="G184" s="368"/>
      <c r="H184" s="368"/>
      <c r="I184" s="368"/>
      <c r="J184" s="368"/>
      <c r="K184" s="370"/>
      <c r="L184" s="103"/>
      <c r="M184" s="103"/>
      <c r="N184" s="103"/>
      <c r="O184" s="104"/>
      <c r="P184" s="105"/>
      <c r="Q184" s="167"/>
      <c r="R184" s="167"/>
      <c r="S184" s="167"/>
      <c r="T184" s="342"/>
      <c r="U184" s="31"/>
      <c r="V184" s="167"/>
      <c r="W184" s="167"/>
    </row>
    <row r="185" spans="1:28" s="33" customFormat="1" ht="28.5" thickTop="1" x14ac:dyDescent="0.25">
      <c r="A185" s="3"/>
      <c r="B185" s="62"/>
      <c r="C185" s="92" t="s">
        <v>51</v>
      </c>
      <c r="D185" s="92"/>
      <c r="E185" s="92"/>
      <c r="F185" s="92"/>
      <c r="G185" s="92"/>
      <c r="H185" s="92"/>
      <c r="I185" s="92"/>
      <c r="J185" s="92"/>
      <c r="K185" s="92"/>
      <c r="L185" s="269" t="s">
        <v>626</v>
      </c>
      <c r="M185" s="81"/>
      <c r="N185" s="81"/>
      <c r="O185" s="81"/>
      <c r="P185" s="269"/>
      <c r="Q185" s="27"/>
      <c r="R185" s="30"/>
      <c r="S185" s="30"/>
      <c r="T185" s="347"/>
      <c r="U185" s="30"/>
      <c r="V185" s="30"/>
      <c r="W185" s="30"/>
      <c r="Y185" s="1" t="str">
        <f>IFERROR(VLOOKUP(R185,'Печать Заказа'!B:N,13,FALSE),"")</f>
        <v/>
      </c>
    </row>
    <row r="186" spans="1:28" ht="45" customHeight="1" x14ac:dyDescent="0.25">
      <c r="B186" s="84"/>
      <c r="C186" s="91" t="s">
        <v>59</v>
      </c>
      <c r="D186" s="91"/>
      <c r="E186" s="177" t="s">
        <v>334</v>
      </c>
      <c r="F186" s="91" t="s">
        <v>166</v>
      </c>
      <c r="G186" s="71" t="s">
        <v>179</v>
      </c>
      <c r="H186" s="471" t="s">
        <v>181</v>
      </c>
      <c r="I186" s="471"/>
      <c r="J186" s="71" t="s">
        <v>180</v>
      </c>
      <c r="K186" s="71" t="s">
        <v>187</v>
      </c>
      <c r="L186" s="467" t="s">
        <v>629</v>
      </c>
      <c r="M186" s="468"/>
      <c r="N186" s="468"/>
      <c r="O186" s="468"/>
      <c r="P186" s="469"/>
      <c r="Q186" s="28"/>
      <c r="R186" s="29"/>
      <c r="S186" s="29"/>
      <c r="T186" s="348"/>
      <c r="U186" s="29"/>
      <c r="V186" s="29"/>
      <c r="W186" s="29"/>
      <c r="Y186" s="1" t="str">
        <f>IFERROR(VLOOKUP(R186,'Печать Заказа'!B:N,13,FALSE),"")</f>
        <v/>
      </c>
    </row>
    <row r="187" spans="1:28" ht="22.5" customHeight="1" x14ac:dyDescent="0.25">
      <c r="B187" s="10"/>
      <c r="C187" s="277" t="str">
        <f>Q187</f>
        <v>Garanterm ES 30 V</v>
      </c>
      <c r="D187" s="181"/>
      <c r="E187" s="181" t="s">
        <v>336</v>
      </c>
      <c r="F187" s="65">
        <f>S187</f>
        <v>116004</v>
      </c>
      <c r="G187" s="272">
        <v>30</v>
      </c>
      <c r="H187" s="466">
        <v>1.5</v>
      </c>
      <c r="I187" s="466"/>
      <c r="J187" s="272" t="s">
        <v>2</v>
      </c>
      <c r="K187" s="67" t="s">
        <v>197</v>
      </c>
      <c r="L187" s="97">
        <v>0</v>
      </c>
      <c r="M187" s="97">
        <f>L187*O187</f>
        <v>0</v>
      </c>
      <c r="N187" s="97"/>
      <c r="O187" s="98">
        <f>P187*(1-$J$3)</f>
        <v>6990</v>
      </c>
      <c r="P187" s="99">
        <f>V187</f>
        <v>6990</v>
      </c>
      <c r="Q187" s="273" t="s">
        <v>297</v>
      </c>
      <c r="R187" s="273" t="s">
        <v>298</v>
      </c>
      <c r="S187" s="273">
        <v>116004</v>
      </c>
      <c r="T187" s="345">
        <v>4607166960382</v>
      </c>
      <c r="U187" s="31"/>
      <c r="V187" s="273">
        <f>VLOOKUP(R187,'Печать Заказа'!B:F,5,FALSE)</f>
        <v>6990</v>
      </c>
      <c r="W187" s="273" t="str">
        <f>IF(V187="фикс.цена",VLOOKUP(R187,'Печать Заказа'!B:F,4,FALSE),"")</f>
        <v/>
      </c>
      <c r="Y187" s="1" t="str">
        <f>IFERROR(VLOOKUP(R187,'Печать Заказа'!B:N,13,FALSE),"")</f>
        <v/>
      </c>
      <c r="AB187" s="192"/>
    </row>
    <row r="188" spans="1:28" ht="22.5" customHeight="1" x14ac:dyDescent="0.25">
      <c r="B188" s="10"/>
      <c r="C188" s="277" t="str">
        <f>Q188</f>
        <v>Garanterm ES 50 V</v>
      </c>
      <c r="D188" s="181"/>
      <c r="E188" s="181" t="s">
        <v>336</v>
      </c>
      <c r="F188" s="65">
        <f>S188</f>
        <v>116005</v>
      </c>
      <c r="G188" s="272">
        <v>50</v>
      </c>
      <c r="H188" s="466">
        <v>1.5</v>
      </c>
      <c r="I188" s="466"/>
      <c r="J188" s="272" t="s">
        <v>2</v>
      </c>
      <c r="K188" s="67" t="s">
        <v>417</v>
      </c>
      <c r="L188" s="97">
        <v>0</v>
      </c>
      <c r="M188" s="97">
        <f>L188*O188</f>
        <v>0</v>
      </c>
      <c r="N188" s="97"/>
      <c r="O188" s="98">
        <f>P188*(1-$J$3)</f>
        <v>7690</v>
      </c>
      <c r="P188" s="99">
        <f>V188</f>
        <v>7690</v>
      </c>
      <c r="Q188" s="273" t="s">
        <v>299</v>
      </c>
      <c r="R188" s="273" t="s">
        <v>300</v>
      </c>
      <c r="S188" s="273">
        <v>116005</v>
      </c>
      <c r="T188" s="345">
        <v>4607166960405</v>
      </c>
      <c r="U188" s="31"/>
      <c r="V188" s="273">
        <f>VLOOKUP(R188,'Печать Заказа'!B:F,5,FALSE)</f>
        <v>7690</v>
      </c>
      <c r="W188" s="273" t="str">
        <f>IF(V188="фикс.цена",VLOOKUP(R188,'Печать Заказа'!B:F,4,FALSE),"")</f>
        <v/>
      </c>
      <c r="Y188" s="1" t="str">
        <f>IFERROR(VLOOKUP(R188,'Печать Заказа'!B:N,13,FALSE),"")</f>
        <v/>
      </c>
      <c r="AB188" s="192"/>
    </row>
    <row r="189" spans="1:28" ht="22.5" customHeight="1" x14ac:dyDescent="0.25">
      <c r="B189" s="10"/>
      <c r="C189" s="181" t="str">
        <f>Q189</f>
        <v>Garanterm ER 50 V</v>
      </c>
      <c r="D189" s="181"/>
      <c r="E189" s="181" t="s">
        <v>336</v>
      </c>
      <c r="F189" s="65">
        <f>S189</f>
        <v>116001</v>
      </c>
      <c r="G189" s="74">
        <v>50</v>
      </c>
      <c r="H189" s="466">
        <v>1.5</v>
      </c>
      <c r="I189" s="466"/>
      <c r="J189" s="74" t="s">
        <v>2</v>
      </c>
      <c r="K189" s="67" t="s">
        <v>200</v>
      </c>
      <c r="L189" s="97">
        <v>0</v>
      </c>
      <c r="M189" s="97">
        <f>L189*O189</f>
        <v>0</v>
      </c>
      <c r="N189" s="97"/>
      <c r="O189" s="98">
        <f>P189*(1-$J$3)</f>
        <v>7190</v>
      </c>
      <c r="P189" s="99">
        <f>V189</f>
        <v>7190</v>
      </c>
      <c r="Q189" s="72" t="s">
        <v>653</v>
      </c>
      <c r="R189" s="72" t="s">
        <v>48</v>
      </c>
      <c r="S189" s="72">
        <v>116001</v>
      </c>
      <c r="T189" s="345">
        <v>4607166960443</v>
      </c>
      <c r="U189" s="31"/>
      <c r="V189" s="72">
        <f>VLOOKUP(R189,'Печать Заказа'!B:F,5,FALSE)</f>
        <v>7190</v>
      </c>
      <c r="W189" s="72" t="str">
        <f>IF(V189="фикс.цена",VLOOKUP(R189,'Печать Заказа'!B:F,4,FALSE),"")</f>
        <v/>
      </c>
      <c r="Y189" s="1" t="str">
        <f>IFERROR(VLOOKUP(R189,'Печать Заказа'!B:N,13,FALSE),"")</f>
        <v/>
      </c>
    </row>
    <row r="190" spans="1:28" ht="22.5" customHeight="1" x14ac:dyDescent="0.25">
      <c r="B190" s="10"/>
      <c r="C190" s="181" t="str">
        <f>Q190</f>
        <v>Garanterm ER 80 V</v>
      </c>
      <c r="D190" s="181"/>
      <c r="E190" s="181" t="s">
        <v>336</v>
      </c>
      <c r="F190" s="65">
        <f>S190</f>
        <v>116002</v>
      </c>
      <c r="G190" s="74">
        <v>80</v>
      </c>
      <c r="H190" s="466">
        <v>1.5</v>
      </c>
      <c r="I190" s="466"/>
      <c r="J190" s="74" t="s">
        <v>2</v>
      </c>
      <c r="K190" s="67" t="s">
        <v>198</v>
      </c>
      <c r="L190" s="97">
        <v>0</v>
      </c>
      <c r="M190" s="97">
        <f>L190*O190</f>
        <v>0</v>
      </c>
      <c r="N190" s="97"/>
      <c r="O190" s="98">
        <f>P190*(1-$J$3)</f>
        <v>7990</v>
      </c>
      <c r="P190" s="99">
        <f>V190</f>
        <v>7990</v>
      </c>
      <c r="Q190" s="72" t="s">
        <v>654</v>
      </c>
      <c r="R190" s="72" t="s">
        <v>49</v>
      </c>
      <c r="S190" s="72">
        <v>116002</v>
      </c>
      <c r="T190" s="345">
        <v>4607166960450</v>
      </c>
      <c r="U190" s="31"/>
      <c r="V190" s="72">
        <f>VLOOKUP(R190,'Печать Заказа'!B:F,5,FALSE)</f>
        <v>7990</v>
      </c>
      <c r="W190" s="72" t="str">
        <f>IF(V190="фикс.цена",VLOOKUP(R190,'Печать Заказа'!B:F,4,FALSE),"")</f>
        <v/>
      </c>
      <c r="Y190" s="1" t="str">
        <f>IFERROR(VLOOKUP(R190,'Печать Заказа'!B:N,13,FALSE),"")</f>
        <v/>
      </c>
    </row>
    <row r="191" spans="1:28" ht="22.5" customHeight="1" x14ac:dyDescent="0.25">
      <c r="B191" s="10"/>
      <c r="C191" s="181" t="str">
        <f>Q191</f>
        <v>Garanterm ER 100 V</v>
      </c>
      <c r="D191" s="181"/>
      <c r="E191" s="181" t="s">
        <v>336</v>
      </c>
      <c r="F191" s="65">
        <f>S191</f>
        <v>116003</v>
      </c>
      <c r="G191" s="74">
        <v>100</v>
      </c>
      <c r="H191" s="466">
        <v>1.5</v>
      </c>
      <c r="I191" s="466"/>
      <c r="J191" s="74" t="s">
        <v>2</v>
      </c>
      <c r="K191" s="67" t="s">
        <v>199</v>
      </c>
      <c r="L191" s="97">
        <v>0</v>
      </c>
      <c r="M191" s="97">
        <f>L191*O195</f>
        <v>0</v>
      </c>
      <c r="N191" s="97"/>
      <c r="O191" s="98">
        <f>P191*(1-$J$3)</f>
        <v>8990</v>
      </c>
      <c r="P191" s="99">
        <f>V191</f>
        <v>8990</v>
      </c>
      <c r="Q191" s="72" t="s">
        <v>52</v>
      </c>
      <c r="R191" s="72" t="s">
        <v>50</v>
      </c>
      <c r="S191" s="72">
        <v>116003</v>
      </c>
      <c r="T191" s="345">
        <v>4607166960467</v>
      </c>
      <c r="U191" s="31"/>
      <c r="V191" s="72">
        <f>VLOOKUP(R191,'Печать Заказа'!B:F,5,FALSE)</f>
        <v>8990</v>
      </c>
      <c r="W191" s="72" t="str">
        <f>IF(V191="фикс.цена",VLOOKUP(R191,'Печать Заказа'!B:F,4,FALSE),"")</f>
        <v/>
      </c>
      <c r="Y191" s="1" t="str">
        <f>IFERROR(VLOOKUP(R191,'Печать Заказа'!B:N,13,FALSE),"")</f>
        <v/>
      </c>
    </row>
    <row r="192" spans="1:28" ht="11.25" customHeight="1" thickBot="1" x14ac:dyDescent="0.3">
      <c r="B192" s="10"/>
      <c r="C192" s="209"/>
      <c r="D192" s="209"/>
      <c r="E192" s="209"/>
      <c r="F192" s="369"/>
      <c r="G192" s="368"/>
      <c r="H192" s="368"/>
      <c r="I192" s="368"/>
      <c r="J192" s="368"/>
      <c r="K192" s="370"/>
      <c r="L192" s="103"/>
      <c r="M192" s="103"/>
      <c r="N192" s="103"/>
      <c r="O192" s="104"/>
      <c r="P192" s="105"/>
      <c r="Q192" s="167"/>
      <c r="R192" s="167"/>
      <c r="S192" s="167"/>
      <c r="T192" s="342"/>
      <c r="U192" s="31"/>
      <c r="V192" s="167"/>
      <c r="W192" s="167"/>
    </row>
    <row r="193" spans="1:27" s="33" customFormat="1" ht="28.5" thickTop="1" x14ac:dyDescent="0.25">
      <c r="A193" s="3"/>
      <c r="B193" s="62"/>
      <c r="C193" s="95" t="s">
        <v>1067</v>
      </c>
      <c r="D193" s="92"/>
      <c r="E193" s="92"/>
      <c r="F193" s="92"/>
      <c r="G193" s="92"/>
      <c r="H193" s="92"/>
      <c r="I193" s="92"/>
      <c r="J193" s="92"/>
      <c r="K193" s="92"/>
      <c r="L193" s="269" t="s">
        <v>625</v>
      </c>
      <c r="M193" s="81"/>
      <c r="N193" s="81"/>
      <c r="O193" s="81"/>
      <c r="P193" s="268"/>
      <c r="Q193" s="27"/>
      <c r="R193" s="30"/>
      <c r="S193" s="30"/>
      <c r="T193" s="347"/>
      <c r="U193" s="30"/>
      <c r="V193" s="30"/>
      <c r="W193" s="30"/>
      <c r="Y193" s="1" t="str">
        <f>IFERROR(VLOOKUP(R193,'Печать Заказа'!B:N,13,FALSE),"")</f>
        <v/>
      </c>
    </row>
    <row r="194" spans="1:27" ht="45" customHeight="1" x14ac:dyDescent="0.25">
      <c r="B194" s="84"/>
      <c r="C194" s="91" t="s">
        <v>59</v>
      </c>
      <c r="D194" s="91"/>
      <c r="E194" s="177" t="s">
        <v>334</v>
      </c>
      <c r="F194" s="91" t="s">
        <v>166</v>
      </c>
      <c r="G194" s="71" t="s">
        <v>179</v>
      </c>
      <c r="H194" s="471" t="s">
        <v>181</v>
      </c>
      <c r="I194" s="471"/>
      <c r="J194" s="71" t="s">
        <v>180</v>
      </c>
      <c r="K194" s="71" t="s">
        <v>187</v>
      </c>
      <c r="L194" s="467" t="s">
        <v>189</v>
      </c>
      <c r="M194" s="468"/>
      <c r="N194" s="468"/>
      <c r="O194" s="468"/>
      <c r="P194" s="469"/>
      <c r="Q194" s="28"/>
      <c r="R194" s="29"/>
      <c r="S194" s="29"/>
      <c r="T194" s="348"/>
      <c r="U194" s="29"/>
      <c r="V194" s="29"/>
      <c r="W194" s="29"/>
      <c r="Y194" s="1" t="str">
        <f>IFERROR(VLOOKUP(R194,'Печать Заказа'!B:N,13,FALSE),"")</f>
        <v/>
      </c>
    </row>
    <row r="195" spans="1:27" ht="22.5" customHeight="1" x14ac:dyDescent="0.25">
      <c r="B195" s="10"/>
      <c r="C195" s="181" t="s">
        <v>133</v>
      </c>
      <c r="D195" s="181"/>
      <c r="E195" s="181" t="s">
        <v>336</v>
      </c>
      <c r="F195" s="65">
        <f>S195</f>
        <v>121001</v>
      </c>
      <c r="G195" s="74">
        <v>30</v>
      </c>
      <c r="H195" s="466">
        <v>1.5</v>
      </c>
      <c r="I195" s="466"/>
      <c r="J195" s="74" t="s">
        <v>2</v>
      </c>
      <c r="K195" s="67" t="s">
        <v>197</v>
      </c>
      <c r="L195" s="97">
        <v>0</v>
      </c>
      <c r="M195" s="97">
        <f>L195*O195</f>
        <v>0</v>
      </c>
      <c r="N195" s="97"/>
      <c r="O195" s="98">
        <f>W195</f>
        <v>4490</v>
      </c>
      <c r="P195" s="121" t="str">
        <f>V195</f>
        <v>фикс.цена</v>
      </c>
      <c r="Q195" s="72" t="s">
        <v>133</v>
      </c>
      <c r="R195" s="72" t="s">
        <v>134</v>
      </c>
      <c r="S195" s="72">
        <v>121001</v>
      </c>
      <c r="T195" s="345">
        <v>4670007715311</v>
      </c>
      <c r="U195" s="31"/>
      <c r="V195" s="72" t="str">
        <f>VLOOKUP(R195,'Печать Заказа'!B:F,5,FALSE)</f>
        <v>фикс.цена</v>
      </c>
      <c r="W195" s="72">
        <f>IF(V195="фикс.цена",VLOOKUP(R195,'Печать Заказа'!B:F,4,FALSE),"")</f>
        <v>4490</v>
      </c>
      <c r="Y195" s="1" t="str">
        <f>IFERROR(VLOOKUP(R195,'Печать Заказа'!B:N,13,FALSE),"")</f>
        <v/>
      </c>
    </row>
    <row r="196" spans="1:27" ht="22.5" customHeight="1" x14ac:dyDescent="0.25">
      <c r="B196" s="10"/>
      <c r="C196" s="181" t="s">
        <v>82</v>
      </c>
      <c r="D196" s="181"/>
      <c r="E196" s="181" t="s">
        <v>336</v>
      </c>
      <c r="F196" s="65">
        <f>S196</f>
        <v>121002</v>
      </c>
      <c r="G196" s="74">
        <v>50</v>
      </c>
      <c r="H196" s="466">
        <v>1.5</v>
      </c>
      <c r="I196" s="466"/>
      <c r="J196" s="74" t="s">
        <v>2</v>
      </c>
      <c r="K196" s="67" t="s">
        <v>200</v>
      </c>
      <c r="L196" s="97">
        <v>0</v>
      </c>
      <c r="M196" s="97">
        <f>L196*O196</f>
        <v>0</v>
      </c>
      <c r="N196" s="97"/>
      <c r="O196" s="98">
        <f t="shared" ref="O196:O198" si="40">W196</f>
        <v>4990</v>
      </c>
      <c r="P196" s="121" t="str">
        <f t="shared" ref="P196:P198" si="41">V196</f>
        <v>фикс.цена</v>
      </c>
      <c r="Q196" s="72" t="s">
        <v>82</v>
      </c>
      <c r="R196" s="72" t="s">
        <v>85</v>
      </c>
      <c r="S196" s="72">
        <v>121002</v>
      </c>
      <c r="T196" s="345">
        <v>4607084195446</v>
      </c>
      <c r="U196" s="31"/>
      <c r="V196" s="72" t="str">
        <f>VLOOKUP(R196,'Печать Заказа'!B:F,5,FALSE)</f>
        <v>фикс.цена</v>
      </c>
      <c r="W196" s="72">
        <f>IF(V196="фикс.цена",VLOOKUP(R196,'Печать Заказа'!B:F,4,FALSE),"")</f>
        <v>4990</v>
      </c>
      <c r="Y196" s="1" t="str">
        <f>IFERROR(VLOOKUP(R196,'Печать Заказа'!B:N,13,FALSE),"")</f>
        <v/>
      </c>
    </row>
    <row r="197" spans="1:27" ht="22.5" customHeight="1" x14ac:dyDescent="0.25">
      <c r="B197" s="10"/>
      <c r="C197" s="181" t="s">
        <v>83</v>
      </c>
      <c r="D197" s="181"/>
      <c r="E197" s="181" t="s">
        <v>336</v>
      </c>
      <c r="F197" s="65">
        <f>S197</f>
        <v>121003</v>
      </c>
      <c r="G197" s="74">
        <v>80</v>
      </c>
      <c r="H197" s="466">
        <v>1.5</v>
      </c>
      <c r="I197" s="466"/>
      <c r="J197" s="74" t="s">
        <v>2</v>
      </c>
      <c r="K197" s="67" t="s">
        <v>198</v>
      </c>
      <c r="L197" s="97">
        <v>0</v>
      </c>
      <c r="M197" s="97">
        <f>L197*O197</f>
        <v>0</v>
      </c>
      <c r="N197" s="97"/>
      <c r="O197" s="98">
        <f t="shared" si="40"/>
        <v>6190</v>
      </c>
      <c r="P197" s="121" t="str">
        <f t="shared" si="41"/>
        <v>фикс.цена</v>
      </c>
      <c r="Q197" s="72" t="s">
        <v>83</v>
      </c>
      <c r="R197" s="72" t="s">
        <v>86</v>
      </c>
      <c r="S197" s="72">
        <v>121003</v>
      </c>
      <c r="T197" s="345">
        <v>4607084195453</v>
      </c>
      <c r="U197" s="31"/>
      <c r="V197" s="72" t="str">
        <f>VLOOKUP(R197,'Печать Заказа'!B:F,5,FALSE)</f>
        <v>фикс.цена</v>
      </c>
      <c r="W197" s="72">
        <f>IF(V197="фикс.цена",VLOOKUP(R197,'Печать Заказа'!B:F,4,FALSE),"")</f>
        <v>6190</v>
      </c>
      <c r="Y197" s="1" t="str">
        <f>IFERROR(VLOOKUP(R197,'Печать Заказа'!B:N,13,FALSE),"")</f>
        <v/>
      </c>
    </row>
    <row r="198" spans="1:27" ht="22.5" customHeight="1" thickBot="1" x14ac:dyDescent="0.3">
      <c r="B198" s="79"/>
      <c r="C198" s="182" t="s">
        <v>91</v>
      </c>
      <c r="D198" s="182"/>
      <c r="E198" s="182" t="s">
        <v>336</v>
      </c>
      <c r="F198" s="78">
        <f>S198</f>
        <v>121004</v>
      </c>
      <c r="G198" s="77">
        <v>100</v>
      </c>
      <c r="H198" s="475">
        <v>1.5</v>
      </c>
      <c r="I198" s="475"/>
      <c r="J198" s="77" t="s">
        <v>2</v>
      </c>
      <c r="K198" s="76" t="s">
        <v>199</v>
      </c>
      <c r="L198" s="100">
        <v>0</v>
      </c>
      <c r="M198" s="100">
        <f>L198*O198</f>
        <v>0</v>
      </c>
      <c r="N198" s="100"/>
      <c r="O198" s="98">
        <f t="shared" si="40"/>
        <v>6590</v>
      </c>
      <c r="P198" s="121" t="str">
        <f t="shared" si="41"/>
        <v>фикс.цена</v>
      </c>
      <c r="Q198" s="72" t="s">
        <v>91</v>
      </c>
      <c r="R198" s="72" t="s">
        <v>92</v>
      </c>
      <c r="S198" s="72">
        <v>121004</v>
      </c>
      <c r="T198" s="345">
        <v>4670007714543</v>
      </c>
      <c r="U198" s="31"/>
      <c r="V198" s="72" t="str">
        <f>VLOOKUP(R198,'Печать Заказа'!B:F,5,FALSE)</f>
        <v>фикс.цена</v>
      </c>
      <c r="W198" s="72">
        <f>IF(V198="фикс.цена",VLOOKUP(R198,'Печать Заказа'!B:F,4,FALSE),"")</f>
        <v>6590</v>
      </c>
      <c r="Y198" s="1" t="str">
        <f>IFERROR(VLOOKUP(R198,'Печать Заказа'!B:N,13,FALSE),"")</f>
        <v/>
      </c>
    </row>
    <row r="199" spans="1:27" s="69" customFormat="1" ht="47.25" customHeight="1" thickTop="1" thickBot="1" x14ac:dyDescent="0.3">
      <c r="A199" s="68"/>
      <c r="B199" s="82" t="s">
        <v>826</v>
      </c>
      <c r="C199" s="70"/>
      <c r="D199" s="70"/>
      <c r="E199" s="70"/>
      <c r="F199" s="70"/>
      <c r="G199" s="70"/>
      <c r="H199" s="70"/>
      <c r="I199" s="70"/>
      <c r="J199" s="70"/>
      <c r="K199" s="70"/>
      <c r="L199" s="83"/>
      <c r="M199" s="83"/>
      <c r="N199" s="83"/>
      <c r="O199" s="83"/>
      <c r="P199" s="83"/>
      <c r="Q199" s="36"/>
      <c r="R199" s="37"/>
      <c r="S199" s="37"/>
      <c r="T199" s="346"/>
      <c r="U199" s="44"/>
      <c r="V199" s="37"/>
      <c r="W199" s="37"/>
      <c r="Y199" s="1" t="str">
        <f>IFERROR(VLOOKUP(R199,'Печать Заказа'!B:N,13,FALSE),"")</f>
        <v/>
      </c>
    </row>
    <row r="200" spans="1:27" s="33" customFormat="1" ht="66" customHeight="1" thickTop="1" x14ac:dyDescent="0.25">
      <c r="A200" s="3"/>
      <c r="B200" s="62"/>
      <c r="C200" s="95" t="s">
        <v>825</v>
      </c>
      <c r="D200" s="92"/>
      <c r="E200" s="92"/>
      <c r="F200" s="92"/>
      <c r="G200" s="92"/>
      <c r="H200" s="92"/>
      <c r="I200" s="92"/>
      <c r="J200" s="92"/>
      <c r="K200" s="92"/>
      <c r="L200" s="81"/>
      <c r="M200" s="81"/>
      <c r="N200" s="81"/>
      <c r="O200" s="81"/>
      <c r="P200" s="81"/>
      <c r="Q200" s="27"/>
      <c r="R200" s="30"/>
      <c r="S200" s="30"/>
      <c r="T200" s="347"/>
      <c r="U200" s="30"/>
      <c r="V200" s="30"/>
      <c r="W200" s="30"/>
      <c r="Y200" s="1" t="str">
        <f>IFERROR(VLOOKUP(R200,'Печать Заказа'!B:N,13,FALSE),"")</f>
        <v/>
      </c>
    </row>
    <row r="201" spans="1:27" ht="45" customHeight="1" x14ac:dyDescent="0.25">
      <c r="B201" s="84"/>
      <c r="C201" s="91" t="s">
        <v>59</v>
      </c>
      <c r="D201" s="91"/>
      <c r="E201" s="177" t="s">
        <v>334</v>
      </c>
      <c r="F201" s="91" t="s">
        <v>166</v>
      </c>
      <c r="G201" s="321" t="s">
        <v>179</v>
      </c>
      <c r="H201" s="471" t="s">
        <v>181</v>
      </c>
      <c r="I201" s="471"/>
      <c r="J201" s="321" t="s">
        <v>180</v>
      </c>
      <c r="K201" s="321" t="s">
        <v>187</v>
      </c>
      <c r="L201" s="467" t="s">
        <v>832</v>
      </c>
      <c r="M201" s="468"/>
      <c r="N201" s="468"/>
      <c r="O201" s="468"/>
      <c r="P201" s="469"/>
      <c r="Q201" s="28"/>
      <c r="R201" s="29"/>
      <c r="S201" s="29"/>
      <c r="T201" s="348"/>
      <c r="U201" s="29"/>
      <c r="V201" s="29"/>
      <c r="W201" s="29"/>
      <c r="Y201" s="1" t="str">
        <f>IFERROR(VLOOKUP(R201,'Печать Заказа'!B:N,13,FALSE),"")</f>
        <v/>
      </c>
    </row>
    <row r="202" spans="1:27" ht="75.75" customHeight="1" thickBot="1" x14ac:dyDescent="0.3">
      <c r="B202" s="79"/>
      <c r="C202" s="182" t="str">
        <f>Q202</f>
        <v>THERMEX Space 8</v>
      </c>
      <c r="D202" s="182"/>
      <c r="E202" s="182" t="s">
        <v>336</v>
      </c>
      <c r="F202" s="78">
        <f>S202</f>
        <v>151129</v>
      </c>
      <c r="G202" s="323">
        <v>8</v>
      </c>
      <c r="H202" s="476" t="s">
        <v>829</v>
      </c>
      <c r="I202" s="476"/>
      <c r="J202" s="326" t="s">
        <v>831</v>
      </c>
      <c r="K202" s="325" t="s">
        <v>830</v>
      </c>
      <c r="L202" s="100">
        <v>0</v>
      </c>
      <c r="M202" s="100">
        <f>L202*O202</f>
        <v>0</v>
      </c>
      <c r="N202" s="100"/>
      <c r="O202" s="101">
        <f>P202*(1-$J$3)</f>
        <v>32990</v>
      </c>
      <c r="P202" s="102">
        <f>V202</f>
        <v>32990</v>
      </c>
      <c r="Q202" s="322" t="s">
        <v>827</v>
      </c>
      <c r="R202" s="322" t="s">
        <v>828</v>
      </c>
      <c r="S202" s="322">
        <v>151129</v>
      </c>
      <c r="T202" s="345">
        <v>4670033313499</v>
      </c>
      <c r="U202" s="31"/>
      <c r="V202" s="322">
        <f>VLOOKUP(R202,'Печать Заказа'!B:F,5,FALSE)</f>
        <v>32990</v>
      </c>
      <c r="W202" s="322" t="str">
        <f>IF(V202="фикс.цена",VLOOKUP(R202,'Печать Заказа'!B:F,4,FALSE),"")</f>
        <v/>
      </c>
      <c r="Y202" s="1" t="str">
        <f>IFERROR(VLOOKUP(R202,'Печать Заказа'!B:N,13,FALSE),"")</f>
        <v/>
      </c>
      <c r="AA202" s="192"/>
    </row>
    <row r="203" spans="1:27" s="69" customFormat="1" ht="38.25" customHeight="1" thickTop="1" thickBot="1" x14ac:dyDescent="0.3">
      <c r="A203" s="68"/>
      <c r="B203" s="82" t="s">
        <v>262</v>
      </c>
      <c r="C203" s="70"/>
      <c r="D203" s="70"/>
      <c r="E203" s="70"/>
      <c r="F203" s="70"/>
      <c r="G203" s="70"/>
      <c r="H203" s="70"/>
      <c r="I203" s="70"/>
      <c r="J203" s="70"/>
      <c r="K203" s="70"/>
      <c r="L203" s="83"/>
      <c r="M203" s="83"/>
      <c r="N203" s="83"/>
      <c r="O203" s="83"/>
      <c r="P203" s="83"/>
      <c r="Q203" s="36"/>
      <c r="R203" s="37"/>
      <c r="S203" s="37"/>
      <c r="T203" s="346"/>
      <c r="U203" s="44"/>
      <c r="V203" s="37"/>
      <c r="W203" s="37"/>
      <c r="Y203" s="1" t="str">
        <f>IFERROR(VLOOKUP(R203,'Печать Заказа'!B:N,13,FALSE),"")</f>
        <v/>
      </c>
    </row>
    <row r="204" spans="1:27" s="33" customFormat="1" ht="49.5" customHeight="1" thickTop="1" x14ac:dyDescent="0.25">
      <c r="A204" s="3"/>
      <c r="B204" s="62"/>
      <c r="C204" s="95" t="s">
        <v>886</v>
      </c>
      <c r="D204" s="92"/>
      <c r="E204" s="92"/>
      <c r="F204" s="92"/>
      <c r="G204" s="92"/>
      <c r="H204" s="92"/>
      <c r="I204" s="92"/>
      <c r="J204" s="92"/>
      <c r="K204" s="92"/>
      <c r="L204" s="81"/>
      <c r="M204" s="81"/>
      <c r="N204" s="81"/>
      <c r="O204" s="81"/>
      <c r="P204" s="81"/>
      <c r="Q204" s="27"/>
      <c r="R204" s="30"/>
      <c r="S204" s="30"/>
      <c r="T204" s="347"/>
      <c r="U204" s="30"/>
      <c r="V204" s="30"/>
      <c r="W204" s="30"/>
      <c r="Y204" s="1" t="str">
        <f>IFERROR(VLOOKUP(R204,'Печать Заказа'!B:N,13,FALSE),"")</f>
        <v/>
      </c>
    </row>
    <row r="205" spans="1:27" ht="45" customHeight="1" x14ac:dyDescent="0.25">
      <c r="B205" s="84"/>
      <c r="C205" s="91" t="s">
        <v>59</v>
      </c>
      <c r="D205" s="91"/>
      <c r="E205" s="177" t="s">
        <v>334</v>
      </c>
      <c r="F205" s="91" t="s">
        <v>166</v>
      </c>
      <c r="G205" s="340" t="s">
        <v>179</v>
      </c>
      <c r="H205" s="471" t="s">
        <v>181</v>
      </c>
      <c r="I205" s="471"/>
      <c r="J205" s="340" t="s">
        <v>180</v>
      </c>
      <c r="K205" s="340" t="s">
        <v>187</v>
      </c>
      <c r="L205" s="467" t="s">
        <v>926</v>
      </c>
      <c r="M205" s="468"/>
      <c r="N205" s="468"/>
      <c r="O205" s="468"/>
      <c r="P205" s="469"/>
      <c r="Q205" s="27"/>
      <c r="R205" s="30"/>
      <c r="S205" s="30"/>
      <c r="T205" s="347"/>
      <c r="U205" s="30"/>
      <c r="V205" s="30"/>
      <c r="W205" s="29"/>
      <c r="Y205" s="1" t="str">
        <f>IFERROR(VLOOKUP(R205,'Печать Заказа'!B:N,13,FALSE),"")</f>
        <v/>
      </c>
    </row>
    <row r="206" spans="1:27" ht="22.5" customHeight="1" x14ac:dyDescent="0.25">
      <c r="B206" s="10"/>
      <c r="C206" s="181" t="str">
        <f t="shared" ref="C206:C211" si="42">Q206</f>
        <v>THERMEX Smartline 10 O</v>
      </c>
      <c r="D206" s="181"/>
      <c r="E206" s="187" t="s">
        <v>335</v>
      </c>
      <c r="F206" s="65">
        <f t="shared" ref="F206:F211" si="43">S206</f>
        <v>111141</v>
      </c>
      <c r="G206" s="341">
        <v>10</v>
      </c>
      <c r="H206" s="466">
        <v>1.5</v>
      </c>
      <c r="I206" s="466"/>
      <c r="J206" s="341" t="s">
        <v>1</v>
      </c>
      <c r="K206" s="67" t="s">
        <v>912</v>
      </c>
      <c r="L206" s="97">
        <v>0</v>
      </c>
      <c r="M206" s="97">
        <f t="shared" ref="M206:M211" si="44">L206*O206</f>
        <v>0</v>
      </c>
      <c r="N206" s="97"/>
      <c r="O206" s="98">
        <f t="shared" ref="O206:O211" si="45">P206*(1-$J$3)</f>
        <v>15190</v>
      </c>
      <c r="P206" s="99">
        <f t="shared" ref="P206:P211" si="46">V206</f>
        <v>15190</v>
      </c>
      <c r="Q206" s="339" t="s">
        <v>900</v>
      </c>
      <c r="R206" s="339" t="s">
        <v>901</v>
      </c>
      <c r="S206" s="339">
        <v>111141</v>
      </c>
      <c r="T206" s="345">
        <v>4670033313802</v>
      </c>
      <c r="U206" s="31"/>
      <c r="V206" s="339">
        <f>VLOOKUP(R206,'Печать Заказа'!B:F,5,FALSE)</f>
        <v>15190</v>
      </c>
      <c r="W206" s="339" t="str">
        <f>IF(V206="фикс.цена",VLOOKUP(R209,'Печать Заказа'!B:F,4,FALSE),"")</f>
        <v/>
      </c>
      <c r="Y206" s="1" t="str">
        <f>IFERROR(VLOOKUP(R206,'Печать Заказа'!B:N,13,FALSE),"")</f>
        <v/>
      </c>
      <c r="AA206" s="192"/>
    </row>
    <row r="207" spans="1:27" ht="22.5" customHeight="1" x14ac:dyDescent="0.25">
      <c r="B207" s="10"/>
      <c r="C207" s="181" t="str">
        <f t="shared" si="42"/>
        <v>THERMEX Smartline 15 O</v>
      </c>
      <c r="D207" s="181"/>
      <c r="E207" s="187" t="s">
        <v>335</v>
      </c>
      <c r="F207" s="65">
        <f t="shared" si="43"/>
        <v>111143</v>
      </c>
      <c r="G207" s="341">
        <v>15</v>
      </c>
      <c r="H207" s="466">
        <v>1.5</v>
      </c>
      <c r="I207" s="466"/>
      <c r="J207" s="341" t="s">
        <v>1</v>
      </c>
      <c r="K207" s="67" t="s">
        <v>913</v>
      </c>
      <c r="L207" s="97">
        <v>0</v>
      </c>
      <c r="M207" s="97">
        <f t="shared" si="44"/>
        <v>0</v>
      </c>
      <c r="N207" s="97"/>
      <c r="O207" s="98">
        <f t="shared" si="45"/>
        <v>17190</v>
      </c>
      <c r="P207" s="99">
        <f t="shared" si="46"/>
        <v>17190</v>
      </c>
      <c r="Q207" s="339" t="s">
        <v>904</v>
      </c>
      <c r="R207" s="339" t="s">
        <v>905</v>
      </c>
      <c r="S207" s="339">
        <v>111143</v>
      </c>
      <c r="T207" s="345">
        <v>4670033313826</v>
      </c>
      <c r="U207" s="31"/>
      <c r="V207" s="339">
        <f>VLOOKUP(R207,'Печать Заказа'!B:F,5,FALSE)</f>
        <v>17190</v>
      </c>
      <c r="W207" s="339" t="str">
        <f>IF(V207="фикс.цена",VLOOKUP(R210,'Печать Заказа'!B:F,4,FALSE),"")</f>
        <v/>
      </c>
      <c r="Y207" s="1">
        <f>IFERROR(VLOOKUP(R207,'Печать Заказа'!B:N,13,FALSE),"")</f>
        <v>0</v>
      </c>
      <c r="AA207" s="192"/>
    </row>
    <row r="208" spans="1:27" ht="22.5" customHeight="1" x14ac:dyDescent="0.25">
      <c r="B208" s="10"/>
      <c r="C208" s="181" t="str">
        <f t="shared" si="42"/>
        <v>THERMEX Smartline 30 O</v>
      </c>
      <c r="D208" s="181"/>
      <c r="E208" s="187" t="s">
        <v>335</v>
      </c>
      <c r="F208" s="65">
        <f t="shared" si="43"/>
        <v>111145</v>
      </c>
      <c r="G208" s="341">
        <v>30</v>
      </c>
      <c r="H208" s="466">
        <v>1.5</v>
      </c>
      <c r="I208" s="466"/>
      <c r="J208" s="341" t="s">
        <v>1</v>
      </c>
      <c r="K208" s="67" t="s">
        <v>914</v>
      </c>
      <c r="L208" s="97">
        <v>0</v>
      </c>
      <c r="M208" s="97">
        <f t="shared" si="44"/>
        <v>0</v>
      </c>
      <c r="N208" s="97"/>
      <c r="O208" s="98">
        <f t="shared" si="45"/>
        <v>25790</v>
      </c>
      <c r="P208" s="99">
        <f t="shared" si="46"/>
        <v>25790</v>
      </c>
      <c r="Q208" s="339" t="s">
        <v>908</v>
      </c>
      <c r="R208" s="339" t="s">
        <v>909</v>
      </c>
      <c r="S208" s="339">
        <v>111145</v>
      </c>
      <c r="T208" s="345">
        <v>4670033313840</v>
      </c>
      <c r="U208" s="31"/>
      <c r="V208" s="339">
        <f>VLOOKUP(R208,'Печать Заказа'!B:F,5,FALSE)</f>
        <v>25790</v>
      </c>
      <c r="W208" s="339" t="str">
        <f>IF(V208="фикс.цена",VLOOKUP(R208,'Печать Заказа'!B:F,4,FALSE),"")</f>
        <v/>
      </c>
      <c r="Y208" s="1">
        <f>IFERROR(VLOOKUP(R208,'Печать Заказа'!B:N,13,FALSE),"")</f>
        <v>0</v>
      </c>
    </row>
    <row r="209" spans="1:27" ht="22.5" customHeight="1" x14ac:dyDescent="0.25">
      <c r="B209" s="10"/>
      <c r="C209" s="181" t="str">
        <f t="shared" si="42"/>
        <v>THERMEX Smartline 10 U</v>
      </c>
      <c r="D209" s="181"/>
      <c r="E209" s="187" t="s">
        <v>335</v>
      </c>
      <c r="F209" s="65">
        <f t="shared" si="43"/>
        <v>111142</v>
      </c>
      <c r="G209" s="341">
        <v>10</v>
      </c>
      <c r="H209" s="466">
        <v>1.5</v>
      </c>
      <c r="I209" s="466"/>
      <c r="J209" s="341" t="s">
        <v>0</v>
      </c>
      <c r="K209" s="67" t="s">
        <v>912</v>
      </c>
      <c r="L209" s="97">
        <v>0</v>
      </c>
      <c r="M209" s="97">
        <f t="shared" si="44"/>
        <v>0</v>
      </c>
      <c r="N209" s="97"/>
      <c r="O209" s="98">
        <f t="shared" si="45"/>
        <v>15190</v>
      </c>
      <c r="P209" s="99">
        <f t="shared" si="46"/>
        <v>15190</v>
      </c>
      <c r="Q209" s="339" t="s">
        <v>902</v>
      </c>
      <c r="R209" s="339" t="s">
        <v>903</v>
      </c>
      <c r="S209" s="339">
        <v>111142</v>
      </c>
      <c r="T209" s="345">
        <v>4670033313819</v>
      </c>
      <c r="U209" s="31"/>
      <c r="V209" s="339">
        <f>VLOOKUP(R209,'Печать Заказа'!B:F,5,FALSE)</f>
        <v>15190</v>
      </c>
      <c r="W209" s="339" t="str">
        <f>IF(V209="фикс.цена",VLOOKUP(R206,'Печать Заказа'!B:F,4,FALSE),"")</f>
        <v/>
      </c>
      <c r="Y209" s="1">
        <f>IFERROR(VLOOKUP(R209,'Печать Заказа'!B:N,13,FALSE),"")</f>
        <v>0</v>
      </c>
    </row>
    <row r="210" spans="1:27" ht="18" x14ac:dyDescent="0.25">
      <c r="B210" s="84"/>
      <c r="C210" s="181" t="str">
        <f t="shared" si="42"/>
        <v>THERMEX Smartline 15 U</v>
      </c>
      <c r="D210" s="181"/>
      <c r="E210" s="187" t="s">
        <v>335</v>
      </c>
      <c r="F210" s="65">
        <f t="shared" si="43"/>
        <v>111144</v>
      </c>
      <c r="G210" s="341">
        <v>15</v>
      </c>
      <c r="H210" s="466">
        <v>1.5</v>
      </c>
      <c r="I210" s="466"/>
      <c r="J210" s="341" t="s">
        <v>0</v>
      </c>
      <c r="K210" s="67" t="s">
        <v>913</v>
      </c>
      <c r="L210" s="97">
        <v>0</v>
      </c>
      <c r="M210" s="97">
        <f t="shared" si="44"/>
        <v>0</v>
      </c>
      <c r="N210" s="97"/>
      <c r="O210" s="98">
        <f t="shared" si="45"/>
        <v>17890</v>
      </c>
      <c r="P210" s="99">
        <f t="shared" si="46"/>
        <v>17890</v>
      </c>
      <c r="Q210" s="339" t="s">
        <v>906</v>
      </c>
      <c r="R210" s="339" t="s">
        <v>907</v>
      </c>
      <c r="S210" s="339">
        <v>111144</v>
      </c>
      <c r="T210" s="345">
        <v>4670033313833</v>
      </c>
      <c r="U210" s="31"/>
      <c r="V210" s="339">
        <f>VLOOKUP(R210,'Печать Заказа'!B:F,5,FALSE)</f>
        <v>17890</v>
      </c>
      <c r="W210" s="339" t="str">
        <f>IF(V210="фикс.цена",VLOOKUP(R207,'Печать Заказа'!B:F,4,FALSE),"")</f>
        <v/>
      </c>
      <c r="Y210" s="1">
        <f>IFERROR(VLOOKUP(R210,'Печать Заказа'!B:N,13,FALSE),"")</f>
        <v>0</v>
      </c>
    </row>
    <row r="211" spans="1:27" s="33" customFormat="1" ht="18" x14ac:dyDescent="0.25">
      <c r="A211" s="3"/>
      <c r="B211" s="93"/>
      <c r="C211" s="181" t="str">
        <f t="shared" si="42"/>
        <v>THERMEX Smartline 30 U</v>
      </c>
      <c r="D211" s="181"/>
      <c r="E211" s="187" t="s">
        <v>335</v>
      </c>
      <c r="F211" s="65">
        <f t="shared" si="43"/>
        <v>111146</v>
      </c>
      <c r="G211" s="341">
        <v>30</v>
      </c>
      <c r="H211" s="466">
        <v>1.5</v>
      </c>
      <c r="I211" s="466"/>
      <c r="J211" s="341" t="s">
        <v>0</v>
      </c>
      <c r="K211" s="67" t="s">
        <v>914</v>
      </c>
      <c r="L211" s="97">
        <v>0</v>
      </c>
      <c r="M211" s="97">
        <f t="shared" si="44"/>
        <v>0</v>
      </c>
      <c r="N211" s="97"/>
      <c r="O211" s="98">
        <f t="shared" si="45"/>
        <v>26090</v>
      </c>
      <c r="P211" s="99">
        <f t="shared" si="46"/>
        <v>26090</v>
      </c>
      <c r="Q211" s="339" t="s">
        <v>910</v>
      </c>
      <c r="R211" s="339" t="s">
        <v>911</v>
      </c>
      <c r="S211" s="89">
        <v>111146</v>
      </c>
      <c r="T211" s="345">
        <v>4670033313857</v>
      </c>
      <c r="U211" s="31"/>
      <c r="V211" s="339">
        <f>VLOOKUP(R211,'Печать Заказа'!B:F,5,FALSE)</f>
        <v>26090</v>
      </c>
      <c r="W211" s="339" t="str">
        <f>IF(V211="фикс.цена",VLOOKUP(R208,'Печать Заказа'!B:F,4,FALSE),"")</f>
        <v/>
      </c>
      <c r="X211" s="1"/>
      <c r="Y211" s="1">
        <f>IFERROR(VLOOKUP(R211,'Печать Заказа'!B:N,13,FALSE),"")</f>
        <v>0</v>
      </c>
    </row>
    <row r="212" spans="1:27" ht="5.25" customHeight="1" thickBot="1" x14ac:dyDescent="0.3">
      <c r="B212" s="10"/>
      <c r="C212" s="209"/>
      <c r="D212" s="209"/>
      <c r="E212" s="186"/>
      <c r="F212" s="369"/>
      <c r="G212" s="368"/>
      <c r="H212" s="368"/>
      <c r="I212" s="368"/>
      <c r="J212" s="368"/>
      <c r="K212" s="370"/>
      <c r="L212" s="103"/>
      <c r="M212" s="103"/>
      <c r="N212" s="103"/>
      <c r="O212" s="104"/>
      <c r="P212" s="105"/>
      <c r="Q212" s="167"/>
      <c r="R212" s="167"/>
      <c r="S212" s="372"/>
      <c r="T212" s="342"/>
      <c r="U212" s="31"/>
      <c r="V212" s="167"/>
      <c r="W212" s="167"/>
    </row>
    <row r="213" spans="1:27" ht="46.5" customHeight="1" thickTop="1" x14ac:dyDescent="0.25">
      <c r="B213" s="62"/>
      <c r="C213" s="95" t="s">
        <v>228</v>
      </c>
      <c r="D213" s="92"/>
      <c r="E213" s="92"/>
      <c r="F213" s="92"/>
      <c r="G213" s="92"/>
      <c r="H213" s="92"/>
      <c r="I213" s="92"/>
      <c r="J213" s="92"/>
      <c r="K213" s="92"/>
      <c r="L213" s="81"/>
      <c r="M213" s="81"/>
      <c r="N213" s="81"/>
      <c r="O213" s="81"/>
      <c r="P213" s="81"/>
      <c r="Q213" s="27"/>
      <c r="R213" s="30"/>
      <c r="S213" s="30"/>
      <c r="T213" s="347"/>
      <c r="U213" s="30"/>
      <c r="V213" s="30"/>
      <c r="W213" s="30"/>
      <c r="X213" s="33"/>
      <c r="Y213" s="1" t="str">
        <f>IFERROR(VLOOKUP(R213,'Печать Заказа'!B:N,13,FALSE),"")</f>
        <v/>
      </c>
    </row>
    <row r="214" spans="1:27" ht="39" customHeight="1" x14ac:dyDescent="0.25">
      <c r="B214" s="84"/>
      <c r="C214" s="91" t="s">
        <v>59</v>
      </c>
      <c r="D214" s="91"/>
      <c r="E214" s="177" t="s">
        <v>334</v>
      </c>
      <c r="F214" s="91" t="s">
        <v>166</v>
      </c>
      <c r="G214" s="71" t="s">
        <v>179</v>
      </c>
      <c r="H214" s="471" t="s">
        <v>181</v>
      </c>
      <c r="I214" s="471"/>
      <c r="J214" s="71" t="s">
        <v>180</v>
      </c>
      <c r="K214" s="71" t="s">
        <v>187</v>
      </c>
      <c r="L214" s="467" t="s">
        <v>196</v>
      </c>
      <c r="M214" s="468"/>
      <c r="N214" s="468"/>
      <c r="O214" s="468"/>
      <c r="P214" s="469"/>
      <c r="Q214" s="28"/>
      <c r="R214" s="29"/>
      <c r="S214" s="29"/>
      <c r="T214" s="348"/>
      <c r="U214" s="29"/>
      <c r="V214" s="29"/>
      <c r="W214" s="29"/>
      <c r="Y214" s="1" t="str">
        <f>IFERROR(VLOOKUP(R214,'Печать Заказа'!B:N,13,FALSE),"")</f>
        <v/>
      </c>
    </row>
    <row r="215" spans="1:27" ht="22.5" customHeight="1" x14ac:dyDescent="0.25">
      <c r="B215" s="10"/>
      <c r="C215" s="181" t="str">
        <f>Q215</f>
        <v>THERMEX IBL 10 O</v>
      </c>
      <c r="D215" s="181"/>
      <c r="E215" s="181" t="s">
        <v>336</v>
      </c>
      <c r="F215" s="65">
        <f>S215</f>
        <v>151033</v>
      </c>
      <c r="G215" s="74">
        <v>10</v>
      </c>
      <c r="H215" s="470" t="s">
        <v>223</v>
      </c>
      <c r="I215" s="470"/>
      <c r="J215" s="74" t="s">
        <v>1</v>
      </c>
      <c r="K215" s="67" t="s">
        <v>201</v>
      </c>
      <c r="L215" s="97">
        <v>0</v>
      </c>
      <c r="M215" s="97">
        <f>L215*O215</f>
        <v>0</v>
      </c>
      <c r="N215" s="97"/>
      <c r="O215" s="98">
        <f>P215*(1-$J$3)</f>
        <v>12890</v>
      </c>
      <c r="P215" s="99">
        <f>V215</f>
        <v>12890</v>
      </c>
      <c r="Q215" s="72" t="s">
        <v>14</v>
      </c>
      <c r="R215" s="72" t="s">
        <v>34</v>
      </c>
      <c r="S215" s="72">
        <v>151033</v>
      </c>
      <c r="T215" s="345">
        <v>4670007712006</v>
      </c>
      <c r="U215" s="31"/>
      <c r="V215" s="72">
        <f>VLOOKUP(R215,'Печать Заказа'!B:F,5,FALSE)</f>
        <v>12890</v>
      </c>
      <c r="W215" s="72" t="str">
        <f>IF(V215="фикс.цена",VLOOKUP(R215,'Печать Заказа'!B:F,4,FALSE),"")</f>
        <v/>
      </c>
      <c r="Y215" s="1" t="str">
        <f>IFERROR(VLOOKUP(R215,'Печать Заказа'!B:N,13,FALSE),"")</f>
        <v/>
      </c>
      <c r="AA215" s="192"/>
    </row>
    <row r="216" spans="1:27" ht="22.5" customHeight="1" x14ac:dyDescent="0.25">
      <c r="B216" s="10"/>
      <c r="C216" s="181" t="str">
        <f>Q216</f>
        <v>THERMEX IBL 15 O</v>
      </c>
      <c r="D216" s="181"/>
      <c r="E216" s="181" t="s">
        <v>336</v>
      </c>
      <c r="F216" s="65">
        <f>S216</f>
        <v>151034</v>
      </c>
      <c r="G216" s="74">
        <v>15</v>
      </c>
      <c r="H216" s="470" t="s">
        <v>223</v>
      </c>
      <c r="I216" s="470"/>
      <c r="J216" s="74" t="s">
        <v>1</v>
      </c>
      <c r="K216" s="67" t="s">
        <v>202</v>
      </c>
      <c r="L216" s="97">
        <v>0</v>
      </c>
      <c r="M216" s="97">
        <f>L216*O216</f>
        <v>0</v>
      </c>
      <c r="N216" s="97"/>
      <c r="O216" s="98">
        <f>P216*(1-$J$3)</f>
        <v>14590</v>
      </c>
      <c r="P216" s="99">
        <f>V216</f>
        <v>14590</v>
      </c>
      <c r="Q216" s="72" t="s">
        <v>15</v>
      </c>
      <c r="R216" s="72" t="s">
        <v>35</v>
      </c>
      <c r="S216" s="72">
        <v>151034</v>
      </c>
      <c r="T216" s="345">
        <v>4670007712013</v>
      </c>
      <c r="U216" s="31"/>
      <c r="V216" s="72">
        <f>VLOOKUP(R216,'Печать Заказа'!B:F,5,FALSE)</f>
        <v>14590</v>
      </c>
      <c r="W216" s="72" t="str">
        <f>IF(V216="фикс.цена",VLOOKUP(R216,'Печать Заказа'!B:F,4,FALSE),"")</f>
        <v/>
      </c>
      <c r="Y216" s="1" t="str">
        <f>IFERROR(VLOOKUP(R216,'Печать Заказа'!B:N,13,FALSE),"")</f>
        <v/>
      </c>
    </row>
    <row r="217" spans="1:27" ht="22.5" customHeight="1" x14ac:dyDescent="0.25">
      <c r="B217" s="10"/>
      <c r="C217" s="181" t="str">
        <f>Q217</f>
        <v>THERMEX IBL 10 U</v>
      </c>
      <c r="D217" s="181"/>
      <c r="E217" s="181" t="s">
        <v>336</v>
      </c>
      <c r="F217" s="65">
        <f>S217</f>
        <v>151105</v>
      </c>
      <c r="G217" s="224">
        <v>10</v>
      </c>
      <c r="H217" s="470" t="s">
        <v>223</v>
      </c>
      <c r="I217" s="470"/>
      <c r="J217" s="224" t="s">
        <v>0</v>
      </c>
      <c r="K217" s="67" t="s">
        <v>201</v>
      </c>
      <c r="L217" s="97">
        <v>0</v>
      </c>
      <c r="M217" s="97">
        <f>L217*O217</f>
        <v>0</v>
      </c>
      <c r="N217" s="97"/>
      <c r="O217" s="98">
        <f>P217*(1-$J$3)</f>
        <v>12890</v>
      </c>
      <c r="P217" s="99">
        <f>V217</f>
        <v>12890</v>
      </c>
      <c r="Q217" s="223" t="s">
        <v>435</v>
      </c>
      <c r="R217" s="223" t="s">
        <v>436</v>
      </c>
      <c r="S217" s="223">
        <v>151105</v>
      </c>
      <c r="T217" s="345">
        <v>4670007718084</v>
      </c>
      <c r="U217" s="31"/>
      <c r="V217" s="223">
        <f>VLOOKUP(R217,'Печать Заказа'!B:F,5,FALSE)</f>
        <v>12890</v>
      </c>
      <c r="W217" s="223" t="str">
        <f>IF(V217="фикс.цена",VLOOKUP(R217,'Печать Заказа'!B:F,4,FALSE),"")</f>
        <v/>
      </c>
      <c r="Y217" s="1" t="str">
        <f>IFERROR(VLOOKUP(R217,'Печать Заказа'!B:N,13,FALSE),"")</f>
        <v/>
      </c>
      <c r="AA217" s="192"/>
    </row>
    <row r="218" spans="1:27" ht="22.5" customHeight="1" thickBot="1" x14ac:dyDescent="0.3">
      <c r="B218" s="10"/>
      <c r="C218" s="181" t="str">
        <f>Q218</f>
        <v>THERMEX IBL 15 U</v>
      </c>
      <c r="D218" s="181"/>
      <c r="E218" s="181" t="s">
        <v>336</v>
      </c>
      <c r="F218" s="65">
        <f>S218</f>
        <v>151106</v>
      </c>
      <c r="G218" s="224">
        <v>15</v>
      </c>
      <c r="H218" s="470" t="s">
        <v>223</v>
      </c>
      <c r="I218" s="470"/>
      <c r="J218" s="224" t="s">
        <v>0</v>
      </c>
      <c r="K218" s="67" t="s">
        <v>202</v>
      </c>
      <c r="L218" s="97">
        <v>0</v>
      </c>
      <c r="M218" s="97">
        <f>L218*O218</f>
        <v>0</v>
      </c>
      <c r="N218" s="97"/>
      <c r="O218" s="98">
        <f>P218*(1-$J$3)</f>
        <v>14590</v>
      </c>
      <c r="P218" s="99">
        <f>V218</f>
        <v>14590</v>
      </c>
      <c r="Q218" s="223" t="s">
        <v>437</v>
      </c>
      <c r="R218" s="223" t="s">
        <v>438</v>
      </c>
      <c r="S218" s="223">
        <v>151106</v>
      </c>
      <c r="T218" s="345">
        <v>4670007718091</v>
      </c>
      <c r="U218" s="31"/>
      <c r="V218" s="223">
        <f>VLOOKUP(R218,'Печать Заказа'!B:F,5,FALSE)</f>
        <v>14590</v>
      </c>
      <c r="W218" s="223" t="str">
        <f>IF(V218="фикс.цена",VLOOKUP(R218,'Печать Заказа'!B:F,4,FALSE),"")</f>
        <v/>
      </c>
      <c r="Y218" s="1" t="str">
        <f>IFERROR(VLOOKUP(R218,'Печать Заказа'!B:N,13,FALSE),"")</f>
        <v/>
      </c>
      <c r="AA218" s="192"/>
    </row>
    <row r="219" spans="1:27" ht="56.25" customHeight="1" thickTop="1" x14ac:dyDescent="0.25">
      <c r="B219" s="62"/>
      <c r="C219" s="95" t="s">
        <v>887</v>
      </c>
      <c r="D219" s="95"/>
      <c r="E219" s="95"/>
      <c r="F219" s="95"/>
      <c r="G219" s="95"/>
      <c r="H219" s="95"/>
      <c r="I219" s="95"/>
      <c r="J219" s="95"/>
      <c r="K219" s="95"/>
      <c r="L219" s="81"/>
      <c r="M219" s="81"/>
      <c r="N219" s="81"/>
      <c r="O219" s="81"/>
      <c r="P219" s="81"/>
      <c r="Q219" s="27"/>
      <c r="R219" s="30"/>
      <c r="S219" s="30"/>
      <c r="T219" s="347"/>
      <c r="U219" s="30"/>
      <c r="V219" s="30"/>
      <c r="W219" s="30"/>
    </row>
    <row r="220" spans="1:27" s="33" customFormat="1" ht="57" customHeight="1" x14ac:dyDescent="0.25">
      <c r="A220" s="3"/>
      <c r="B220" s="84"/>
      <c r="C220" s="91" t="s">
        <v>59</v>
      </c>
      <c r="D220" s="91"/>
      <c r="E220" s="177" t="s">
        <v>334</v>
      </c>
      <c r="F220" s="91" t="s">
        <v>166</v>
      </c>
      <c r="G220" s="340" t="s">
        <v>179</v>
      </c>
      <c r="H220" s="471" t="s">
        <v>181</v>
      </c>
      <c r="I220" s="471"/>
      <c r="J220" s="340" t="s">
        <v>180</v>
      </c>
      <c r="K220" s="340" t="s">
        <v>187</v>
      </c>
      <c r="L220" s="467" t="s">
        <v>915</v>
      </c>
      <c r="M220" s="468"/>
      <c r="N220" s="468"/>
      <c r="O220" s="468"/>
      <c r="P220" s="469"/>
      <c r="Q220" s="28"/>
      <c r="R220" s="29"/>
      <c r="S220" s="29"/>
      <c r="T220" s="348"/>
      <c r="U220" s="29"/>
      <c r="V220" s="29"/>
      <c r="W220" s="29"/>
      <c r="Y220" s="1" t="str">
        <f>IFERROR(VLOOKUP(R238,'Печать Заказа'!B:N,13,FALSE),"")</f>
        <v/>
      </c>
    </row>
    <row r="221" spans="1:27" ht="18" x14ac:dyDescent="0.25">
      <c r="B221" s="10"/>
      <c r="C221" s="181" t="str">
        <f t="shared" ref="C221:C226" si="47">Q221</f>
        <v>THERMEX Skyline 10 O</v>
      </c>
      <c r="D221" s="181"/>
      <c r="E221" s="187" t="s">
        <v>335</v>
      </c>
      <c r="F221" s="65">
        <f t="shared" ref="F221:F226" si="48">S221</f>
        <v>111131</v>
      </c>
      <c r="G221" s="341">
        <v>10</v>
      </c>
      <c r="H221" s="466">
        <v>1.5</v>
      </c>
      <c r="I221" s="466"/>
      <c r="J221" s="341" t="s">
        <v>1</v>
      </c>
      <c r="K221" s="67" t="s">
        <v>912</v>
      </c>
      <c r="L221" s="97">
        <v>0</v>
      </c>
      <c r="M221" s="97">
        <f t="shared" ref="M221:M226" si="49">L221*O221</f>
        <v>0</v>
      </c>
      <c r="N221" s="97"/>
      <c r="O221" s="98">
        <f t="shared" ref="O221:O226" si="50">P221*(1-$J$3)</f>
        <v>14190</v>
      </c>
      <c r="P221" s="99">
        <f t="shared" ref="P221:P226" si="51">V221</f>
        <v>14190</v>
      </c>
      <c r="Q221" s="339" t="s">
        <v>888</v>
      </c>
      <c r="R221" s="339" t="s">
        <v>889</v>
      </c>
      <c r="S221" s="339">
        <v>111131</v>
      </c>
      <c r="T221" s="345">
        <v>4670033313734</v>
      </c>
      <c r="U221" s="31"/>
      <c r="V221" s="339">
        <f>VLOOKUP(R221,'Печать Заказа'!B:F,5,FALSE)</f>
        <v>14190</v>
      </c>
      <c r="W221" s="339" t="str">
        <f>IF(V221="фикс.цена",VLOOKUP(R224,'Печать Заказа'!B:F,4,FALSE),"")</f>
        <v/>
      </c>
      <c r="Y221" s="1" t="str">
        <f>IFERROR(VLOOKUP(R239,'Печать Заказа'!B:N,13,FALSE),"")</f>
        <v/>
      </c>
    </row>
    <row r="222" spans="1:27" ht="22.5" customHeight="1" x14ac:dyDescent="0.25">
      <c r="B222" s="10"/>
      <c r="C222" s="181" t="str">
        <f t="shared" si="47"/>
        <v>THERMEX Skyline 15 O</v>
      </c>
      <c r="D222" s="181"/>
      <c r="E222" s="187" t="s">
        <v>335</v>
      </c>
      <c r="F222" s="65">
        <f t="shared" si="48"/>
        <v>111133</v>
      </c>
      <c r="G222" s="341">
        <v>15</v>
      </c>
      <c r="H222" s="466">
        <v>1.5</v>
      </c>
      <c r="I222" s="466"/>
      <c r="J222" s="341" t="s">
        <v>1</v>
      </c>
      <c r="K222" s="67" t="s">
        <v>913</v>
      </c>
      <c r="L222" s="97">
        <v>0</v>
      </c>
      <c r="M222" s="97">
        <f t="shared" si="49"/>
        <v>0</v>
      </c>
      <c r="N222" s="97"/>
      <c r="O222" s="98">
        <f t="shared" si="50"/>
        <v>16890</v>
      </c>
      <c r="P222" s="99">
        <f t="shared" si="51"/>
        <v>16890</v>
      </c>
      <c r="Q222" s="339" t="s">
        <v>892</v>
      </c>
      <c r="R222" s="339" t="s">
        <v>893</v>
      </c>
      <c r="S222" s="339">
        <v>111133</v>
      </c>
      <c r="T222" s="345">
        <v>4670033313765</v>
      </c>
      <c r="U222" s="31"/>
      <c r="V222" s="339">
        <f>VLOOKUP(R222,'Печать Заказа'!B:F,5,FALSE)</f>
        <v>16890</v>
      </c>
      <c r="W222" s="339" t="str">
        <f>IF(V222="фикс.цена",VLOOKUP(R225,'Печать Заказа'!B:F,4,FALSE),"")</f>
        <v/>
      </c>
      <c r="Y222" s="1">
        <f>IFERROR(VLOOKUP(R240,'Печать Заказа'!B:N,13,FALSE),"")</f>
        <v>0</v>
      </c>
    </row>
    <row r="223" spans="1:27" ht="22.5" customHeight="1" x14ac:dyDescent="0.25">
      <c r="B223" s="10"/>
      <c r="C223" s="181" t="str">
        <f t="shared" si="47"/>
        <v>THERMEX Skyline 30 O</v>
      </c>
      <c r="D223" s="181"/>
      <c r="E223" s="187" t="s">
        <v>335</v>
      </c>
      <c r="F223" s="65">
        <f t="shared" si="48"/>
        <v>111135</v>
      </c>
      <c r="G223" s="341">
        <v>30</v>
      </c>
      <c r="H223" s="466">
        <v>1.5</v>
      </c>
      <c r="I223" s="466"/>
      <c r="J223" s="341" t="s">
        <v>1</v>
      </c>
      <c r="K223" s="67" t="s">
        <v>914</v>
      </c>
      <c r="L223" s="97">
        <v>0</v>
      </c>
      <c r="M223" s="97">
        <f t="shared" si="49"/>
        <v>0</v>
      </c>
      <c r="N223" s="97"/>
      <c r="O223" s="98">
        <f t="shared" si="50"/>
        <v>24690</v>
      </c>
      <c r="P223" s="99">
        <f t="shared" si="51"/>
        <v>24690</v>
      </c>
      <c r="Q223" s="339" t="s">
        <v>896</v>
      </c>
      <c r="R223" s="339" t="s">
        <v>897</v>
      </c>
      <c r="S223" s="339">
        <v>111135</v>
      </c>
      <c r="T223" s="345">
        <v>4670033313789</v>
      </c>
      <c r="U223" s="31"/>
      <c r="V223" s="339">
        <f>VLOOKUP(R223,'Печать Заказа'!B:F,5,FALSE)</f>
        <v>24690</v>
      </c>
      <c r="W223" s="339" t="str">
        <f>IF(V223="фикс.цена",VLOOKUP(R223,'Печать Заказа'!B:F,4,FALSE),"")</f>
        <v/>
      </c>
      <c r="Y223" s="1">
        <f>IFERROR(VLOOKUP(R241,'Печать Заказа'!B:N,13,FALSE),"")</f>
        <v>0</v>
      </c>
    </row>
    <row r="224" spans="1:27" ht="22.5" customHeight="1" x14ac:dyDescent="0.25">
      <c r="B224" s="10"/>
      <c r="C224" s="181" t="str">
        <f t="shared" si="47"/>
        <v>THERMEX Skyline 10 U</v>
      </c>
      <c r="D224" s="181"/>
      <c r="E224" s="187" t="s">
        <v>335</v>
      </c>
      <c r="F224" s="65">
        <f t="shared" si="48"/>
        <v>111132</v>
      </c>
      <c r="G224" s="341">
        <v>10</v>
      </c>
      <c r="H224" s="466">
        <v>1.5</v>
      </c>
      <c r="I224" s="466"/>
      <c r="J224" s="341" t="s">
        <v>0</v>
      </c>
      <c r="K224" s="67" t="s">
        <v>912</v>
      </c>
      <c r="L224" s="97">
        <v>0</v>
      </c>
      <c r="M224" s="97">
        <f t="shared" si="49"/>
        <v>0</v>
      </c>
      <c r="N224" s="97"/>
      <c r="O224" s="98">
        <f t="shared" si="50"/>
        <v>13490</v>
      </c>
      <c r="P224" s="99">
        <f t="shared" si="51"/>
        <v>13490</v>
      </c>
      <c r="Q224" s="339" t="s">
        <v>890</v>
      </c>
      <c r="R224" s="339" t="s">
        <v>891</v>
      </c>
      <c r="S224" s="339">
        <v>111132</v>
      </c>
      <c r="T224" s="345">
        <v>4670033313758</v>
      </c>
      <c r="U224" s="31"/>
      <c r="V224" s="339">
        <f>VLOOKUP(R224,'Печать Заказа'!B:F,5,FALSE)</f>
        <v>13490</v>
      </c>
      <c r="W224" s="339" t="str">
        <f>IF(V224="фикс.цена",VLOOKUP(R221,'Печать Заказа'!B:F,4,FALSE),"")</f>
        <v/>
      </c>
      <c r="Y224" s="1" t="str">
        <f>IFERROR(VLOOKUP(R242,'Печать Заказа'!B:N,13,FALSE),"")</f>
        <v/>
      </c>
    </row>
    <row r="225" spans="1:25" ht="22.5" customHeight="1" x14ac:dyDescent="0.25">
      <c r="B225" s="84"/>
      <c r="C225" s="181" t="str">
        <f t="shared" si="47"/>
        <v>THERMEX Skyline 15 U</v>
      </c>
      <c r="D225" s="181"/>
      <c r="E225" s="187" t="s">
        <v>335</v>
      </c>
      <c r="F225" s="65">
        <f t="shared" si="48"/>
        <v>111134</v>
      </c>
      <c r="G225" s="341">
        <v>15</v>
      </c>
      <c r="H225" s="466">
        <v>1.5</v>
      </c>
      <c r="I225" s="466"/>
      <c r="J225" s="341" t="s">
        <v>0</v>
      </c>
      <c r="K225" s="67" t="s">
        <v>913</v>
      </c>
      <c r="L225" s="97">
        <v>0</v>
      </c>
      <c r="M225" s="97">
        <f t="shared" si="49"/>
        <v>0</v>
      </c>
      <c r="N225" s="97"/>
      <c r="O225" s="98">
        <f t="shared" si="50"/>
        <v>17790</v>
      </c>
      <c r="P225" s="99">
        <f t="shared" si="51"/>
        <v>17790</v>
      </c>
      <c r="Q225" s="339" t="s">
        <v>894</v>
      </c>
      <c r="R225" s="339" t="s">
        <v>895</v>
      </c>
      <c r="S225" s="339">
        <v>111134</v>
      </c>
      <c r="T225" s="345">
        <v>4670033313772</v>
      </c>
      <c r="U225" s="31"/>
      <c r="V225" s="339">
        <f>VLOOKUP(R225,'Печать Заказа'!B:F,5,FALSE)</f>
        <v>17790</v>
      </c>
      <c r="W225" s="339" t="str">
        <f>IF(V225="фикс.цена",VLOOKUP(R222,'Печать Заказа'!B:F,4,FALSE),"")</f>
        <v/>
      </c>
      <c r="Y225" s="1" t="str">
        <f>IFERROR(VLOOKUP(R243,'Печать Заказа'!B:N,13,FALSE),"")</f>
        <v/>
      </c>
    </row>
    <row r="226" spans="1:25" ht="22.5" customHeight="1" thickBot="1" x14ac:dyDescent="0.3">
      <c r="B226" s="93"/>
      <c r="C226" s="181" t="str">
        <f t="shared" si="47"/>
        <v>THERMEX Skyline 30 U</v>
      </c>
      <c r="D226" s="181"/>
      <c r="E226" s="187" t="s">
        <v>335</v>
      </c>
      <c r="F226" s="65">
        <f t="shared" si="48"/>
        <v>111136</v>
      </c>
      <c r="G226" s="341">
        <v>30</v>
      </c>
      <c r="H226" s="466">
        <v>1.5</v>
      </c>
      <c r="I226" s="466"/>
      <c r="J226" s="341" t="s">
        <v>0</v>
      </c>
      <c r="K226" s="67" t="s">
        <v>914</v>
      </c>
      <c r="L226" s="97">
        <v>0</v>
      </c>
      <c r="M226" s="97">
        <f t="shared" si="49"/>
        <v>0</v>
      </c>
      <c r="N226" s="97"/>
      <c r="O226" s="98">
        <f t="shared" si="50"/>
        <v>24690</v>
      </c>
      <c r="P226" s="99">
        <f t="shared" si="51"/>
        <v>24690</v>
      </c>
      <c r="Q226" s="339" t="s">
        <v>898</v>
      </c>
      <c r="R226" s="339" t="s">
        <v>899</v>
      </c>
      <c r="S226" s="89">
        <v>111136</v>
      </c>
      <c r="T226" s="345">
        <v>4670033313796</v>
      </c>
      <c r="U226" s="31"/>
      <c r="V226" s="339">
        <f>VLOOKUP(R226,'Печать Заказа'!B:F,5,FALSE)</f>
        <v>24690</v>
      </c>
      <c r="W226" s="339" t="str">
        <f>IF(V226="фикс.цена",VLOOKUP(R223,'Печать Заказа'!B:F,4,FALSE),"")</f>
        <v/>
      </c>
      <c r="Y226" s="1" t="str">
        <f>IFERROR(VLOOKUP(R244,'Печать Заказа'!B:N,13,FALSE),"")</f>
        <v/>
      </c>
    </row>
    <row r="227" spans="1:25" s="33" customFormat="1" ht="60" customHeight="1" thickTop="1" x14ac:dyDescent="0.25">
      <c r="A227" s="3"/>
      <c r="B227" s="62"/>
      <c r="C227" s="95" t="s">
        <v>542</v>
      </c>
      <c r="D227" s="92"/>
      <c r="E227" s="92"/>
      <c r="F227" s="92"/>
      <c r="G227" s="92"/>
      <c r="H227" s="92"/>
      <c r="I227" s="92"/>
      <c r="J227" s="92"/>
      <c r="K227" s="92"/>
      <c r="L227" s="81"/>
      <c r="M227" s="81"/>
      <c r="N227" s="81"/>
      <c r="O227" s="81"/>
      <c r="P227" s="81"/>
      <c r="Q227" s="27"/>
      <c r="R227" s="30"/>
      <c r="S227" s="30"/>
      <c r="T227" s="347"/>
      <c r="U227" s="30"/>
      <c r="V227" s="30"/>
      <c r="W227" s="30"/>
      <c r="Y227" s="1" t="str">
        <f>IFERROR(VLOOKUP(R219,'Печать Заказа'!B:N,13,FALSE),"")</f>
        <v/>
      </c>
    </row>
    <row r="228" spans="1:25" ht="45" customHeight="1" x14ac:dyDescent="0.25">
      <c r="B228" s="84"/>
      <c r="C228" s="91" t="s">
        <v>59</v>
      </c>
      <c r="D228" s="91"/>
      <c r="E228" s="177" t="s">
        <v>334</v>
      </c>
      <c r="F228" s="91" t="s">
        <v>166</v>
      </c>
      <c r="G228" s="247" t="s">
        <v>179</v>
      </c>
      <c r="H228" s="471" t="s">
        <v>181</v>
      </c>
      <c r="I228" s="471"/>
      <c r="J228" s="247" t="s">
        <v>180</v>
      </c>
      <c r="K228" s="247" t="s">
        <v>187</v>
      </c>
      <c r="L228" s="480" t="s">
        <v>640</v>
      </c>
      <c r="M228" s="480"/>
      <c r="N228" s="480"/>
      <c r="O228" s="480"/>
      <c r="P228" s="480"/>
      <c r="Q228" s="28"/>
      <c r="R228" s="29"/>
      <c r="S228" s="29"/>
      <c r="T228" s="348"/>
      <c r="U228" s="29"/>
      <c r="V228" s="29"/>
      <c r="W228" s="29"/>
      <c r="Y228" s="1" t="str">
        <f>IFERROR(VLOOKUP(R220,'Печать Заказа'!B:N,13,FALSE),"")</f>
        <v/>
      </c>
    </row>
    <row r="229" spans="1:25" ht="22.5" customHeight="1" x14ac:dyDescent="0.25">
      <c r="B229" s="10"/>
      <c r="C229" s="185" t="str">
        <f t="shared" ref="C229:C234" si="52">Q229</f>
        <v>THERMEX Drift 5 O</v>
      </c>
      <c r="D229" s="181"/>
      <c r="E229" s="187" t="s">
        <v>335</v>
      </c>
      <c r="F229" s="65">
        <f t="shared" ref="F229:F234" si="53">S229</f>
        <v>151154</v>
      </c>
      <c r="G229" s="271">
        <v>5</v>
      </c>
      <c r="H229" s="466">
        <v>1.2</v>
      </c>
      <c r="I229" s="466"/>
      <c r="J229" s="271" t="s">
        <v>1</v>
      </c>
      <c r="K229" s="67" t="s">
        <v>639</v>
      </c>
      <c r="L229" s="97">
        <v>0</v>
      </c>
      <c r="M229" s="97">
        <f t="shared" ref="M229:M234" si="54">L229*O229</f>
        <v>0</v>
      </c>
      <c r="N229" s="97"/>
      <c r="O229" s="98">
        <f t="shared" ref="O229:O234" si="55">P229*(1-$J$3)</f>
        <v>10690</v>
      </c>
      <c r="P229" s="99">
        <f t="shared" ref="P229:P234" si="56">V229</f>
        <v>10690</v>
      </c>
      <c r="Q229" s="270" t="s">
        <v>633</v>
      </c>
      <c r="R229" s="270" t="s">
        <v>634</v>
      </c>
      <c r="S229" s="89">
        <v>151154</v>
      </c>
      <c r="T229" s="345">
        <v>4670033310832</v>
      </c>
      <c r="U229" s="31"/>
      <c r="V229" s="270">
        <f>VLOOKUP(R229,'Печать Заказа'!B:F,5,FALSE)</f>
        <v>10690</v>
      </c>
      <c r="W229" s="270" t="str">
        <f>IF(V229="фикс.цена",VLOOKUP(R234,'Печать Заказа'!B:F,4,FALSE),"")</f>
        <v/>
      </c>
      <c r="Y229" s="1">
        <f>IFERROR(VLOOKUP(R221,'Печать Заказа'!B:N,13,FALSE),"")</f>
        <v>0</v>
      </c>
    </row>
    <row r="230" spans="1:25" ht="22.5" customHeight="1" x14ac:dyDescent="0.25">
      <c r="B230" s="10"/>
      <c r="C230" s="185" t="str">
        <f t="shared" si="52"/>
        <v>THERMEX Drift 10 O</v>
      </c>
      <c r="D230" s="181"/>
      <c r="E230" s="187" t="s">
        <v>335</v>
      </c>
      <c r="F230" s="65">
        <f t="shared" si="53"/>
        <v>151130</v>
      </c>
      <c r="G230" s="245">
        <v>10</v>
      </c>
      <c r="H230" s="466">
        <v>1.5</v>
      </c>
      <c r="I230" s="466"/>
      <c r="J230" s="245" t="s">
        <v>1</v>
      </c>
      <c r="K230" s="67" t="s">
        <v>637</v>
      </c>
      <c r="L230" s="97">
        <v>0</v>
      </c>
      <c r="M230" s="97">
        <f t="shared" si="54"/>
        <v>0</v>
      </c>
      <c r="N230" s="97"/>
      <c r="O230" s="98">
        <f t="shared" si="55"/>
        <v>13290</v>
      </c>
      <c r="P230" s="99">
        <f t="shared" si="56"/>
        <v>13290</v>
      </c>
      <c r="Q230" s="246" t="s">
        <v>543</v>
      </c>
      <c r="R230" s="246" t="s">
        <v>544</v>
      </c>
      <c r="S230" s="89">
        <v>151130</v>
      </c>
      <c r="T230" s="345">
        <v>4670033310269</v>
      </c>
      <c r="U230" s="31"/>
      <c r="V230" s="246">
        <f>VLOOKUP(R230,'Печать Заказа'!B:F,5,FALSE)</f>
        <v>13290</v>
      </c>
      <c r="W230" s="246" t="str">
        <f>IF(V230="фикс.цена",VLOOKUP(R260,'Печать Заказа'!B:F,4,FALSE),"")</f>
        <v/>
      </c>
      <c r="Y230" s="1">
        <f>IFERROR(VLOOKUP(R222,'Печать Заказа'!B:N,13,FALSE),"")</f>
        <v>0</v>
      </c>
    </row>
    <row r="231" spans="1:25" ht="22.5" customHeight="1" x14ac:dyDescent="0.25">
      <c r="B231" s="10"/>
      <c r="C231" s="185" t="str">
        <f t="shared" si="52"/>
        <v>THERMEX Drift 15 O</v>
      </c>
      <c r="D231" s="181"/>
      <c r="E231" s="187" t="s">
        <v>335</v>
      </c>
      <c r="F231" s="65">
        <f t="shared" si="53"/>
        <v>151132</v>
      </c>
      <c r="G231" s="245">
        <v>15</v>
      </c>
      <c r="H231" s="466">
        <v>1.5</v>
      </c>
      <c r="I231" s="466"/>
      <c r="J231" s="245" t="s">
        <v>1</v>
      </c>
      <c r="K231" s="67" t="s">
        <v>638</v>
      </c>
      <c r="L231" s="97">
        <v>0</v>
      </c>
      <c r="M231" s="97">
        <f t="shared" si="54"/>
        <v>0</v>
      </c>
      <c r="N231" s="97"/>
      <c r="O231" s="98">
        <f t="shared" si="55"/>
        <v>16290</v>
      </c>
      <c r="P231" s="99">
        <f t="shared" si="56"/>
        <v>16290</v>
      </c>
      <c r="Q231" s="246" t="s">
        <v>547</v>
      </c>
      <c r="R231" s="246" t="s">
        <v>548</v>
      </c>
      <c r="S231" s="89">
        <v>151132</v>
      </c>
      <c r="T231" s="345">
        <v>4670033310283</v>
      </c>
      <c r="U231" s="31"/>
      <c r="V231" s="246">
        <f>VLOOKUP(R231,'Печать Заказа'!B:F,5,FALSE)</f>
        <v>16290</v>
      </c>
      <c r="W231" s="246" t="str">
        <f>IF(V231="фикс.цена",VLOOKUP(R261,'Печать Заказа'!B:F,4,FALSE),"")</f>
        <v/>
      </c>
      <c r="Y231" s="1">
        <f>IFERROR(VLOOKUP(R223,'Печать Заказа'!B:N,13,FALSE),"")</f>
        <v>0</v>
      </c>
    </row>
    <row r="232" spans="1:25" ht="22.5" customHeight="1" x14ac:dyDescent="0.25">
      <c r="B232" s="10"/>
      <c r="C232" s="185" t="str">
        <f t="shared" si="52"/>
        <v>THERMEX Drift 5 U</v>
      </c>
      <c r="D232" s="181"/>
      <c r="E232" s="187" t="s">
        <v>335</v>
      </c>
      <c r="F232" s="65">
        <f t="shared" si="53"/>
        <v>151155</v>
      </c>
      <c r="G232" s="271">
        <v>5</v>
      </c>
      <c r="H232" s="466">
        <v>1.2</v>
      </c>
      <c r="I232" s="466"/>
      <c r="J232" s="271" t="s">
        <v>1</v>
      </c>
      <c r="K232" s="67" t="s">
        <v>639</v>
      </c>
      <c r="L232" s="97">
        <v>0</v>
      </c>
      <c r="M232" s="97">
        <f t="shared" si="54"/>
        <v>0</v>
      </c>
      <c r="N232" s="97"/>
      <c r="O232" s="98">
        <f t="shared" si="55"/>
        <v>10290</v>
      </c>
      <c r="P232" s="99">
        <f t="shared" si="56"/>
        <v>10290</v>
      </c>
      <c r="Q232" s="270" t="s">
        <v>635</v>
      </c>
      <c r="R232" s="270" t="s">
        <v>636</v>
      </c>
      <c r="S232" s="89">
        <v>151155</v>
      </c>
      <c r="T232" s="345">
        <v>4670033310849</v>
      </c>
      <c r="U232" s="31"/>
      <c r="V232" s="270">
        <f>VLOOKUP(R232,'Печать Заказа'!B:F,5,FALSE)</f>
        <v>10290</v>
      </c>
      <c r="W232" s="270" t="str">
        <f>IF(V232="фикс.цена",VLOOKUP(R262,'Печать Заказа'!B:F,4,FALSE),"")</f>
        <v/>
      </c>
      <c r="Y232" s="1">
        <f>IFERROR(VLOOKUP(R224,'Печать Заказа'!B:N,13,FALSE),"")</f>
        <v>0</v>
      </c>
    </row>
    <row r="233" spans="1:25" ht="22.5" customHeight="1" x14ac:dyDescent="0.25">
      <c r="B233" s="10"/>
      <c r="C233" s="185" t="str">
        <f t="shared" si="52"/>
        <v>THERMEX Drift 10 U</v>
      </c>
      <c r="D233" s="181"/>
      <c r="E233" s="187" t="s">
        <v>335</v>
      </c>
      <c r="F233" s="65">
        <f t="shared" si="53"/>
        <v>151131</v>
      </c>
      <c r="G233" s="245">
        <v>10</v>
      </c>
      <c r="H233" s="466">
        <v>1.5</v>
      </c>
      <c r="I233" s="466"/>
      <c r="J233" s="245" t="s">
        <v>0</v>
      </c>
      <c r="K233" s="67" t="s">
        <v>637</v>
      </c>
      <c r="L233" s="97">
        <v>0</v>
      </c>
      <c r="M233" s="97">
        <f t="shared" si="54"/>
        <v>0</v>
      </c>
      <c r="N233" s="97"/>
      <c r="O233" s="98">
        <f t="shared" si="55"/>
        <v>12790</v>
      </c>
      <c r="P233" s="99">
        <f t="shared" si="56"/>
        <v>12790</v>
      </c>
      <c r="Q233" s="246" t="s">
        <v>545</v>
      </c>
      <c r="R233" s="246" t="s">
        <v>546</v>
      </c>
      <c r="S233" s="89">
        <v>151131</v>
      </c>
      <c r="T233" s="345">
        <v>4670033310276</v>
      </c>
      <c r="U233" s="31"/>
      <c r="V233" s="246">
        <f>VLOOKUP(R233,'Печать Заказа'!B:F,5,FALSE)</f>
        <v>12790</v>
      </c>
      <c r="W233" s="246" t="str">
        <f>IF(V233="фикс.цена",VLOOKUP(R262,'Печать Заказа'!B:F,4,FALSE),"")</f>
        <v/>
      </c>
      <c r="Y233" s="1">
        <f>IFERROR(VLOOKUP(R225,'Печать Заказа'!B:N,13,FALSE),"")</f>
        <v>0</v>
      </c>
    </row>
    <row r="234" spans="1:25" ht="22.5" customHeight="1" thickBot="1" x14ac:dyDescent="0.3">
      <c r="B234" s="10"/>
      <c r="C234" s="185" t="str">
        <f t="shared" si="52"/>
        <v>THERMEX Drift 15 U</v>
      </c>
      <c r="D234" s="209"/>
      <c r="E234" s="187" t="s">
        <v>335</v>
      </c>
      <c r="F234" s="65">
        <f t="shared" si="53"/>
        <v>151133</v>
      </c>
      <c r="G234" s="245">
        <v>15</v>
      </c>
      <c r="H234" s="466">
        <v>1.5</v>
      </c>
      <c r="I234" s="466"/>
      <c r="J234" s="245" t="s">
        <v>0</v>
      </c>
      <c r="K234" s="67" t="s">
        <v>638</v>
      </c>
      <c r="L234" s="97">
        <v>0</v>
      </c>
      <c r="M234" s="97">
        <f t="shared" si="54"/>
        <v>0</v>
      </c>
      <c r="N234" s="97"/>
      <c r="O234" s="98">
        <f t="shared" si="55"/>
        <v>16190</v>
      </c>
      <c r="P234" s="99">
        <f t="shared" si="56"/>
        <v>16190</v>
      </c>
      <c r="Q234" s="246" t="s">
        <v>549</v>
      </c>
      <c r="R234" s="246" t="s">
        <v>550</v>
      </c>
      <c r="S234" s="89">
        <v>151133</v>
      </c>
      <c r="T234" s="345">
        <v>4670033310290</v>
      </c>
      <c r="U234" s="31"/>
      <c r="V234" s="246">
        <f>VLOOKUP(R234,'Печать Заказа'!B:F,5,FALSE)</f>
        <v>16190</v>
      </c>
      <c r="W234" s="246" t="str">
        <f>IF(V234="фикс.цена",VLOOKUP(R263,'Печать Заказа'!B:F,4,FALSE),"")</f>
        <v/>
      </c>
      <c r="Y234" s="1">
        <f>IFERROR(VLOOKUP(R226,'Печать Заказа'!B:N,13,FALSE),"")</f>
        <v>0</v>
      </c>
    </row>
    <row r="235" spans="1:25" ht="55.5" customHeight="1" thickTop="1" x14ac:dyDescent="0.25">
      <c r="B235" s="62"/>
      <c r="C235" s="95" t="s">
        <v>836</v>
      </c>
      <c r="D235" s="92"/>
      <c r="E235" s="92"/>
      <c r="F235" s="92"/>
      <c r="G235" s="92"/>
      <c r="H235" s="92"/>
      <c r="I235" s="92"/>
      <c r="J235" s="92"/>
      <c r="K235" s="92"/>
      <c r="L235" s="81"/>
      <c r="M235" s="81"/>
      <c r="N235" s="81"/>
      <c r="O235" s="81"/>
      <c r="P235" s="81"/>
      <c r="Q235" s="27"/>
      <c r="R235" s="30"/>
      <c r="S235" s="30"/>
      <c r="T235" s="347"/>
      <c r="U235" s="30"/>
      <c r="V235" s="30"/>
      <c r="W235" s="30"/>
      <c r="X235" s="33"/>
      <c r="Y235" s="1" t="str">
        <f>IFERROR(VLOOKUP(R235,'Печать Заказа'!B:N,13,FALSE),"")</f>
        <v/>
      </c>
    </row>
    <row r="236" spans="1:25" ht="60.75" customHeight="1" x14ac:dyDescent="0.25">
      <c r="B236" s="84"/>
      <c r="C236" s="91" t="s">
        <v>59</v>
      </c>
      <c r="D236" s="91"/>
      <c r="E236" s="177" t="s">
        <v>334</v>
      </c>
      <c r="F236" s="91" t="s">
        <v>166</v>
      </c>
      <c r="G236" s="330" t="s">
        <v>179</v>
      </c>
      <c r="H236" s="471" t="s">
        <v>181</v>
      </c>
      <c r="I236" s="471"/>
      <c r="J236" s="330" t="s">
        <v>180</v>
      </c>
      <c r="K236" s="330" t="s">
        <v>187</v>
      </c>
      <c r="L236" s="467" t="s">
        <v>839</v>
      </c>
      <c r="M236" s="468"/>
      <c r="N236" s="468"/>
      <c r="O236" s="468"/>
      <c r="P236" s="469"/>
      <c r="Q236" s="28"/>
      <c r="R236" s="29"/>
      <c r="S236" s="29"/>
      <c r="T236" s="348"/>
      <c r="U236" s="29"/>
      <c r="V236" s="29"/>
      <c r="W236" s="29"/>
      <c r="Y236" s="1" t="str">
        <f>IFERROR(VLOOKUP(R236,'Печать Заказа'!B:N,13,FALSE),"")</f>
        <v/>
      </c>
    </row>
    <row r="237" spans="1:25" ht="48" customHeight="1" thickBot="1" x14ac:dyDescent="0.3">
      <c r="B237" s="10"/>
      <c r="C237" s="181" t="str">
        <f>Q237</f>
        <v>THERMEX Clever 7</v>
      </c>
      <c r="D237" s="181"/>
      <c r="E237" s="181" t="s">
        <v>336</v>
      </c>
      <c r="F237" s="65">
        <f>S237</f>
        <v>111130</v>
      </c>
      <c r="G237" s="329">
        <v>7</v>
      </c>
      <c r="H237" s="466">
        <v>2.1</v>
      </c>
      <c r="I237" s="466"/>
      <c r="J237" s="329" t="s">
        <v>0</v>
      </c>
      <c r="K237" s="67" t="s">
        <v>840</v>
      </c>
      <c r="L237" s="97">
        <v>0</v>
      </c>
      <c r="M237" s="97">
        <f>L237*O237</f>
        <v>0</v>
      </c>
      <c r="N237" s="97"/>
      <c r="O237" s="98">
        <f>P237*(1-$J$3)</f>
        <v>13090</v>
      </c>
      <c r="P237" s="99">
        <f>V237</f>
        <v>13090</v>
      </c>
      <c r="Q237" s="331" t="s">
        <v>837</v>
      </c>
      <c r="R237" s="331" t="s">
        <v>838</v>
      </c>
      <c r="S237" s="331">
        <v>111130</v>
      </c>
      <c r="T237" s="345">
        <v>4670033313598</v>
      </c>
      <c r="U237" s="31"/>
      <c r="V237" s="331">
        <f>VLOOKUP(R237,'Печать Заказа'!B:F,5,FALSE)</f>
        <v>13090</v>
      </c>
      <c r="W237" s="331" t="str">
        <f>IF(V237="фикс.цена",VLOOKUP(R240,'Печать Заказа'!B:F,4,FALSE),"")</f>
        <v/>
      </c>
      <c r="Y237" s="1" t="str">
        <f>IFERROR(VLOOKUP(R237,'Печать Заказа'!B:N,13,FALSE),"")</f>
        <v/>
      </c>
    </row>
    <row r="238" spans="1:25" ht="61.5" customHeight="1" thickTop="1" x14ac:dyDescent="0.25">
      <c r="B238" s="62"/>
      <c r="C238" s="95" t="s">
        <v>266</v>
      </c>
      <c r="D238" s="92"/>
      <c r="E238" s="92"/>
      <c r="F238" s="92"/>
      <c r="G238" s="92"/>
      <c r="H238" s="92"/>
      <c r="I238" s="92"/>
      <c r="J238" s="92"/>
      <c r="K238" s="92"/>
      <c r="L238" s="81"/>
      <c r="M238" s="81"/>
      <c r="N238" s="81"/>
      <c r="O238" s="81"/>
      <c r="P238" s="81"/>
      <c r="Q238" s="27"/>
      <c r="R238" s="30"/>
      <c r="S238" s="30"/>
      <c r="T238" s="347"/>
      <c r="U238" s="30"/>
      <c r="V238" s="30"/>
      <c r="W238" s="30"/>
    </row>
    <row r="239" spans="1:25" ht="40.5" customHeight="1" x14ac:dyDescent="0.25">
      <c r="B239" s="84"/>
      <c r="C239" s="91" t="s">
        <v>59</v>
      </c>
      <c r="D239" s="91"/>
      <c r="E239" s="177" t="s">
        <v>334</v>
      </c>
      <c r="F239" s="91" t="s">
        <v>166</v>
      </c>
      <c r="G239" s="71" t="s">
        <v>179</v>
      </c>
      <c r="H239" s="471" t="s">
        <v>181</v>
      </c>
      <c r="I239" s="471"/>
      <c r="J239" s="71" t="s">
        <v>180</v>
      </c>
      <c r="K239" s="71" t="s">
        <v>187</v>
      </c>
      <c r="L239" s="467" t="s">
        <v>301</v>
      </c>
      <c r="M239" s="468"/>
      <c r="N239" s="468"/>
      <c r="O239" s="468"/>
      <c r="P239" s="469"/>
      <c r="Q239" s="28"/>
      <c r="R239" s="29"/>
      <c r="S239" s="29"/>
      <c r="T239" s="348"/>
      <c r="U239" s="29"/>
      <c r="V239" s="29"/>
      <c r="W239" s="29"/>
    </row>
    <row r="240" spans="1:25" ht="18" x14ac:dyDescent="0.25">
      <c r="B240" s="10"/>
      <c r="C240" s="181" t="str">
        <f t="shared" ref="C240:C245" si="57">Q240</f>
        <v>THERMEX H 10 O (pro)</v>
      </c>
      <c r="D240" s="181"/>
      <c r="E240" s="181" t="s">
        <v>336</v>
      </c>
      <c r="F240" s="65">
        <f t="shared" ref="F240:F245" si="58">S240</f>
        <v>111001</v>
      </c>
      <c r="G240" s="74">
        <v>10</v>
      </c>
      <c r="H240" s="466">
        <v>1.5</v>
      </c>
      <c r="I240" s="466"/>
      <c r="J240" s="74" t="s">
        <v>1</v>
      </c>
      <c r="K240" s="67" t="s">
        <v>205</v>
      </c>
      <c r="L240" s="97">
        <v>0</v>
      </c>
      <c r="M240" s="97">
        <f t="shared" ref="M240:M245" si="59">L240*O240</f>
        <v>0</v>
      </c>
      <c r="N240" s="97"/>
      <c r="O240" s="98">
        <f t="shared" ref="O240:O245" si="60">P240*(1-$J$3)</f>
        <v>10290</v>
      </c>
      <c r="P240" s="99">
        <f t="shared" ref="P240:P245" si="61">V240</f>
        <v>10290</v>
      </c>
      <c r="Q240" s="72" t="s">
        <v>140</v>
      </c>
      <c r="R240" s="72" t="s">
        <v>135</v>
      </c>
      <c r="S240" s="72">
        <v>111001</v>
      </c>
      <c r="T240" s="345">
        <v>4670007714680</v>
      </c>
      <c r="U240" s="31"/>
      <c r="V240" s="72">
        <f>VLOOKUP(R240,'Печать Заказа'!B:F,5,FALSE)</f>
        <v>10290</v>
      </c>
      <c r="W240" s="72" t="str">
        <f>IF(V240="фикс.цена",VLOOKUP(R243,'Печать Заказа'!B:F,4,FALSE),"")</f>
        <v/>
      </c>
    </row>
    <row r="241" spans="2:25" ht="18" x14ac:dyDescent="0.25">
      <c r="B241" s="10"/>
      <c r="C241" s="181" t="str">
        <f t="shared" si="57"/>
        <v>THERMEX H 15 O (pro)</v>
      </c>
      <c r="D241" s="181"/>
      <c r="E241" s="181" t="s">
        <v>336</v>
      </c>
      <c r="F241" s="65">
        <f t="shared" si="58"/>
        <v>111003</v>
      </c>
      <c r="G241" s="74">
        <v>15</v>
      </c>
      <c r="H241" s="466">
        <v>1.5</v>
      </c>
      <c r="I241" s="466"/>
      <c r="J241" s="74" t="s">
        <v>1</v>
      </c>
      <c r="K241" s="67" t="s">
        <v>206</v>
      </c>
      <c r="L241" s="97">
        <v>0</v>
      </c>
      <c r="M241" s="97">
        <f t="shared" si="59"/>
        <v>0</v>
      </c>
      <c r="N241" s="97"/>
      <c r="O241" s="98">
        <f t="shared" si="60"/>
        <v>12190</v>
      </c>
      <c r="P241" s="99">
        <f t="shared" si="61"/>
        <v>12190</v>
      </c>
      <c r="Q241" s="72" t="s">
        <v>142</v>
      </c>
      <c r="R241" s="72" t="s">
        <v>137</v>
      </c>
      <c r="S241" s="72">
        <v>111003</v>
      </c>
      <c r="T241" s="345">
        <v>4670007714703</v>
      </c>
      <c r="U241" s="31"/>
      <c r="V241" s="196">
        <f>VLOOKUP(R241,'Печать Заказа'!B:F,5,FALSE)</f>
        <v>12190</v>
      </c>
      <c r="W241" s="72" t="str">
        <f>IF(V241="фикс.цена",VLOOKUP(R244,'Печать Заказа'!B:F,4,FALSE),"")</f>
        <v/>
      </c>
    </row>
    <row r="242" spans="2:25" ht="18" x14ac:dyDescent="0.25">
      <c r="B242" s="10"/>
      <c r="C242" s="181" t="str">
        <f t="shared" si="57"/>
        <v>THERMEX H 30 O (pro)</v>
      </c>
      <c r="D242" s="181"/>
      <c r="E242" s="181" t="s">
        <v>336</v>
      </c>
      <c r="F242" s="65">
        <f t="shared" si="58"/>
        <v>111005</v>
      </c>
      <c r="G242" s="74">
        <v>30</v>
      </c>
      <c r="H242" s="466">
        <v>1.5</v>
      </c>
      <c r="I242" s="466"/>
      <c r="J242" s="74" t="s">
        <v>1</v>
      </c>
      <c r="K242" s="67" t="s">
        <v>207</v>
      </c>
      <c r="L242" s="97">
        <v>0</v>
      </c>
      <c r="M242" s="97">
        <f t="shared" si="59"/>
        <v>0</v>
      </c>
      <c r="N242" s="97"/>
      <c r="O242" s="98">
        <f t="shared" si="60"/>
        <v>16590</v>
      </c>
      <c r="P242" s="99">
        <f t="shared" si="61"/>
        <v>16590</v>
      </c>
      <c r="Q242" s="72" t="s">
        <v>144</v>
      </c>
      <c r="R242" s="72" t="s">
        <v>139</v>
      </c>
      <c r="S242" s="72">
        <v>111005</v>
      </c>
      <c r="T242" s="345">
        <v>4670007714727</v>
      </c>
      <c r="U242" s="31"/>
      <c r="V242" s="196">
        <f>VLOOKUP(R242,'Печать Заказа'!B:F,5,FALSE)</f>
        <v>16590</v>
      </c>
      <c r="W242" s="72" t="str">
        <f>IF(V242="фикс.цена",VLOOKUP(R242,'Печать Заказа'!B:F,4,FALSE),"")</f>
        <v/>
      </c>
    </row>
    <row r="243" spans="2:25" ht="18" x14ac:dyDescent="0.25">
      <c r="B243" s="10"/>
      <c r="C243" s="181" t="str">
        <f t="shared" si="57"/>
        <v>THERMEX H 10 U (pro)</v>
      </c>
      <c r="D243" s="181"/>
      <c r="E243" s="181" t="s">
        <v>336</v>
      </c>
      <c r="F243" s="65">
        <f t="shared" si="58"/>
        <v>111002</v>
      </c>
      <c r="G243" s="74">
        <v>10</v>
      </c>
      <c r="H243" s="466">
        <v>1.5</v>
      </c>
      <c r="I243" s="466"/>
      <c r="J243" s="74" t="s">
        <v>0</v>
      </c>
      <c r="K243" s="67" t="s">
        <v>205</v>
      </c>
      <c r="L243" s="97">
        <v>0</v>
      </c>
      <c r="M243" s="97">
        <f t="shared" si="59"/>
        <v>0</v>
      </c>
      <c r="N243" s="97"/>
      <c r="O243" s="98">
        <f t="shared" si="60"/>
        <v>10290</v>
      </c>
      <c r="P243" s="99">
        <f t="shared" si="61"/>
        <v>10290</v>
      </c>
      <c r="Q243" s="72" t="s">
        <v>141</v>
      </c>
      <c r="R243" s="72" t="s">
        <v>136</v>
      </c>
      <c r="S243" s="72">
        <v>111002</v>
      </c>
      <c r="T243" s="345">
        <v>4670007714697</v>
      </c>
      <c r="U243" s="31"/>
      <c r="V243" s="196">
        <f>VLOOKUP(R243,'Печать Заказа'!B:F,5,FALSE)</f>
        <v>10290</v>
      </c>
      <c r="W243" s="72" t="str">
        <f>IF(V243="фикс.цена",VLOOKUP(R240,'Печать Заказа'!B:F,4,FALSE),"")</f>
        <v/>
      </c>
    </row>
    <row r="244" spans="2:25" ht="18" x14ac:dyDescent="0.25">
      <c r="B244" s="84"/>
      <c r="C244" s="181" t="str">
        <f t="shared" si="57"/>
        <v>THERMEX H 15 U (pro)</v>
      </c>
      <c r="D244" s="181"/>
      <c r="E244" s="181" t="s">
        <v>336</v>
      </c>
      <c r="F244" s="65">
        <f t="shared" si="58"/>
        <v>111004</v>
      </c>
      <c r="G244" s="74">
        <v>15</v>
      </c>
      <c r="H244" s="466">
        <v>1.5</v>
      </c>
      <c r="I244" s="466"/>
      <c r="J244" s="74" t="s">
        <v>0</v>
      </c>
      <c r="K244" s="67" t="s">
        <v>206</v>
      </c>
      <c r="L244" s="97">
        <v>0</v>
      </c>
      <c r="M244" s="97">
        <f t="shared" si="59"/>
        <v>0</v>
      </c>
      <c r="N244" s="97"/>
      <c r="O244" s="98">
        <f t="shared" si="60"/>
        <v>12290</v>
      </c>
      <c r="P244" s="99">
        <f t="shared" si="61"/>
        <v>12290</v>
      </c>
      <c r="Q244" s="72" t="s">
        <v>143</v>
      </c>
      <c r="R244" s="72" t="s">
        <v>138</v>
      </c>
      <c r="S244" s="72">
        <v>111004</v>
      </c>
      <c r="T244" s="345">
        <v>4670007714710</v>
      </c>
      <c r="U244" s="31"/>
      <c r="V244" s="196">
        <f>VLOOKUP(R244,'Печать Заказа'!B:F,5,FALSE)</f>
        <v>12290</v>
      </c>
      <c r="W244" s="72" t="str">
        <f>IF(V244="фикс.цена",VLOOKUP(R241,'Печать Заказа'!B:F,4,FALSE),"")</f>
        <v/>
      </c>
      <c r="X244" s="33"/>
      <c r="Y244" s="1" t="str">
        <f>IFERROR(VLOOKUP(R262,'Печать Заказа'!B:N,13,FALSE),"")</f>
        <v/>
      </c>
    </row>
    <row r="245" spans="2:25" ht="27.75" customHeight="1" thickBot="1" x14ac:dyDescent="0.3">
      <c r="B245" s="93"/>
      <c r="C245" s="181" t="str">
        <f t="shared" si="57"/>
        <v>THERMEX H 30 U (pro)</v>
      </c>
      <c r="D245" s="181"/>
      <c r="E245" s="181" t="s">
        <v>336</v>
      </c>
      <c r="F245" s="65">
        <f t="shared" si="58"/>
        <v>111062</v>
      </c>
      <c r="G245" s="197">
        <v>30</v>
      </c>
      <c r="H245" s="466">
        <v>1.5</v>
      </c>
      <c r="I245" s="466"/>
      <c r="J245" s="197" t="s">
        <v>0</v>
      </c>
      <c r="K245" s="67" t="s">
        <v>207</v>
      </c>
      <c r="L245" s="97">
        <v>0</v>
      </c>
      <c r="M245" s="97">
        <f t="shared" si="59"/>
        <v>0</v>
      </c>
      <c r="N245" s="97"/>
      <c r="O245" s="98">
        <f t="shared" si="60"/>
        <v>16890</v>
      </c>
      <c r="P245" s="99">
        <f t="shared" si="61"/>
        <v>16890</v>
      </c>
      <c r="Q245" s="196" t="s">
        <v>356</v>
      </c>
      <c r="R245" s="196" t="s">
        <v>357</v>
      </c>
      <c r="S245" s="89">
        <v>111062</v>
      </c>
      <c r="T245" s="345">
        <v>4670007717971</v>
      </c>
      <c r="U245" s="31"/>
      <c r="V245" s="196">
        <f>VLOOKUP(R245,'Печать Заказа'!B:F,5,FALSE)</f>
        <v>16890</v>
      </c>
      <c r="W245" s="196" t="str">
        <f>IF(V245="фикс.цена",VLOOKUP(R242,'Печать Заказа'!B:F,4,FALSE),"")</f>
        <v/>
      </c>
      <c r="Y245" s="1" t="str">
        <f>IFERROR(VLOOKUP(R263,'Печать Заказа'!B:N,13,FALSE),"")</f>
        <v/>
      </c>
    </row>
    <row r="246" spans="2:25" ht="57" customHeight="1" thickTop="1" x14ac:dyDescent="0.25">
      <c r="B246" s="62"/>
      <c r="C246" s="95" t="s">
        <v>265</v>
      </c>
      <c r="D246" s="92"/>
      <c r="E246" s="92"/>
      <c r="F246" s="92"/>
      <c r="G246" s="92"/>
      <c r="H246" s="92"/>
      <c r="I246" s="92"/>
      <c r="J246" s="92"/>
      <c r="K246" s="92"/>
      <c r="L246" s="81"/>
      <c r="M246" s="81"/>
      <c r="N246" s="81"/>
      <c r="O246" s="81"/>
      <c r="P246" s="81"/>
      <c r="Q246" s="27"/>
      <c r="R246" s="30"/>
      <c r="S246" s="30"/>
      <c r="T246" s="347"/>
      <c r="U246" s="30"/>
      <c r="V246" s="30"/>
      <c r="W246" s="30"/>
      <c r="Y246" s="1" t="str">
        <f>IFERROR(VLOOKUP(R264,'Печать Заказа'!B:N,13,FALSE),"")</f>
        <v/>
      </c>
    </row>
    <row r="247" spans="2:25" ht="39.75" customHeight="1" x14ac:dyDescent="0.25">
      <c r="B247" s="84"/>
      <c r="C247" s="91" t="s">
        <v>59</v>
      </c>
      <c r="D247" s="91"/>
      <c r="E247" s="177" t="s">
        <v>334</v>
      </c>
      <c r="F247" s="91" t="s">
        <v>166</v>
      </c>
      <c r="G247" s="71" t="s">
        <v>179</v>
      </c>
      <c r="H247" s="471" t="s">
        <v>181</v>
      </c>
      <c r="I247" s="471"/>
      <c r="J247" s="71" t="s">
        <v>180</v>
      </c>
      <c r="K247" s="71" t="s">
        <v>187</v>
      </c>
      <c r="L247" s="467" t="s">
        <v>358</v>
      </c>
      <c r="M247" s="468"/>
      <c r="N247" s="468"/>
      <c r="O247" s="468"/>
      <c r="P247" s="469"/>
      <c r="Q247" s="28"/>
      <c r="R247" s="29"/>
      <c r="S247" s="29"/>
      <c r="T247" s="348"/>
      <c r="U247" s="29"/>
      <c r="V247" s="29"/>
      <c r="W247" s="29"/>
      <c r="Y247" s="1" t="str">
        <f>IFERROR(VLOOKUP(R265,'Печать Заказа'!B:N,13,FALSE),"")</f>
        <v/>
      </c>
    </row>
    <row r="248" spans="2:25" ht="18" x14ac:dyDescent="0.25">
      <c r="B248" s="10"/>
      <c r="C248" s="181" t="s">
        <v>170</v>
      </c>
      <c r="D248" s="181"/>
      <c r="E248" s="181" t="s">
        <v>336</v>
      </c>
      <c r="F248" s="65">
        <f>S248</f>
        <v>151156</v>
      </c>
      <c r="G248" s="74">
        <v>10</v>
      </c>
      <c r="H248" s="466">
        <v>1.5</v>
      </c>
      <c r="I248" s="466"/>
      <c r="J248" s="74" t="s">
        <v>1</v>
      </c>
      <c r="K248" s="67" t="s">
        <v>203</v>
      </c>
      <c r="L248" s="97">
        <v>0</v>
      </c>
      <c r="M248" s="97">
        <f>L248*O248</f>
        <v>0</v>
      </c>
      <c r="N248" s="97"/>
      <c r="O248" s="98">
        <f>P248*(1-$J$3)</f>
        <v>10190</v>
      </c>
      <c r="P248" s="99">
        <f>V248</f>
        <v>10190</v>
      </c>
      <c r="Q248" s="72" t="s">
        <v>162</v>
      </c>
      <c r="R248" s="259" t="s">
        <v>808</v>
      </c>
      <c r="S248" s="259">
        <v>151156</v>
      </c>
      <c r="T248" s="349">
        <v>4670007715830</v>
      </c>
      <c r="U248" s="31"/>
      <c r="V248" s="72">
        <f>VLOOKUP(R250,'Печать Заказа'!B:F,5,FALSE)</f>
        <v>10190</v>
      </c>
      <c r="W248" s="72" t="str">
        <f>IF(V248="фикс.цена",VLOOKUP(R250,'Печать Заказа'!B:F,4,FALSE),"")</f>
        <v/>
      </c>
    </row>
    <row r="249" spans="2:25" ht="18" x14ac:dyDescent="0.25">
      <c r="B249" s="10"/>
      <c r="C249" s="181" t="s">
        <v>171</v>
      </c>
      <c r="D249" s="181"/>
      <c r="E249" s="181" t="s">
        <v>336</v>
      </c>
      <c r="F249" s="65">
        <f>S249</f>
        <v>151158</v>
      </c>
      <c r="G249" s="74">
        <v>15</v>
      </c>
      <c r="H249" s="466">
        <v>1.5</v>
      </c>
      <c r="I249" s="466"/>
      <c r="J249" s="74" t="s">
        <v>1</v>
      </c>
      <c r="K249" s="67" t="s">
        <v>204</v>
      </c>
      <c r="L249" s="97">
        <v>0</v>
      </c>
      <c r="M249" s="97">
        <f>L249*O249</f>
        <v>0</v>
      </c>
      <c r="N249" s="97"/>
      <c r="O249" s="98">
        <f>P249*(1-$J$3)</f>
        <v>11690</v>
      </c>
      <c r="P249" s="99">
        <f>V249</f>
        <v>11690</v>
      </c>
      <c r="Q249" s="72" t="s">
        <v>164</v>
      </c>
      <c r="R249" s="259" t="s">
        <v>809</v>
      </c>
      <c r="S249" s="259">
        <v>151158</v>
      </c>
      <c r="T249" s="349">
        <v>4670007715854</v>
      </c>
      <c r="U249" s="31"/>
      <c r="V249" s="72">
        <f>VLOOKUP(R251,'Печать Заказа'!B:F,5,FALSE)</f>
        <v>11690</v>
      </c>
      <c r="W249" s="72" t="str">
        <f>IF(V249="фикс.цена",VLOOKUP(R251,'Печать Заказа'!B:F,4,FALSE),"")</f>
        <v/>
      </c>
      <c r="Y249" s="1" t="str">
        <f>IFERROR(VLOOKUP(R246,'Печать Заказа'!B:N,13,FALSE),"")</f>
        <v/>
      </c>
    </row>
    <row r="250" spans="2:25" ht="18" x14ac:dyDescent="0.25">
      <c r="B250" s="10"/>
      <c r="C250" s="181" t="s">
        <v>172</v>
      </c>
      <c r="D250" s="181"/>
      <c r="E250" s="181" t="s">
        <v>336</v>
      </c>
      <c r="F250" s="65">
        <f>S250</f>
        <v>151157</v>
      </c>
      <c r="G250" s="74">
        <v>10</v>
      </c>
      <c r="H250" s="466">
        <v>1.5</v>
      </c>
      <c r="I250" s="466"/>
      <c r="J250" s="74" t="s">
        <v>0</v>
      </c>
      <c r="K250" s="67" t="s">
        <v>203</v>
      </c>
      <c r="L250" s="97">
        <v>0</v>
      </c>
      <c r="M250" s="97">
        <f>L250*O250</f>
        <v>0</v>
      </c>
      <c r="N250" s="97"/>
      <c r="O250" s="98">
        <f>P250*(1-$J$3)</f>
        <v>10190</v>
      </c>
      <c r="P250" s="99">
        <f>V250</f>
        <v>10190</v>
      </c>
      <c r="Q250" s="72" t="s">
        <v>163</v>
      </c>
      <c r="R250" s="259" t="s">
        <v>810</v>
      </c>
      <c r="S250" s="259">
        <v>151157</v>
      </c>
      <c r="T250" s="349">
        <v>4670007715847</v>
      </c>
      <c r="U250" s="31"/>
      <c r="V250" s="72">
        <f>VLOOKUP(R248,'Печать Заказа'!B:F,5,FALSE)</f>
        <v>10190</v>
      </c>
      <c r="W250" s="72" t="str">
        <f>IF(V250="фикс.цена",VLOOKUP(R248,'Печать Заказа'!B:F,4,FALSE),"")</f>
        <v/>
      </c>
      <c r="Y250" s="1" t="str">
        <f>IFERROR(VLOOKUP(R247,'Печать Заказа'!B:N,13,FALSE),"")</f>
        <v/>
      </c>
    </row>
    <row r="251" spans="2:25" ht="18.75" thickBot="1" x14ac:dyDescent="0.3">
      <c r="B251" s="10"/>
      <c r="C251" s="181" t="s">
        <v>173</v>
      </c>
      <c r="D251" s="181"/>
      <c r="E251" s="181" t="s">
        <v>336</v>
      </c>
      <c r="F251" s="65">
        <f>S251</f>
        <v>151159</v>
      </c>
      <c r="G251" s="74">
        <v>15</v>
      </c>
      <c r="H251" s="466">
        <v>1.5</v>
      </c>
      <c r="I251" s="466"/>
      <c r="J251" s="74" t="s">
        <v>0</v>
      </c>
      <c r="K251" s="67" t="s">
        <v>204</v>
      </c>
      <c r="L251" s="97">
        <v>0</v>
      </c>
      <c r="M251" s="97">
        <f>L251*O251</f>
        <v>0</v>
      </c>
      <c r="N251" s="97"/>
      <c r="O251" s="98">
        <f>P251*(1-$J$3)</f>
        <v>11690</v>
      </c>
      <c r="P251" s="99">
        <f>V251</f>
        <v>11690</v>
      </c>
      <c r="Q251" s="72" t="s">
        <v>165</v>
      </c>
      <c r="R251" s="259" t="s">
        <v>811</v>
      </c>
      <c r="S251" s="259">
        <v>151159</v>
      </c>
      <c r="T251" s="349">
        <v>4670007715861</v>
      </c>
      <c r="U251" s="31"/>
      <c r="V251" s="72">
        <f>VLOOKUP(R249,'Печать Заказа'!B:F,5,FALSE)</f>
        <v>11690</v>
      </c>
      <c r="W251" s="72" t="str">
        <f>IF(V251="фикс.цена",VLOOKUP(R249,'Печать Заказа'!B:F,4,FALSE),"")</f>
        <v/>
      </c>
      <c r="Y251" s="1" t="str">
        <f>IFERROR(VLOOKUP(R248,'Печать Заказа'!B:N,13,FALSE),"")</f>
        <v/>
      </c>
    </row>
    <row r="252" spans="2:25" ht="51.75" customHeight="1" thickTop="1" x14ac:dyDescent="0.25">
      <c r="B252" s="62"/>
      <c r="C252" s="95" t="s">
        <v>698</v>
      </c>
      <c r="D252" s="92"/>
      <c r="E252" s="92"/>
      <c r="F252" s="92"/>
      <c r="G252" s="92"/>
      <c r="H252" s="92"/>
      <c r="I252" s="92"/>
      <c r="J252" s="92"/>
      <c r="K252" s="92"/>
      <c r="L252" s="269"/>
      <c r="M252" s="81"/>
      <c r="N252" s="81"/>
      <c r="O252" s="81"/>
      <c r="P252" s="81"/>
      <c r="Q252" s="27"/>
      <c r="R252" s="30"/>
      <c r="S252" s="30"/>
      <c r="T252" s="347"/>
      <c r="U252" s="30"/>
      <c r="V252" s="30"/>
      <c r="W252" s="30"/>
    </row>
    <row r="253" spans="2:25" ht="28.5" customHeight="1" x14ac:dyDescent="0.25">
      <c r="B253" s="84"/>
      <c r="C253" s="91" t="s">
        <v>59</v>
      </c>
      <c r="D253" s="91"/>
      <c r="E253" s="177" t="s">
        <v>334</v>
      </c>
      <c r="F253" s="91" t="s">
        <v>166</v>
      </c>
      <c r="G253" s="390" t="s">
        <v>179</v>
      </c>
      <c r="H253" s="473" t="s">
        <v>181</v>
      </c>
      <c r="I253" s="473"/>
      <c r="J253" s="390" t="s">
        <v>180</v>
      </c>
      <c r="K253" s="390" t="s">
        <v>187</v>
      </c>
      <c r="L253" s="481" t="s">
        <v>1039</v>
      </c>
      <c r="M253" s="481"/>
      <c r="N253" s="481"/>
      <c r="O253" s="481"/>
      <c r="P253" s="481"/>
      <c r="Q253" s="28"/>
      <c r="R253" s="29"/>
      <c r="S253" s="29"/>
      <c r="T253" s="348"/>
      <c r="U253" s="29"/>
      <c r="V253" s="29"/>
      <c r="W253" s="29"/>
    </row>
    <row r="254" spans="2:25" ht="18" x14ac:dyDescent="0.25">
      <c r="B254" s="10"/>
      <c r="C254" s="181" t="str">
        <f t="shared" ref="C254:C259" si="62">Q254</f>
        <v>Garanterm Plus 10 O</v>
      </c>
      <c r="D254" s="181"/>
      <c r="E254" s="181" t="s">
        <v>336</v>
      </c>
      <c r="F254" s="65">
        <f t="shared" ref="F254:F259" si="63">S254</f>
        <v>116011</v>
      </c>
      <c r="G254" s="389">
        <v>10</v>
      </c>
      <c r="H254" s="466">
        <v>1.5</v>
      </c>
      <c r="I254" s="466"/>
      <c r="J254" s="389" t="s">
        <v>1</v>
      </c>
      <c r="K254" s="67" t="s">
        <v>711</v>
      </c>
      <c r="L254" s="97">
        <v>0</v>
      </c>
      <c r="M254" s="97">
        <f t="shared" ref="M254:M259" si="64">L254*O254</f>
        <v>0</v>
      </c>
      <c r="N254" s="97"/>
      <c r="O254" s="98">
        <f t="shared" ref="O254:O259" si="65">P254*(1-$J$3)</f>
        <v>10490</v>
      </c>
      <c r="P254" s="99">
        <f t="shared" ref="P254:P259" si="66">V254</f>
        <v>10490</v>
      </c>
      <c r="Q254" s="391" t="s">
        <v>699</v>
      </c>
      <c r="R254" s="391" t="s">
        <v>700</v>
      </c>
      <c r="S254" s="391">
        <v>116011</v>
      </c>
      <c r="T254" s="345">
        <v>4670033311716</v>
      </c>
      <c r="U254" s="31"/>
      <c r="V254" s="391">
        <f>VLOOKUP(R254,'Печать Заказа'!B:F,5,FALSE)</f>
        <v>10490</v>
      </c>
      <c r="W254" s="290" t="str">
        <f>IF(V254="фикс.цена",VLOOKUP(R257,'Печать Заказа'!B:F,4,FALSE),"")</f>
        <v/>
      </c>
    </row>
    <row r="255" spans="2:25" ht="18" x14ac:dyDescent="0.25">
      <c r="B255" s="10"/>
      <c r="C255" s="181" t="str">
        <f t="shared" si="62"/>
        <v>Garanterm Plus 15 O</v>
      </c>
      <c r="D255" s="181"/>
      <c r="E255" s="181" t="s">
        <v>336</v>
      </c>
      <c r="F255" s="65">
        <f t="shared" si="63"/>
        <v>116013</v>
      </c>
      <c r="G255" s="389">
        <v>15</v>
      </c>
      <c r="H255" s="466">
        <v>1.5</v>
      </c>
      <c r="I255" s="466"/>
      <c r="J255" s="389" t="s">
        <v>1</v>
      </c>
      <c r="K255" s="67" t="s">
        <v>712</v>
      </c>
      <c r="L255" s="97">
        <v>0</v>
      </c>
      <c r="M255" s="97">
        <f t="shared" si="64"/>
        <v>0</v>
      </c>
      <c r="N255" s="97"/>
      <c r="O255" s="98">
        <f t="shared" si="65"/>
        <v>12190</v>
      </c>
      <c r="P255" s="99">
        <f t="shared" si="66"/>
        <v>12190</v>
      </c>
      <c r="Q255" s="391" t="s">
        <v>703</v>
      </c>
      <c r="R255" s="391" t="s">
        <v>704</v>
      </c>
      <c r="S255" s="391">
        <v>116013</v>
      </c>
      <c r="T255" s="345">
        <v>4670033311730</v>
      </c>
      <c r="U255" s="31"/>
      <c r="V255" s="391">
        <f>VLOOKUP(R255,'Печать Заказа'!B:F,5,FALSE)</f>
        <v>12190</v>
      </c>
      <c r="W255" s="290" t="str">
        <f>IF(V255="фикс.цена",VLOOKUP(R258,'Печать Заказа'!B:F,4,FALSE),"")</f>
        <v/>
      </c>
    </row>
    <row r="256" spans="2:25" ht="15" customHeight="1" x14ac:dyDescent="0.25">
      <c r="B256" s="10"/>
      <c r="C256" s="181" t="str">
        <f t="shared" si="62"/>
        <v>Garanterm Plus 30 O</v>
      </c>
      <c r="D256" s="181"/>
      <c r="E256" s="181" t="s">
        <v>336</v>
      </c>
      <c r="F256" s="65">
        <f t="shared" si="63"/>
        <v>116015</v>
      </c>
      <c r="G256" s="389">
        <v>30</v>
      </c>
      <c r="H256" s="466">
        <v>1.5</v>
      </c>
      <c r="I256" s="466"/>
      <c r="J256" s="389" t="s">
        <v>1</v>
      </c>
      <c r="K256" s="67" t="s">
        <v>713</v>
      </c>
      <c r="L256" s="97">
        <v>0</v>
      </c>
      <c r="M256" s="97">
        <f t="shared" si="64"/>
        <v>0</v>
      </c>
      <c r="N256" s="97"/>
      <c r="O256" s="98">
        <f t="shared" si="65"/>
        <v>18890</v>
      </c>
      <c r="P256" s="99">
        <f t="shared" si="66"/>
        <v>18890</v>
      </c>
      <c r="Q256" s="391" t="s">
        <v>707</v>
      </c>
      <c r="R256" s="391" t="s">
        <v>708</v>
      </c>
      <c r="S256" s="391">
        <v>116015</v>
      </c>
      <c r="T256" s="345">
        <v>4670033311754</v>
      </c>
      <c r="U256" s="31"/>
      <c r="V256" s="391">
        <f>VLOOKUP(R256,'Печать Заказа'!B:F,5,FALSE)</f>
        <v>18890</v>
      </c>
      <c r="W256" s="290" t="str">
        <f>IF(V256="фикс.цена",VLOOKUP(R256,'Печать Заказа'!B:F,4,FALSE),"")</f>
        <v/>
      </c>
    </row>
    <row r="257" spans="2:24" ht="15" customHeight="1" x14ac:dyDescent="0.25">
      <c r="B257" s="10"/>
      <c r="C257" s="181" t="str">
        <f t="shared" si="62"/>
        <v>Garanterm Plus 10 U</v>
      </c>
      <c r="D257" s="181"/>
      <c r="E257" s="181" t="s">
        <v>336</v>
      </c>
      <c r="F257" s="65">
        <f t="shared" si="63"/>
        <v>116012</v>
      </c>
      <c r="G257" s="389">
        <v>10</v>
      </c>
      <c r="H257" s="466">
        <v>1.5</v>
      </c>
      <c r="I257" s="466"/>
      <c r="J257" s="389" t="s">
        <v>0</v>
      </c>
      <c r="K257" s="67" t="s">
        <v>711</v>
      </c>
      <c r="L257" s="97">
        <v>0</v>
      </c>
      <c r="M257" s="97">
        <f t="shared" si="64"/>
        <v>0</v>
      </c>
      <c r="N257" s="97"/>
      <c r="O257" s="98">
        <f t="shared" si="65"/>
        <v>10590</v>
      </c>
      <c r="P257" s="99">
        <f t="shared" si="66"/>
        <v>10590</v>
      </c>
      <c r="Q257" s="391" t="s">
        <v>701</v>
      </c>
      <c r="R257" s="391" t="s">
        <v>702</v>
      </c>
      <c r="S257" s="391">
        <v>116012</v>
      </c>
      <c r="T257" s="345">
        <v>4670033311723</v>
      </c>
      <c r="U257" s="31"/>
      <c r="V257" s="391">
        <f>VLOOKUP(R257,'Печать Заказа'!B:F,5,FALSE)</f>
        <v>10590</v>
      </c>
      <c r="W257" s="290" t="str">
        <f>IF(V257="фикс.цена",VLOOKUP(R254,'Печать Заказа'!B:F,4,FALSE),"")</f>
        <v/>
      </c>
    </row>
    <row r="258" spans="2:24" ht="15" customHeight="1" x14ac:dyDescent="0.25">
      <c r="B258" s="84"/>
      <c r="C258" s="181" t="str">
        <f t="shared" si="62"/>
        <v>Garanterm Plus 15 U</v>
      </c>
      <c r="D258" s="181"/>
      <c r="E258" s="181" t="s">
        <v>336</v>
      </c>
      <c r="F258" s="65">
        <f t="shared" si="63"/>
        <v>116014</v>
      </c>
      <c r="G258" s="389">
        <v>15</v>
      </c>
      <c r="H258" s="466">
        <v>1.5</v>
      </c>
      <c r="I258" s="466"/>
      <c r="J258" s="389" t="s">
        <v>0</v>
      </c>
      <c r="K258" s="67" t="s">
        <v>712</v>
      </c>
      <c r="L258" s="97">
        <v>0</v>
      </c>
      <c r="M258" s="97">
        <f t="shared" si="64"/>
        <v>0</v>
      </c>
      <c r="N258" s="97"/>
      <c r="O258" s="98">
        <f t="shared" si="65"/>
        <v>11390</v>
      </c>
      <c r="P258" s="99">
        <f t="shared" si="66"/>
        <v>11390</v>
      </c>
      <c r="Q258" s="391" t="s">
        <v>705</v>
      </c>
      <c r="R258" s="391" t="s">
        <v>706</v>
      </c>
      <c r="S258" s="391">
        <v>116014</v>
      </c>
      <c r="T258" s="345">
        <v>4670033311747</v>
      </c>
      <c r="U258" s="31"/>
      <c r="V258" s="391">
        <f>VLOOKUP(R258,'Печать Заказа'!B:F,5,FALSE)</f>
        <v>11390</v>
      </c>
      <c r="W258" s="290" t="str">
        <f>IF(V258="фикс.цена",VLOOKUP(R255,'Печать Заказа'!B:F,4,FALSE),"")</f>
        <v/>
      </c>
    </row>
    <row r="259" spans="2:24" ht="24.75" customHeight="1" thickBot="1" x14ac:dyDescent="0.3">
      <c r="B259" s="93"/>
      <c r="C259" s="181" t="str">
        <f t="shared" si="62"/>
        <v>Garanterm Plus 30 U</v>
      </c>
      <c r="D259" s="181"/>
      <c r="E259" s="181" t="s">
        <v>336</v>
      </c>
      <c r="F259" s="65">
        <f t="shared" si="63"/>
        <v>116016</v>
      </c>
      <c r="G259" s="389">
        <v>30</v>
      </c>
      <c r="H259" s="466">
        <v>1.5</v>
      </c>
      <c r="I259" s="466"/>
      <c r="J259" s="389" t="s">
        <v>0</v>
      </c>
      <c r="K259" s="67" t="s">
        <v>713</v>
      </c>
      <c r="L259" s="97">
        <v>0</v>
      </c>
      <c r="M259" s="97">
        <f t="shared" si="64"/>
        <v>0</v>
      </c>
      <c r="N259" s="97"/>
      <c r="O259" s="98">
        <f t="shared" si="65"/>
        <v>21890</v>
      </c>
      <c r="P259" s="99">
        <f t="shared" si="66"/>
        <v>21890</v>
      </c>
      <c r="Q259" s="391" t="s">
        <v>709</v>
      </c>
      <c r="R259" s="391" t="s">
        <v>710</v>
      </c>
      <c r="S259" s="89">
        <v>116016</v>
      </c>
      <c r="T259" s="345">
        <v>4670033311761</v>
      </c>
      <c r="U259" s="31"/>
      <c r="V259" s="391">
        <f>VLOOKUP(R259,'Печать Заказа'!B:F,5,FALSE)</f>
        <v>21890</v>
      </c>
      <c r="W259" s="290" t="str">
        <f>IF(V259="фикс.цена",VLOOKUP(R256,'Печать Заказа'!B:F,4,FALSE),"")</f>
        <v/>
      </c>
    </row>
    <row r="260" spans="2:24" ht="47.25" customHeight="1" thickTop="1" x14ac:dyDescent="0.25">
      <c r="B260" s="62"/>
      <c r="C260" s="95" t="s">
        <v>306</v>
      </c>
      <c r="D260" s="92"/>
      <c r="E260" s="92"/>
      <c r="F260" s="92"/>
      <c r="G260" s="92"/>
      <c r="H260" s="92"/>
      <c r="I260" s="92"/>
      <c r="J260" s="92"/>
      <c r="K260" s="92"/>
      <c r="L260" s="81"/>
      <c r="M260" s="81"/>
      <c r="N260" s="81"/>
      <c r="O260" s="81"/>
      <c r="P260" s="81"/>
      <c r="Q260" s="27"/>
      <c r="R260" s="30"/>
      <c r="S260" s="30"/>
      <c r="T260" s="347"/>
      <c r="U260" s="30"/>
      <c r="V260" s="30"/>
      <c r="W260" s="30"/>
      <c r="X260" s="33"/>
    </row>
    <row r="261" spans="2:24" ht="36" customHeight="1" x14ac:dyDescent="0.25">
      <c r="B261" s="84"/>
      <c r="C261" s="91" t="s">
        <v>59</v>
      </c>
      <c r="D261" s="91"/>
      <c r="E261" s="177" t="s">
        <v>334</v>
      </c>
      <c r="F261" s="91" t="s">
        <v>166</v>
      </c>
      <c r="G261" s="151" t="s">
        <v>179</v>
      </c>
      <c r="H261" s="471" t="s">
        <v>181</v>
      </c>
      <c r="I261" s="471"/>
      <c r="J261" s="151" t="s">
        <v>180</v>
      </c>
      <c r="K261" s="151" t="s">
        <v>187</v>
      </c>
      <c r="L261" s="467" t="s">
        <v>374</v>
      </c>
      <c r="M261" s="468"/>
      <c r="N261" s="468"/>
      <c r="O261" s="468"/>
      <c r="P261" s="469"/>
      <c r="Q261" s="28"/>
      <c r="R261" s="29"/>
      <c r="S261" s="29"/>
      <c r="T261" s="348"/>
      <c r="U261" s="29"/>
      <c r="V261" s="29"/>
      <c r="W261" s="29"/>
    </row>
    <row r="262" spans="2:24" ht="15" customHeight="1" x14ac:dyDescent="0.25">
      <c r="B262" s="10"/>
      <c r="C262" s="185" t="str">
        <f>Q262</f>
        <v>THERMEX N 10 O</v>
      </c>
      <c r="D262" s="181"/>
      <c r="E262" s="187" t="s">
        <v>335</v>
      </c>
      <c r="F262" s="65">
        <f>S262</f>
        <v>151095</v>
      </c>
      <c r="G262" s="152">
        <v>10</v>
      </c>
      <c r="H262" s="472">
        <v>2</v>
      </c>
      <c r="I262" s="472"/>
      <c r="J262" s="152" t="s">
        <v>1</v>
      </c>
      <c r="K262" s="67" t="s">
        <v>311</v>
      </c>
      <c r="L262" s="97">
        <v>0</v>
      </c>
      <c r="M262" s="97">
        <f>L262*O262</f>
        <v>0</v>
      </c>
      <c r="N262" s="97"/>
      <c r="O262" s="98">
        <f>P262*(1-$J$3)</f>
        <v>6490</v>
      </c>
      <c r="P262" s="99">
        <f>V262</f>
        <v>6490</v>
      </c>
      <c r="Q262" s="150" t="s">
        <v>307</v>
      </c>
      <c r="R262" s="150" t="s">
        <v>309</v>
      </c>
      <c r="S262" s="89">
        <v>151095</v>
      </c>
      <c r="T262" s="345">
        <v>4670007717674</v>
      </c>
      <c r="U262" s="31"/>
      <c r="V262" s="150">
        <f>VLOOKUP(R262,'Печать Заказа'!B:F,5,FALSE)</f>
        <v>6490</v>
      </c>
      <c r="W262" s="150" t="str">
        <f>IF(V262="фикс.цена",VLOOKUP(R246,'Печать Заказа'!B:F,4,FALSE),"")</f>
        <v/>
      </c>
    </row>
    <row r="263" spans="2:24" ht="15" customHeight="1" x14ac:dyDescent="0.25">
      <c r="B263" s="10"/>
      <c r="C263" s="185" t="str">
        <f>Q263</f>
        <v>THERMEX N 15 O</v>
      </c>
      <c r="D263" s="181"/>
      <c r="E263" s="187" t="s">
        <v>335</v>
      </c>
      <c r="F263" s="65">
        <f>S263</f>
        <v>151097</v>
      </c>
      <c r="G263" s="152">
        <v>15</v>
      </c>
      <c r="H263" s="472">
        <v>2</v>
      </c>
      <c r="I263" s="472"/>
      <c r="J263" s="152" t="s">
        <v>1</v>
      </c>
      <c r="K263" s="67" t="s">
        <v>312</v>
      </c>
      <c r="L263" s="97">
        <v>0</v>
      </c>
      <c r="M263" s="97">
        <f>L263*O263</f>
        <v>0</v>
      </c>
      <c r="N263" s="97"/>
      <c r="O263" s="98">
        <f>P263*(1-$J$3)</f>
        <v>7390</v>
      </c>
      <c r="P263" s="99">
        <f>V263</f>
        <v>7390</v>
      </c>
      <c r="Q263" s="207" t="s">
        <v>308</v>
      </c>
      <c r="R263" s="207" t="s">
        <v>310</v>
      </c>
      <c r="S263" s="89">
        <v>151097</v>
      </c>
      <c r="T263" s="345">
        <v>4670007717681</v>
      </c>
      <c r="U263" s="31"/>
      <c r="V263" s="207">
        <f>VLOOKUP(R263,'Печать Заказа'!B:F,5,FALSE)</f>
        <v>7390</v>
      </c>
      <c r="W263" s="207" t="str">
        <f>IF(V263="фикс.цена",VLOOKUP(R247,'Печать Заказа'!B:F,4,FALSE),"")</f>
        <v/>
      </c>
    </row>
    <row r="264" spans="2:24" ht="15" customHeight="1" x14ac:dyDescent="0.25">
      <c r="B264" s="10"/>
      <c r="C264" s="185" t="str">
        <f>Q264</f>
        <v>THERMEX N 10 U</v>
      </c>
      <c r="D264" s="181"/>
      <c r="E264" s="187" t="s">
        <v>335</v>
      </c>
      <c r="F264" s="65">
        <f>S264</f>
        <v>151120</v>
      </c>
      <c r="G264" s="208">
        <v>10</v>
      </c>
      <c r="H264" s="472">
        <v>2</v>
      </c>
      <c r="I264" s="472"/>
      <c r="J264" s="208" t="s">
        <v>0</v>
      </c>
      <c r="K264" s="67" t="s">
        <v>311</v>
      </c>
      <c r="L264" s="97">
        <v>0</v>
      </c>
      <c r="M264" s="97">
        <f>L264*O264</f>
        <v>0</v>
      </c>
      <c r="N264" s="97"/>
      <c r="O264" s="98">
        <f>P264*(1-$J$3)</f>
        <v>6490</v>
      </c>
      <c r="P264" s="99">
        <f>V264</f>
        <v>6490</v>
      </c>
      <c r="Q264" s="207" t="s">
        <v>370</v>
      </c>
      <c r="R264" s="207" t="s">
        <v>372</v>
      </c>
      <c r="S264" s="89">
        <v>151120</v>
      </c>
      <c r="T264" s="345">
        <v>4670007719555</v>
      </c>
      <c r="U264" s="31"/>
      <c r="V264" s="207">
        <f>VLOOKUP(R264,'Печать Заказа'!B:F,5,FALSE)</f>
        <v>6490</v>
      </c>
      <c r="W264" s="207" t="str">
        <f>IF(V264="фикс.цена",VLOOKUP(R248,'Печать Заказа'!B:F,4,FALSE),"")</f>
        <v/>
      </c>
    </row>
    <row r="265" spans="2:24" ht="18" x14ac:dyDescent="0.25">
      <c r="B265" s="10"/>
      <c r="C265" s="185" t="str">
        <f>Q265</f>
        <v>THERMEX N 15 U</v>
      </c>
      <c r="D265" s="209"/>
      <c r="E265" s="187" t="s">
        <v>335</v>
      </c>
      <c r="F265" s="65">
        <f>S265</f>
        <v>151121</v>
      </c>
      <c r="G265" s="208">
        <v>15</v>
      </c>
      <c r="H265" s="472">
        <v>2</v>
      </c>
      <c r="I265" s="472"/>
      <c r="J265" s="208" t="s">
        <v>0</v>
      </c>
      <c r="K265" s="67" t="s">
        <v>312</v>
      </c>
      <c r="L265" s="97">
        <v>0</v>
      </c>
      <c r="M265" s="97">
        <f>L265*O265</f>
        <v>0</v>
      </c>
      <c r="N265" s="97"/>
      <c r="O265" s="98">
        <f>P265*(1-$J$3)</f>
        <v>7390</v>
      </c>
      <c r="P265" s="99">
        <f>V265</f>
        <v>7390</v>
      </c>
      <c r="Q265" s="207" t="s">
        <v>371</v>
      </c>
      <c r="R265" s="207" t="s">
        <v>373</v>
      </c>
      <c r="S265" s="89">
        <v>151121</v>
      </c>
      <c r="T265" s="345">
        <v>4670007719562</v>
      </c>
      <c r="U265" s="31"/>
      <c r="V265" s="207">
        <f>VLOOKUP(R265,'Печать Заказа'!B:F,5,FALSE)</f>
        <v>7390</v>
      </c>
      <c r="W265" s="207" t="str">
        <f>IF(V265="фикс.цена",VLOOKUP(R249,'Печать Заказа'!B:F,4,FALSE),"")</f>
        <v/>
      </c>
    </row>
    <row r="266" spans="2:24" ht="15" customHeight="1" x14ac:dyDescent="0.25">
      <c r="B266" s="10"/>
      <c r="C266" s="375"/>
      <c r="D266" s="209"/>
      <c r="E266" s="186"/>
      <c r="F266" s="369"/>
      <c r="G266" s="368"/>
      <c r="H266" s="371"/>
      <c r="I266" s="371"/>
      <c r="J266" s="368"/>
      <c r="K266" s="370"/>
      <c r="L266" s="103"/>
      <c r="M266" s="103"/>
      <c r="N266" s="103"/>
      <c r="O266" s="104"/>
      <c r="P266" s="105"/>
      <c r="Q266" s="167"/>
      <c r="R266" s="167"/>
      <c r="S266" s="372"/>
      <c r="T266" s="342"/>
      <c r="U266" s="31"/>
      <c r="V266" s="167"/>
      <c r="W266" s="167"/>
    </row>
    <row r="267" spans="2:24" ht="27.75" customHeight="1" x14ac:dyDescent="0.25">
      <c r="B267" s="440" t="s">
        <v>1068</v>
      </c>
    </row>
  </sheetData>
  <protectedRanges>
    <protectedRange sqref="J4 G4 L239:L245 L261:L266 L186:L192 L236:L237 L100:L104 L205:L218 L200:L202 L194:L198 L253:L259 L220:L226 L228:L234 L247:L251 L113:L184 L67:L75 L105:L111 L38:L43 L84:L98 L76:L83 L6:L37 L52:L58 L44:L50 L51 L59:L66" name="Диапазон1"/>
    <protectedRange sqref="J3" name="Диапазон1_2"/>
    <protectedRange sqref="G3" name="Диапазон1_1"/>
  </protectedRanges>
  <mergeCells count="240">
    <mergeCell ref="H264:I264"/>
    <mergeCell ref="H265:I265"/>
    <mergeCell ref="H234:I234"/>
    <mergeCell ref="H218:I218"/>
    <mergeCell ref="L261:P261"/>
    <mergeCell ref="L228:P228"/>
    <mergeCell ref="L214:P214"/>
    <mergeCell ref="H236:I236"/>
    <mergeCell ref="L236:P236"/>
    <mergeCell ref="H237:I237"/>
    <mergeCell ref="L247:P247"/>
    <mergeCell ref="H223:I223"/>
    <mergeCell ref="H228:I228"/>
    <mergeCell ref="H215:I215"/>
    <mergeCell ref="H262:I262"/>
    <mergeCell ref="H232:I232"/>
    <mergeCell ref="H229:I229"/>
    <mergeCell ref="H224:I224"/>
    <mergeCell ref="H263:I263"/>
    <mergeCell ref="H253:I253"/>
    <mergeCell ref="H254:I254"/>
    <mergeCell ref="H255:I255"/>
    <mergeCell ref="H261:I261"/>
    <mergeCell ref="L253:P253"/>
    <mergeCell ref="H95:I95"/>
    <mergeCell ref="L239:P239"/>
    <mergeCell ref="L194:P194"/>
    <mergeCell ref="H214:I214"/>
    <mergeCell ref="H205:I205"/>
    <mergeCell ref="L205:P205"/>
    <mergeCell ref="H206:I206"/>
    <mergeCell ref="H207:I207"/>
    <mergeCell ref="H208:I208"/>
    <mergeCell ref="H209:I209"/>
    <mergeCell ref="H195:I195"/>
    <mergeCell ref="L173:P173"/>
    <mergeCell ref="L152:P152"/>
    <mergeCell ref="H154:I154"/>
    <mergeCell ref="H142:I142"/>
    <mergeCell ref="H161:I161"/>
    <mergeCell ref="H120:I120"/>
    <mergeCell ref="H101:I101"/>
    <mergeCell ref="H106:I106"/>
    <mergeCell ref="L106:P106"/>
    <mergeCell ref="H97:I97"/>
    <mergeCell ref="H103:I103"/>
    <mergeCell ref="H104:I104"/>
    <mergeCell ref="H121:I121"/>
    <mergeCell ref="H115:I115"/>
    <mergeCell ref="H138:I138"/>
    <mergeCell ref="H167:I167"/>
    <mergeCell ref="H122:I122"/>
    <mergeCell ref="H123:I123"/>
    <mergeCell ref="H163:I163"/>
    <mergeCell ref="H129:I129"/>
    <mergeCell ref="H102:I102"/>
    <mergeCell ref="H137:I137"/>
    <mergeCell ref="H107:I107"/>
    <mergeCell ref="H108:I108"/>
    <mergeCell ref="H109:I109"/>
    <mergeCell ref="H110:I110"/>
    <mergeCell ref="H116:I116"/>
    <mergeCell ref="H124:I124"/>
    <mergeCell ref="L120:P120"/>
    <mergeCell ref="L137:P137"/>
    <mergeCell ref="H169:I169"/>
    <mergeCell ref="H176:I176"/>
    <mergeCell ref="H159:I159"/>
    <mergeCell ref="H160:I160"/>
    <mergeCell ref="H145:I145"/>
    <mergeCell ref="H139:I139"/>
    <mergeCell ref="H140:I140"/>
    <mergeCell ref="H156:I156"/>
    <mergeCell ref="H168:I168"/>
    <mergeCell ref="H177:I177"/>
    <mergeCell ref="L133:P133"/>
    <mergeCell ref="L127:P127"/>
    <mergeCell ref="L145:P145"/>
    <mergeCell ref="H127:I127"/>
    <mergeCell ref="H149:I149"/>
    <mergeCell ref="H153:I153"/>
    <mergeCell ref="L159:P159"/>
    <mergeCell ref="L167:P167"/>
    <mergeCell ref="B1:B3"/>
    <mergeCell ref="L93:P93"/>
    <mergeCell ref="G2:H2"/>
    <mergeCell ref="H60:I60"/>
    <mergeCell ref="L60:P60"/>
    <mergeCell ref="H61:I61"/>
    <mergeCell ref="H62:I62"/>
    <mergeCell ref="H63:I63"/>
    <mergeCell ref="G3:H3"/>
    <mergeCell ref="H17:I17"/>
    <mergeCell ref="L17:P17"/>
    <mergeCell ref="H18:I18"/>
    <mergeCell ref="H19:I19"/>
    <mergeCell ref="H20:I20"/>
    <mergeCell ref="H21:I21"/>
    <mergeCell ref="H64:I64"/>
    <mergeCell ref="H65:I65"/>
    <mergeCell ref="L24:P24"/>
    <mergeCell ref="H43:I43"/>
    <mergeCell ref="H33:I33"/>
    <mergeCell ref="L7:P7"/>
    <mergeCell ref="H8:I8"/>
    <mergeCell ref="H70:I70"/>
    <mergeCell ref="H7:I7"/>
    <mergeCell ref="H183:I183"/>
    <mergeCell ref="H146:I146"/>
    <mergeCell ref="H162:I162"/>
    <mergeCell ref="H173:I173"/>
    <mergeCell ref="H147:I147"/>
    <mergeCell ref="H148:I148"/>
    <mergeCell ref="L220:P220"/>
    <mergeCell ref="H222:I222"/>
    <mergeCell ref="H221:I221"/>
    <mergeCell ref="H191:I191"/>
    <mergeCell ref="H197:I197"/>
    <mergeCell ref="H164:I164"/>
    <mergeCell ref="H175:I175"/>
    <mergeCell ref="H194:I194"/>
    <mergeCell ref="H179:I179"/>
    <mergeCell ref="H196:I196"/>
    <mergeCell ref="H170:I170"/>
    <mergeCell ref="H182:I182"/>
    <mergeCell ref="L201:P201"/>
    <mergeCell ref="H201:I201"/>
    <mergeCell ref="H188:I188"/>
    <mergeCell ref="H187:I187"/>
    <mergeCell ref="H202:I202"/>
    <mergeCell ref="L186:P186"/>
    <mergeCell ref="H190:I190"/>
    <mergeCell ref="H186:I186"/>
    <mergeCell ref="H256:I256"/>
    <mergeCell ref="H233:I233"/>
    <mergeCell ref="H259:I259"/>
    <mergeCell ref="H258:I258"/>
    <mergeCell ref="H216:I216"/>
    <mergeCell ref="H244:I244"/>
    <mergeCell ref="H251:I251"/>
    <mergeCell ref="H248:I248"/>
    <mergeCell ref="H249:I249"/>
    <mergeCell ref="H250:I250"/>
    <mergeCell ref="H240:I240"/>
    <mergeCell ref="H257:I257"/>
    <mergeCell ref="H225:I225"/>
    <mergeCell ref="H226:I226"/>
    <mergeCell ref="H241:I241"/>
    <mergeCell ref="H247:I247"/>
    <mergeCell ref="H239:I239"/>
    <mergeCell ref="H242:I242"/>
    <mergeCell ref="H211:I211"/>
    <mergeCell ref="H220:I220"/>
    <mergeCell ref="H210:I210"/>
    <mergeCell ref="H198:I198"/>
    <mergeCell ref="H9:I9"/>
    <mergeCell ref="H10:I10"/>
    <mergeCell ref="H11:I11"/>
    <mergeCell ref="H12:I12"/>
    <mergeCell ref="H13:I13"/>
    <mergeCell ref="H14:I14"/>
    <mergeCell ref="H41:I41"/>
    <mergeCell ref="H42:I42"/>
    <mergeCell ref="H66:I66"/>
    <mergeCell ref="H45:I45"/>
    <mergeCell ref="H35:I35"/>
    <mergeCell ref="H36:I36"/>
    <mergeCell ref="H37:I37"/>
    <mergeCell ref="H34:I34"/>
    <mergeCell ref="H71:I71"/>
    <mergeCell ref="H93:I93"/>
    <mergeCell ref="H56:I56"/>
    <mergeCell ref="H68:I68"/>
    <mergeCell ref="H53:I53"/>
    <mergeCell ref="H69:I69"/>
    <mergeCell ref="H57:I57"/>
    <mergeCell ref="H54:I54"/>
    <mergeCell ref="H55:I55"/>
    <mergeCell ref="H80:I80"/>
    <mergeCell ref="H81:I81"/>
    <mergeCell ref="H82:I82"/>
    <mergeCell ref="L39:P39"/>
    <mergeCell ref="H40:I40"/>
    <mergeCell ref="H24:I24"/>
    <mergeCell ref="H25:I25"/>
    <mergeCell ref="H26:I26"/>
    <mergeCell ref="H27:I27"/>
    <mergeCell ref="H28:I28"/>
    <mergeCell ref="H29:I29"/>
    <mergeCell ref="H30:I30"/>
    <mergeCell ref="H39:I39"/>
    <mergeCell ref="L33:P33"/>
    <mergeCell ref="L100:P100"/>
    <mergeCell ref="H72:I72"/>
    <mergeCell ref="H90:I90"/>
    <mergeCell ref="H86:I86"/>
    <mergeCell ref="L86:P86"/>
    <mergeCell ref="H87:I87"/>
    <mergeCell ref="H181:I181"/>
    <mergeCell ref="H180:I180"/>
    <mergeCell ref="H117:I117"/>
    <mergeCell ref="H118:I118"/>
    <mergeCell ref="H130:I130"/>
    <mergeCell ref="H141:I141"/>
    <mergeCell ref="H134:I134"/>
    <mergeCell ref="H135:I135"/>
    <mergeCell ref="H152:I152"/>
    <mergeCell ref="H133:I133"/>
    <mergeCell ref="H155:I155"/>
    <mergeCell ref="H128:I128"/>
    <mergeCell ref="H114:I114"/>
    <mergeCell ref="H96:I96"/>
    <mergeCell ref="H94:I94"/>
    <mergeCell ref="H79:I79"/>
    <mergeCell ref="H100:I100"/>
    <mergeCell ref="L114:P114"/>
    <mergeCell ref="H189:I189"/>
    <mergeCell ref="L53:P53"/>
    <mergeCell ref="H230:I230"/>
    <mergeCell ref="L45:P45"/>
    <mergeCell ref="H46:I46"/>
    <mergeCell ref="H47:I47"/>
    <mergeCell ref="H48:I48"/>
    <mergeCell ref="H49:I49"/>
    <mergeCell ref="H245:I245"/>
    <mergeCell ref="H243:I243"/>
    <mergeCell ref="H231:I231"/>
    <mergeCell ref="H217:I217"/>
    <mergeCell ref="H178:I178"/>
    <mergeCell ref="H174:I174"/>
    <mergeCell ref="L68:P68"/>
    <mergeCell ref="H75:I75"/>
    <mergeCell ref="H73:I73"/>
    <mergeCell ref="H74:I74"/>
    <mergeCell ref="H88:I88"/>
    <mergeCell ref="H89:I89"/>
    <mergeCell ref="H83:I83"/>
    <mergeCell ref="H77:I77"/>
    <mergeCell ref="L77:P77"/>
    <mergeCell ref="H78:I78"/>
  </mergeCells>
  <hyperlinks>
    <hyperlink ref="E119" r:id="rId1" display="видеообзор https://www.youtube.com/watch?v=ZQX3Dp2cc3c&amp;t=19s"/>
    <hyperlink ref="E52" r:id="rId2" display="видеообзор www.youtube.com"/>
    <hyperlink ref="E59" r:id="rId3" display="видеообзор https://www.youtube.com/watch?v=30i7pjF7GkU&amp;t=1s"/>
    <hyperlink ref="C2" r:id="rId4"/>
    <hyperlink ref="G2" r:id="rId5"/>
  </hyperlinks>
  <printOptions horizontalCentered="1"/>
  <pageMargins left="0" right="0" top="0.11811023622047245" bottom="0.23622047244094491" header="0.11811023622047245" footer="0.11811023622047245"/>
  <pageSetup paperSize="9" scale="48" fitToHeight="0" orientation="portrait" horizontalDpi="4294967295" verticalDpi="4294967295" r:id="rId6"/>
  <rowBreaks count="2" manualBreakCount="2">
    <brk id="111" max="16383" man="1"/>
    <brk id="218" max="16383" man="1"/>
  </rowBrea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B212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AE7" sqref="AE7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14.7109375" style="5" customWidth="1"/>
    <col min="9" max="9" width="16.2851562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7" s="43" customFormat="1" ht="44.25" customHeight="1" x14ac:dyDescent="0.2">
      <c r="A1" s="38"/>
      <c r="B1" s="465"/>
      <c r="C1" s="496" t="s">
        <v>1101</v>
      </c>
      <c r="D1" s="497"/>
      <c r="E1" s="497"/>
      <c r="F1" s="498"/>
      <c r="G1" s="499"/>
      <c r="H1" s="500"/>
      <c r="I1" s="39"/>
      <c r="J1" s="39"/>
      <c r="K1" s="39"/>
      <c r="L1" s="46"/>
      <c r="M1" s="40"/>
      <c r="N1" s="40"/>
      <c r="O1" s="61"/>
      <c r="P1" s="40"/>
      <c r="Q1" s="41"/>
      <c r="R1" s="42"/>
      <c r="S1" s="42"/>
      <c r="T1" s="343"/>
      <c r="U1" s="42"/>
      <c r="V1" s="42"/>
      <c r="W1" s="42"/>
    </row>
    <row r="2" spans="1:27" s="50" customFormat="1" ht="30" customHeight="1" thickBot="1" x14ac:dyDescent="0.3">
      <c r="A2" s="47"/>
      <c r="B2" s="465"/>
      <c r="C2" s="501" t="s">
        <v>1102</v>
      </c>
      <c r="D2" s="464"/>
      <c r="E2" s="464"/>
      <c r="F2" s="464"/>
      <c r="G2" s="502" t="s">
        <v>1103</v>
      </c>
      <c r="H2" s="503"/>
      <c r="I2" s="51"/>
      <c r="J2" s="172" t="s">
        <v>174</v>
      </c>
      <c r="K2" s="51"/>
      <c r="L2" s="53" t="s">
        <v>175</v>
      </c>
      <c r="M2" s="53" t="s">
        <v>176</v>
      </c>
      <c r="N2" s="53"/>
      <c r="O2" s="52"/>
      <c r="P2" s="54"/>
      <c r="Q2" s="48"/>
      <c r="R2" s="49"/>
      <c r="S2" s="49"/>
      <c r="T2" s="344"/>
      <c r="U2" s="49"/>
      <c r="V2" s="49"/>
      <c r="W2" s="49"/>
    </row>
    <row r="3" spans="1:27" ht="34.5" customHeight="1" thickBot="1" x14ac:dyDescent="0.55000000000000004">
      <c r="A3" s="2"/>
      <c r="B3" s="465"/>
      <c r="C3" s="136" t="s">
        <v>183</v>
      </c>
      <c r="D3" s="136"/>
      <c r="E3" s="136"/>
      <c r="G3" s="477"/>
      <c r="H3" s="477"/>
      <c r="I3" s="7"/>
      <c r="J3" s="149"/>
      <c r="K3" s="59" t="s">
        <v>177</v>
      </c>
      <c r="L3" s="57">
        <f>SUM(L8:L22)</f>
        <v>0</v>
      </c>
      <c r="M3" s="57">
        <f>SUM(M8:M22)</f>
        <v>0</v>
      </c>
      <c r="N3" s="60"/>
      <c r="O3" s="58" t="s">
        <v>184</v>
      </c>
      <c r="P3" s="58" t="s">
        <v>186</v>
      </c>
      <c r="Q3" s="72" t="s">
        <v>69</v>
      </c>
      <c r="R3" s="72" t="s">
        <v>70</v>
      </c>
      <c r="S3" s="72" t="s">
        <v>166</v>
      </c>
      <c r="T3" s="351" t="s">
        <v>87</v>
      </c>
      <c r="U3" s="26"/>
      <c r="V3" s="72" t="s">
        <v>145</v>
      </c>
      <c r="W3" s="72" t="s">
        <v>71</v>
      </c>
    </row>
    <row r="4" spans="1:27" ht="13.5" customHeight="1" x14ac:dyDescent="0.5">
      <c r="A4" s="2"/>
      <c r="B4" s="168"/>
      <c r="C4" s="173"/>
      <c r="D4" s="173"/>
      <c r="E4" s="173"/>
      <c r="G4" s="113"/>
      <c r="H4" s="113"/>
      <c r="I4" s="7"/>
      <c r="J4" s="114"/>
      <c r="K4" s="59"/>
      <c r="L4" s="115"/>
      <c r="M4" s="115"/>
      <c r="N4" s="115"/>
      <c r="O4" s="58"/>
      <c r="P4" s="58"/>
      <c r="Q4" s="111"/>
      <c r="R4" s="111"/>
      <c r="S4" s="111"/>
      <c r="T4" s="342"/>
      <c r="U4" s="26"/>
      <c r="V4" s="111"/>
      <c r="W4" s="111"/>
    </row>
    <row r="5" spans="1:27" s="69" customFormat="1" ht="47.25" customHeight="1" thickBot="1" x14ac:dyDescent="0.3">
      <c r="A5" s="68"/>
      <c r="B5" s="82" t="s">
        <v>208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36"/>
      <c r="R5" s="37"/>
      <c r="S5" s="37"/>
      <c r="T5" s="346"/>
      <c r="U5" s="44"/>
      <c r="V5" s="37"/>
      <c r="W5" s="37"/>
    </row>
    <row r="6" spans="1:27" s="33" customFormat="1" ht="66" customHeight="1" thickTop="1" x14ac:dyDescent="0.25">
      <c r="A6" s="3"/>
      <c r="B6" s="62"/>
      <c r="C6" s="94" t="s">
        <v>229</v>
      </c>
      <c r="D6" s="80"/>
      <c r="E6" s="80"/>
      <c r="F6" s="80"/>
      <c r="G6" s="80"/>
      <c r="H6" s="80"/>
      <c r="I6" s="80"/>
      <c r="J6" s="80"/>
      <c r="K6" s="80"/>
      <c r="L6" s="81"/>
      <c r="M6" s="81"/>
      <c r="N6" s="81"/>
      <c r="O6" s="81"/>
      <c r="P6" s="81"/>
      <c r="Q6" s="27"/>
      <c r="R6" s="30"/>
      <c r="S6" s="30"/>
      <c r="T6" s="347"/>
      <c r="U6" s="30"/>
      <c r="V6" s="30"/>
      <c r="W6" s="30"/>
    </row>
    <row r="7" spans="1:27" ht="45" customHeight="1" x14ac:dyDescent="0.25">
      <c r="B7" s="84"/>
      <c r="C7" s="91" t="s">
        <v>59</v>
      </c>
      <c r="D7" s="91"/>
      <c r="E7" s="177" t="s">
        <v>334</v>
      </c>
      <c r="F7" s="91" t="s">
        <v>166</v>
      </c>
      <c r="G7" s="170" t="s">
        <v>179</v>
      </c>
      <c r="H7" s="473" t="s">
        <v>181</v>
      </c>
      <c r="I7" s="473"/>
      <c r="J7" s="170" t="s">
        <v>180</v>
      </c>
      <c r="K7" s="170" t="s">
        <v>187</v>
      </c>
      <c r="L7" s="480" t="s">
        <v>618</v>
      </c>
      <c r="M7" s="480"/>
      <c r="N7" s="480"/>
      <c r="O7" s="480"/>
      <c r="P7" s="480"/>
      <c r="Q7" s="28"/>
      <c r="R7" s="29"/>
      <c r="S7" s="29"/>
      <c r="T7" s="348"/>
      <c r="U7" s="29"/>
      <c r="V7" s="29"/>
      <c r="W7" s="29"/>
      <c r="AA7" s="1" t="s">
        <v>185</v>
      </c>
    </row>
    <row r="8" spans="1:27" ht="25.5" customHeight="1" x14ac:dyDescent="0.25">
      <c r="B8" s="84"/>
      <c r="C8" s="180" t="str">
        <f>Q8</f>
        <v>THERMEX IR 150 V</v>
      </c>
      <c r="D8" s="180"/>
      <c r="E8" s="187" t="s">
        <v>335</v>
      </c>
      <c r="F8" s="63">
        <f>S8</f>
        <v>151122</v>
      </c>
      <c r="G8" s="248">
        <v>150</v>
      </c>
      <c r="H8" s="466" t="s">
        <v>220</v>
      </c>
      <c r="I8" s="466"/>
      <c r="J8" s="267" t="s">
        <v>614</v>
      </c>
      <c r="K8" s="248" t="s">
        <v>568</v>
      </c>
      <c r="L8" s="97">
        <v>0</v>
      </c>
      <c r="M8" s="97">
        <f>L8*O8</f>
        <v>0</v>
      </c>
      <c r="N8" s="97"/>
      <c r="O8" s="98">
        <f>P8*(1-$J$3)</f>
        <v>97790</v>
      </c>
      <c r="P8" s="99">
        <f>V8</f>
        <v>97790</v>
      </c>
      <c r="Q8" s="248" t="s">
        <v>296</v>
      </c>
      <c r="R8" s="248" t="s">
        <v>567</v>
      </c>
      <c r="S8" s="89">
        <v>151122</v>
      </c>
      <c r="T8" s="345">
        <v>4670007712563</v>
      </c>
      <c r="U8" s="31"/>
      <c r="V8" s="248">
        <f>VLOOKUP(R8,'Печать Заказа'!B:F,5,FALSE)</f>
        <v>97790</v>
      </c>
      <c r="W8" s="248" t="str">
        <f>IF(V8="фикс.цена",VLOOKUP(R8,'Печать Заказа'!B:F,4,FALSE),"")</f>
        <v/>
      </c>
      <c r="Y8" s="1" t="str">
        <f>IFERROR(VLOOKUP(R8,'Печать Заказа'!B:N,13,FALSE),"")</f>
        <v/>
      </c>
    </row>
    <row r="9" spans="1:27" ht="25.5" customHeight="1" x14ac:dyDescent="0.25">
      <c r="B9" s="84"/>
      <c r="C9" s="180" t="str">
        <f>Q9</f>
        <v>THERMEX IR  200 V</v>
      </c>
      <c r="D9" s="180"/>
      <c r="E9" s="187" t="s">
        <v>335</v>
      </c>
      <c r="F9" s="63">
        <f>S9</f>
        <v>151054</v>
      </c>
      <c r="G9" s="169">
        <v>200</v>
      </c>
      <c r="H9" s="466" t="s">
        <v>220</v>
      </c>
      <c r="I9" s="466"/>
      <c r="J9" s="267" t="s">
        <v>614</v>
      </c>
      <c r="K9" s="169" t="s">
        <v>209</v>
      </c>
      <c r="L9" s="97">
        <v>0</v>
      </c>
      <c r="M9" s="97">
        <f>L9*O9</f>
        <v>0</v>
      </c>
      <c r="N9" s="97"/>
      <c r="O9" s="98">
        <f>P9*(1-$J$3)</f>
        <v>100890</v>
      </c>
      <c r="P9" s="99">
        <f>V9</f>
        <v>100890</v>
      </c>
      <c r="Q9" s="72" t="s">
        <v>53</v>
      </c>
      <c r="R9" s="72" t="s">
        <v>36</v>
      </c>
      <c r="S9" s="72">
        <v>151054</v>
      </c>
      <c r="T9" s="345">
        <v>4607084197808</v>
      </c>
      <c r="U9" s="31"/>
      <c r="V9" s="72">
        <f>VLOOKUP(R9,'Печать Заказа'!B:F,5,FALSE)</f>
        <v>100890</v>
      </c>
      <c r="W9" s="72" t="str">
        <f>IF(V9="фикс.цена",VLOOKUP(R9,'Печать Заказа'!B:F,4,FALSE),"")</f>
        <v/>
      </c>
      <c r="Y9" s="1" t="str">
        <f>IFERROR(VLOOKUP(R9,'Печать Заказа'!B:N,13,FALSE),"")</f>
        <v/>
      </c>
    </row>
    <row r="10" spans="1:27" ht="25.5" customHeight="1" thickBot="1" x14ac:dyDescent="0.3">
      <c r="B10" s="84"/>
      <c r="C10" s="188" t="str">
        <f>Q10</f>
        <v>THERMEX IR  300 V</v>
      </c>
      <c r="D10" s="188"/>
      <c r="E10" s="191" t="s">
        <v>335</v>
      </c>
      <c r="F10" s="63">
        <f>S10</f>
        <v>151055</v>
      </c>
      <c r="G10" s="169">
        <v>300</v>
      </c>
      <c r="H10" s="475" t="s">
        <v>220</v>
      </c>
      <c r="I10" s="475"/>
      <c r="J10" s="267" t="s">
        <v>614</v>
      </c>
      <c r="K10" s="169" t="s">
        <v>210</v>
      </c>
      <c r="L10" s="97">
        <v>0</v>
      </c>
      <c r="M10" s="97">
        <f>L10*O10</f>
        <v>0</v>
      </c>
      <c r="N10" s="97"/>
      <c r="O10" s="98">
        <f>P10*(1-$J$3)</f>
        <v>126990</v>
      </c>
      <c r="P10" s="99">
        <f>V10</f>
        <v>126990</v>
      </c>
      <c r="Q10" s="72" t="s">
        <v>54</v>
      </c>
      <c r="R10" s="72" t="s">
        <v>37</v>
      </c>
      <c r="S10" s="72">
        <v>151055</v>
      </c>
      <c r="T10" s="345">
        <v>4607084197860</v>
      </c>
      <c r="U10" s="31"/>
      <c r="V10" s="72">
        <f>VLOOKUP(R10,'Печать Заказа'!B:F,5,FALSE)</f>
        <v>126990</v>
      </c>
      <c r="W10" s="72" t="str">
        <f>IF(V10="фикс.цена",VLOOKUP(R10,'Печать Заказа'!B:F,4,FALSE),"")</f>
        <v/>
      </c>
      <c r="Y10" s="1" t="str">
        <f>IFERROR(VLOOKUP(R10,'Печать Заказа'!B:N,13,FALSE),"")</f>
        <v/>
      </c>
    </row>
    <row r="11" spans="1:27" s="33" customFormat="1" ht="66" customHeight="1" thickTop="1" x14ac:dyDescent="0.25">
      <c r="A11" s="3"/>
      <c r="B11" s="62"/>
      <c r="C11" s="95" t="s">
        <v>230</v>
      </c>
      <c r="D11" s="92"/>
      <c r="E11" s="92"/>
      <c r="F11" s="92"/>
      <c r="G11" s="92"/>
      <c r="H11" s="92"/>
      <c r="I11" s="92"/>
      <c r="J11" s="92"/>
      <c r="K11" s="92"/>
      <c r="L11" s="81"/>
      <c r="M11" s="81"/>
      <c r="N11" s="81"/>
      <c r="O11" s="81"/>
      <c r="P11" s="81"/>
      <c r="Q11" s="27"/>
      <c r="R11" s="30"/>
      <c r="S11" s="30"/>
      <c r="T11" s="30"/>
      <c r="U11" s="30"/>
      <c r="V11" s="30"/>
      <c r="W11" s="30"/>
      <c r="Y11" s="1" t="str">
        <f>IFERROR(VLOOKUP(R11,'Печать Заказа'!B:N,13,FALSE),"")</f>
        <v/>
      </c>
    </row>
    <row r="12" spans="1:27" ht="45" customHeight="1" x14ac:dyDescent="0.25">
      <c r="B12" s="84"/>
      <c r="C12" s="91" t="s">
        <v>59</v>
      </c>
      <c r="D12" s="91"/>
      <c r="E12" s="177" t="s">
        <v>334</v>
      </c>
      <c r="F12" s="91" t="s">
        <v>166</v>
      </c>
      <c r="G12" s="170" t="s">
        <v>179</v>
      </c>
      <c r="H12" s="473" t="s">
        <v>181</v>
      </c>
      <c r="I12" s="473"/>
      <c r="J12" s="170" t="s">
        <v>180</v>
      </c>
      <c r="K12" s="170" t="s">
        <v>187</v>
      </c>
      <c r="L12" s="480" t="s">
        <v>619</v>
      </c>
      <c r="M12" s="480"/>
      <c r="N12" s="480"/>
      <c r="O12" s="480"/>
      <c r="P12" s="480"/>
      <c r="Q12" s="28"/>
      <c r="R12" s="29"/>
      <c r="S12" s="29"/>
      <c r="T12" s="29"/>
      <c r="U12" s="29"/>
      <c r="V12" s="29"/>
      <c r="W12" s="29"/>
      <c r="Y12" s="1" t="str">
        <f>IFERROR(VLOOKUP(R12,'Печать Заказа'!B:N,13,FALSE),"")</f>
        <v/>
      </c>
    </row>
    <row r="13" spans="1:27" ht="25.5" customHeight="1" x14ac:dyDescent="0.25">
      <c r="B13" s="84"/>
      <c r="C13" s="180" t="str">
        <f>Q13</f>
        <v>THERMEX IRP 200 F</v>
      </c>
      <c r="D13" s="180"/>
      <c r="E13" s="180" t="s">
        <v>336</v>
      </c>
      <c r="F13" s="63">
        <f>S13</f>
        <v>151056</v>
      </c>
      <c r="G13" s="169">
        <v>200</v>
      </c>
      <c r="H13" s="466" t="s">
        <v>220</v>
      </c>
      <c r="I13" s="466"/>
      <c r="J13" s="267" t="s">
        <v>614</v>
      </c>
      <c r="K13" s="169" t="s">
        <v>211</v>
      </c>
      <c r="L13" s="97">
        <v>0</v>
      </c>
      <c r="M13" s="97">
        <f>L13*O13</f>
        <v>0</v>
      </c>
      <c r="N13" s="97"/>
      <c r="O13" s="98">
        <f>P13*(1-$J$3)</f>
        <v>51990</v>
      </c>
      <c r="P13" s="99">
        <f>V13</f>
        <v>51990</v>
      </c>
      <c r="Q13" s="72" t="s">
        <v>73</v>
      </c>
      <c r="R13" s="72" t="s">
        <v>80</v>
      </c>
      <c r="S13" s="72">
        <v>151056</v>
      </c>
      <c r="T13" s="345">
        <v>4670007713249</v>
      </c>
      <c r="U13" s="31"/>
      <c r="V13" s="72">
        <f>VLOOKUP(R13,'Печать Заказа'!B:F,5,FALSE)</f>
        <v>51990</v>
      </c>
      <c r="W13" s="72"/>
      <c r="Y13" s="1" t="str">
        <f>IFERROR(VLOOKUP(R13,'Печать Заказа'!B:N,13,FALSE),"")</f>
        <v/>
      </c>
    </row>
    <row r="14" spans="1:27" ht="25.5" customHeight="1" thickBot="1" x14ac:dyDescent="0.3">
      <c r="B14" s="84"/>
      <c r="C14" s="188" t="str">
        <f>Q14</f>
        <v>THERMEX IRP 280 F</v>
      </c>
      <c r="D14" s="188"/>
      <c r="E14" s="188" t="s">
        <v>336</v>
      </c>
      <c r="F14" s="63">
        <f>S14</f>
        <v>151057</v>
      </c>
      <c r="G14" s="169">
        <v>280</v>
      </c>
      <c r="H14" s="475" t="s">
        <v>220</v>
      </c>
      <c r="I14" s="475"/>
      <c r="J14" s="267" t="s">
        <v>614</v>
      </c>
      <c r="K14" s="169" t="s">
        <v>212</v>
      </c>
      <c r="L14" s="97">
        <v>0</v>
      </c>
      <c r="M14" s="97">
        <f>L14*O14</f>
        <v>0</v>
      </c>
      <c r="N14" s="97"/>
      <c r="O14" s="98">
        <f>P14*(1-$J$3)</f>
        <v>56990</v>
      </c>
      <c r="P14" s="99">
        <f>V14</f>
        <v>56990</v>
      </c>
      <c r="Q14" s="72" t="s">
        <v>72</v>
      </c>
      <c r="R14" s="72" t="s">
        <v>81</v>
      </c>
      <c r="S14" s="72">
        <v>151057</v>
      </c>
      <c r="T14" s="345">
        <v>4670007713256</v>
      </c>
      <c r="U14" s="31"/>
      <c r="V14" s="72">
        <f>VLOOKUP(R14,'Печать Заказа'!B:F,5,FALSE)</f>
        <v>56990</v>
      </c>
      <c r="W14" s="72"/>
      <c r="Y14" s="1" t="str">
        <f>IFERROR(VLOOKUP(R14,'Печать Заказа'!B:N,13,FALSE),"")</f>
        <v/>
      </c>
    </row>
    <row r="15" spans="1:27" s="33" customFormat="1" ht="66" customHeight="1" thickTop="1" x14ac:dyDescent="0.25">
      <c r="A15" s="3"/>
      <c r="B15" s="62"/>
      <c r="C15" s="95" t="s">
        <v>617</v>
      </c>
      <c r="D15" s="92"/>
      <c r="E15" s="92"/>
      <c r="F15" s="92"/>
      <c r="G15" s="92"/>
      <c r="H15" s="92"/>
      <c r="I15" s="92"/>
      <c r="J15" s="92"/>
      <c r="K15" s="92"/>
      <c r="L15" s="81"/>
      <c r="M15" s="81"/>
      <c r="N15" s="81"/>
      <c r="O15" s="81"/>
      <c r="P15" s="81"/>
      <c r="Q15" s="27"/>
      <c r="R15" s="30"/>
      <c r="S15" s="30"/>
      <c r="T15" s="30"/>
      <c r="U15" s="30"/>
      <c r="V15" s="30"/>
      <c r="W15" s="30"/>
      <c r="Y15" s="1" t="str">
        <f>IFERROR(VLOOKUP(R15,'Печать Заказа'!B:N,13,FALSE),"")</f>
        <v/>
      </c>
    </row>
    <row r="16" spans="1:27" ht="45" customHeight="1" x14ac:dyDescent="0.25">
      <c r="B16" s="84"/>
      <c r="C16" s="91" t="s">
        <v>59</v>
      </c>
      <c r="D16" s="91"/>
      <c r="E16" s="177" t="s">
        <v>334</v>
      </c>
      <c r="F16" s="91" t="s">
        <v>166</v>
      </c>
      <c r="G16" s="170" t="s">
        <v>179</v>
      </c>
      <c r="H16" s="473" t="s">
        <v>181</v>
      </c>
      <c r="I16" s="473"/>
      <c r="J16" s="170" t="s">
        <v>180</v>
      </c>
      <c r="K16" s="170" t="s">
        <v>187</v>
      </c>
      <c r="L16" s="480" t="s">
        <v>620</v>
      </c>
      <c r="M16" s="480"/>
      <c r="N16" s="480"/>
      <c r="O16" s="480"/>
      <c r="P16" s="480"/>
      <c r="Q16" s="28"/>
      <c r="R16" s="29"/>
      <c r="S16" s="29"/>
      <c r="T16" s="29"/>
      <c r="U16" s="29"/>
      <c r="V16" s="29"/>
      <c r="W16" s="29"/>
      <c r="Y16" s="1" t="str">
        <f>IFERROR(VLOOKUP(R16,'Печать Заказа'!B:N,13,FALSE),"")</f>
        <v/>
      </c>
    </row>
    <row r="17" spans="1:28" ht="25.5" customHeight="1" x14ac:dyDescent="0.25">
      <c r="B17" s="32"/>
      <c r="C17" s="180" t="str">
        <f>Q17</f>
        <v>THERMEX ER 200 V</v>
      </c>
      <c r="D17" s="180"/>
      <c r="E17" s="187" t="s">
        <v>335</v>
      </c>
      <c r="F17" s="65">
        <f>S17</f>
        <v>111040</v>
      </c>
      <c r="G17" s="169">
        <v>200</v>
      </c>
      <c r="H17" s="466" t="s">
        <v>220</v>
      </c>
      <c r="I17" s="466"/>
      <c r="J17" s="267" t="s">
        <v>614</v>
      </c>
      <c r="K17" s="169" t="s">
        <v>55</v>
      </c>
      <c r="L17" s="97">
        <v>0</v>
      </c>
      <c r="M17" s="97">
        <f>L17*O17</f>
        <v>0</v>
      </c>
      <c r="N17" s="97"/>
      <c r="O17" s="98">
        <f>P17*(1-$J$3)</f>
        <v>43690</v>
      </c>
      <c r="P17" s="99">
        <f>V17</f>
        <v>43690</v>
      </c>
      <c r="Q17" s="72" t="s">
        <v>5</v>
      </c>
      <c r="R17" s="72" t="s">
        <v>46</v>
      </c>
      <c r="S17" s="72">
        <v>111040</v>
      </c>
      <c r="T17" s="345">
        <v>4607084199444</v>
      </c>
      <c r="U17" s="31"/>
      <c r="V17" s="72">
        <f>VLOOKUP(R17,'Печать Заказа'!B:F,5,FALSE)</f>
        <v>43690</v>
      </c>
      <c r="W17" s="72" t="str">
        <f>IF(V17="фикс.цена",VLOOKUP(R17,'Печать Заказа'!B:F,4,FALSE),"")</f>
        <v/>
      </c>
      <c r="Y17" s="1" t="str">
        <f>IFERROR(VLOOKUP(R17,'Печать Заказа'!B:N,13,FALSE),"")</f>
        <v/>
      </c>
    </row>
    <row r="18" spans="1:28" ht="22.5" customHeight="1" thickBot="1" x14ac:dyDescent="0.3">
      <c r="A18" s="75"/>
      <c r="B18" s="79"/>
      <c r="C18" s="182" t="str">
        <f>Q18</f>
        <v>THERMEX ER 300 V</v>
      </c>
      <c r="D18" s="182"/>
      <c r="E18" s="191" t="s">
        <v>335</v>
      </c>
      <c r="F18" s="78">
        <f>S18</f>
        <v>111041</v>
      </c>
      <c r="G18" s="171">
        <v>300</v>
      </c>
      <c r="H18" s="479" t="s">
        <v>220</v>
      </c>
      <c r="I18" s="479"/>
      <c r="J18" s="267" t="s">
        <v>614</v>
      </c>
      <c r="K18" s="76" t="s">
        <v>56</v>
      </c>
      <c r="L18" s="100">
        <v>0</v>
      </c>
      <c r="M18" s="100">
        <f>L18*O18</f>
        <v>0</v>
      </c>
      <c r="N18" s="100"/>
      <c r="O18" s="101">
        <f>P18*(1-$J$3)</f>
        <v>51290</v>
      </c>
      <c r="P18" s="102">
        <f>V18</f>
        <v>51290</v>
      </c>
      <c r="Q18" s="158" t="s">
        <v>6</v>
      </c>
      <c r="R18" s="158" t="s">
        <v>47</v>
      </c>
      <c r="S18" s="158">
        <v>111041</v>
      </c>
      <c r="T18" s="345">
        <v>4607084199451</v>
      </c>
      <c r="U18" s="31"/>
      <c r="V18" s="158">
        <f>VLOOKUP(R18,'Печать Заказа'!B:F,5,FALSE)</f>
        <v>51290</v>
      </c>
      <c r="W18" s="158" t="str">
        <f>IF(V18="фикс.цена",VLOOKUP(R18,'Печать Заказа'!B:F,4,FALSE),"")</f>
        <v/>
      </c>
      <c r="Y18" s="1" t="str">
        <f>IFERROR(VLOOKUP(R18,'Печать Заказа'!B:N,13,FALSE),"")</f>
        <v/>
      </c>
    </row>
    <row r="19" spans="1:28" s="69" customFormat="1" ht="47.25" customHeight="1" thickTop="1" x14ac:dyDescent="0.25">
      <c r="A19" s="68"/>
      <c r="B19" s="4"/>
      <c r="C19" s="6"/>
      <c r="D19" s="6"/>
      <c r="E19" s="6"/>
      <c r="F19" s="7"/>
      <c r="G19" s="5"/>
      <c r="H19" s="5"/>
      <c r="I19" s="5"/>
      <c r="J19" s="5"/>
      <c r="K19" s="5"/>
      <c r="L19" s="8"/>
      <c r="M19" s="8"/>
      <c r="N19" s="8"/>
      <c r="O19" s="8"/>
      <c r="P19" s="8"/>
      <c r="Q19" s="9"/>
      <c r="R19" s="11"/>
      <c r="S19" s="11"/>
      <c r="T19" s="11"/>
      <c r="U19" s="11"/>
      <c r="V19" s="11"/>
      <c r="W19" s="11"/>
      <c r="X19" s="1"/>
      <c r="Y19" s="1" t="str">
        <f>IFERROR(VLOOKUP(R19,'Печать Заказа'!B:N,13,FALSE),"")</f>
        <v/>
      </c>
      <c r="Z19" s="1"/>
      <c r="AA19" s="1"/>
      <c r="AB19" s="1"/>
    </row>
    <row r="20" spans="1:28" s="33" customFormat="1" ht="66" customHeight="1" x14ac:dyDescent="0.25">
      <c r="A20" s="3"/>
      <c r="B20" s="4"/>
      <c r="C20" s="6"/>
      <c r="D20" s="6"/>
      <c r="E20" s="6"/>
      <c r="F20" s="7"/>
      <c r="G20" s="5"/>
      <c r="H20" s="5"/>
      <c r="I20" s="5"/>
      <c r="J20" s="5"/>
      <c r="K20" s="5"/>
      <c r="L20" s="8"/>
      <c r="M20" s="8"/>
      <c r="N20" s="8"/>
      <c r="O20" s="8"/>
      <c r="P20" s="8"/>
      <c r="Q20" s="9"/>
      <c r="R20" s="11"/>
      <c r="S20" s="11"/>
      <c r="T20" s="11"/>
      <c r="U20" s="11"/>
      <c r="V20" s="11"/>
      <c r="W20" s="11"/>
      <c r="X20" s="1"/>
      <c r="Y20" s="1" t="str">
        <f>IFERROR(VLOOKUP(R20,'Печать Заказа'!B:N,13,FALSE),"")</f>
        <v/>
      </c>
      <c r="Z20" s="1"/>
      <c r="AA20" s="1"/>
      <c r="AB20" s="1"/>
    </row>
    <row r="21" spans="1:28" ht="45" customHeight="1" x14ac:dyDescent="0.25">
      <c r="Y21" s="1" t="str">
        <f>IFERROR(VLOOKUP(R21,'Печать Заказа'!B:N,13,FALSE),"")</f>
        <v/>
      </c>
    </row>
    <row r="22" spans="1:28" ht="42" customHeight="1" x14ac:dyDescent="0.25">
      <c r="Y22" s="1" t="str">
        <f>IFERROR(VLOOKUP(R22,'Печать Заказа'!B:N,13,FALSE),"")</f>
        <v/>
      </c>
    </row>
    <row r="23" spans="1:28" ht="42" customHeight="1" x14ac:dyDescent="0.25">
      <c r="Y23" s="1" t="str">
        <f>IFERROR(VLOOKUP(R23,'Печать Заказа'!B:N,13,FALSE),"")</f>
        <v/>
      </c>
    </row>
    <row r="24" spans="1:28" s="33" customFormat="1" ht="66" customHeight="1" x14ac:dyDescent="0.25">
      <c r="A24" s="3"/>
      <c r="B24" s="4"/>
      <c r="C24" s="6"/>
      <c r="D24" s="6"/>
      <c r="E24" s="6"/>
      <c r="F24" s="7"/>
      <c r="G24" s="5"/>
      <c r="H24" s="5"/>
      <c r="I24" s="5"/>
      <c r="J24" s="5"/>
      <c r="K24" s="5"/>
      <c r="L24" s="8"/>
      <c r="M24" s="8"/>
      <c r="N24" s="8"/>
      <c r="O24" s="8"/>
      <c r="P24" s="8"/>
      <c r="Q24" s="9"/>
      <c r="R24" s="11"/>
      <c r="S24" s="11"/>
      <c r="T24" s="11"/>
      <c r="U24" s="11"/>
      <c r="V24" s="11"/>
      <c r="W24" s="11"/>
      <c r="X24" s="1"/>
      <c r="Y24" s="1" t="str">
        <f>IFERROR(VLOOKUP(R24,'Печать Заказа'!B:N,13,FALSE),"")</f>
        <v/>
      </c>
      <c r="Z24" s="1"/>
      <c r="AA24" s="1"/>
      <c r="AB24" s="1"/>
    </row>
    <row r="25" spans="1:28" ht="45" customHeight="1" x14ac:dyDescent="0.25">
      <c r="Y25" s="1" t="str">
        <f>IFERROR(VLOOKUP(R25,'Печать Заказа'!B:N,13,FALSE),"")</f>
        <v/>
      </c>
    </row>
    <row r="26" spans="1:28" ht="25.5" customHeight="1" x14ac:dyDescent="0.25">
      <c r="Y26" s="1" t="str">
        <f>IFERROR(VLOOKUP(R26,'Печать Заказа'!B:N,13,FALSE),"")</f>
        <v/>
      </c>
    </row>
    <row r="27" spans="1:28" ht="25.5" customHeight="1" x14ac:dyDescent="0.25">
      <c r="Y27" s="1" t="str">
        <f>IFERROR(VLOOKUP(R27,'Печать Заказа'!B:N,13,FALSE),"")</f>
        <v/>
      </c>
    </row>
    <row r="28" spans="1:28" ht="25.5" customHeight="1" x14ac:dyDescent="0.25">
      <c r="Y28" s="1" t="str">
        <f>IFERROR(VLOOKUP(R28,'Печать Заказа'!B:N,13,FALSE),"")</f>
        <v/>
      </c>
    </row>
    <row r="29" spans="1:28" s="33" customFormat="1" ht="66" customHeight="1" x14ac:dyDescent="0.25">
      <c r="A29" s="3"/>
      <c r="B29" s="4"/>
      <c r="C29" s="6"/>
      <c r="D29" s="6"/>
      <c r="E29" s="6"/>
      <c r="F29" s="7"/>
      <c r="G29" s="5"/>
      <c r="H29" s="5"/>
      <c r="I29" s="5"/>
      <c r="J29" s="5"/>
      <c r="K29" s="5"/>
      <c r="L29" s="8"/>
      <c r="M29" s="8"/>
      <c r="N29" s="8"/>
      <c r="O29" s="8"/>
      <c r="P29" s="8"/>
      <c r="Q29" s="9"/>
      <c r="R29" s="11"/>
      <c r="S29" s="11"/>
      <c r="T29" s="11"/>
      <c r="U29" s="11"/>
      <c r="V29" s="11"/>
      <c r="W29" s="11"/>
      <c r="X29" s="1"/>
      <c r="Y29" s="1" t="str">
        <f>IFERROR(VLOOKUP(R29,'Печать Заказа'!B:N,13,FALSE),"")</f>
        <v/>
      </c>
      <c r="Z29" s="1"/>
      <c r="AA29" s="1"/>
      <c r="AB29" s="1"/>
    </row>
    <row r="30" spans="1:28" ht="45" customHeight="1" x14ac:dyDescent="0.25">
      <c r="Y30" s="1" t="str">
        <f>IFERROR(VLOOKUP(R30,'Печать Заказа'!B:N,13,FALSE),"")</f>
        <v/>
      </c>
    </row>
    <row r="31" spans="1:28" ht="25.5" customHeight="1" x14ac:dyDescent="0.25">
      <c r="Y31" s="1" t="str">
        <f>IFERROR(VLOOKUP(R31,'Печать Заказа'!B:N,13,FALSE),"")</f>
        <v/>
      </c>
    </row>
    <row r="32" spans="1:28" ht="25.5" customHeight="1" x14ac:dyDescent="0.25">
      <c r="Y32" s="1" t="str">
        <f>IFERROR(VLOOKUP(R32,'Печать Заказа'!B:N,13,FALSE),"")</f>
        <v/>
      </c>
    </row>
    <row r="33" spans="25:25" ht="25.5" customHeight="1" x14ac:dyDescent="0.25">
      <c r="Y33" s="1" t="str">
        <f>IFERROR(VLOOKUP(R33,'Печать Заказа'!B:N,13,FALSE),"")</f>
        <v/>
      </c>
    </row>
    <row r="34" spans="25:25" ht="25.5" customHeight="1" x14ac:dyDescent="0.25">
      <c r="Y34" s="1" t="str">
        <f>IFERROR(VLOOKUP(R34,'Печать Заказа'!B:N,13,FALSE),"")</f>
        <v/>
      </c>
    </row>
    <row r="35" spans="25:25" ht="25.5" customHeight="1" x14ac:dyDescent="0.25">
      <c r="Y35" s="1" t="str">
        <f>IFERROR(VLOOKUP(R35,'Печать Заказа'!B:N,13,FALSE),"")</f>
        <v/>
      </c>
    </row>
    <row r="36" spans="25:25" ht="25.5" customHeight="1" x14ac:dyDescent="0.25">
      <c r="Y36" s="1" t="str">
        <f>IFERROR(VLOOKUP(R36,'Печать Заказа'!B:N,13,FALSE),"")</f>
        <v/>
      </c>
    </row>
    <row r="37" spans="25:25" ht="15" customHeight="1" x14ac:dyDescent="0.25">
      <c r="Y37" s="1" t="str">
        <f>IFERROR(VLOOKUP(R37,'Печать Заказа'!B:N,13,FALSE),"")</f>
        <v/>
      </c>
    </row>
    <row r="38" spans="25:25" ht="15" customHeight="1" x14ac:dyDescent="0.25">
      <c r="Y38" s="1" t="str">
        <f>IFERROR(VLOOKUP(R38,'Печать Заказа'!B:N,13,FALSE),"")</f>
        <v/>
      </c>
    </row>
    <row r="39" spans="25:25" ht="15" customHeight="1" x14ac:dyDescent="0.25">
      <c r="Y39" s="1" t="str">
        <f>IFERROR(VLOOKUP(R39,'Печать Заказа'!B:N,13,FALSE),"")</f>
        <v/>
      </c>
    </row>
    <row r="40" spans="25:25" ht="15" customHeight="1" x14ac:dyDescent="0.25">
      <c r="Y40" s="1" t="str">
        <f>IFERROR(VLOOKUP(R40,'Печать Заказа'!B:N,13,FALSE),"")</f>
        <v/>
      </c>
    </row>
    <row r="41" spans="25:25" ht="15" customHeight="1" x14ac:dyDescent="0.25">
      <c r="Y41" s="1" t="str">
        <f>IFERROR(VLOOKUP(R41,'Печать Заказа'!B:N,13,FALSE),"")</f>
        <v/>
      </c>
    </row>
    <row r="42" spans="25:25" ht="15" customHeight="1" x14ac:dyDescent="0.25">
      <c r="Y42" s="1" t="str">
        <f>IFERROR(VLOOKUP(R42,'Печать Заказа'!B:N,13,FALSE),"")</f>
        <v/>
      </c>
    </row>
    <row r="43" spans="25:25" ht="15" customHeight="1" x14ac:dyDescent="0.25">
      <c r="Y43" s="1" t="str">
        <f>IFERROR(VLOOKUP(R43,'Печать Заказа'!B:N,13,FALSE),"")</f>
        <v/>
      </c>
    </row>
    <row r="44" spans="25:25" ht="15" customHeight="1" x14ac:dyDescent="0.25">
      <c r="Y44" s="1" t="str">
        <f>IFERROR(VLOOKUP(R44,'Печать Заказа'!B:N,13,FALSE),"")</f>
        <v/>
      </c>
    </row>
    <row r="45" spans="25:25" ht="15" customHeight="1" x14ac:dyDescent="0.25">
      <c r="Y45" s="1" t="str">
        <f>IFERROR(VLOOKUP(R45,'Печать Заказа'!B:N,13,FALSE),"")</f>
        <v/>
      </c>
    </row>
    <row r="46" spans="25:25" ht="15" customHeight="1" x14ac:dyDescent="0.25">
      <c r="Y46" s="1" t="str">
        <f>IFERROR(VLOOKUP(R46,'Печать Заказа'!B:N,13,FALSE),"")</f>
        <v/>
      </c>
    </row>
    <row r="47" spans="25:25" ht="15" customHeight="1" x14ac:dyDescent="0.25">
      <c r="Y47" s="1" t="str">
        <f>IFERROR(VLOOKUP(R47,'Печать Заказа'!B:N,13,FALSE),"")</f>
        <v/>
      </c>
    </row>
    <row r="48" spans="25:25" ht="15" customHeight="1" x14ac:dyDescent="0.25">
      <c r="Y48" s="1" t="str">
        <f>IFERROR(VLOOKUP(R48,'Печать Заказа'!B:N,13,FALSE),"")</f>
        <v/>
      </c>
    </row>
    <row r="49" spans="25:25" ht="15" customHeight="1" x14ac:dyDescent="0.25">
      <c r="Y49" s="1" t="str">
        <f>IFERROR(VLOOKUP(R49,'Печать Заказа'!B:N,13,FALSE),"")</f>
        <v/>
      </c>
    </row>
    <row r="50" spans="25:25" ht="15" customHeight="1" x14ac:dyDescent="0.25">
      <c r="Y50" s="1" t="str">
        <f>IFERROR(VLOOKUP(R50,'Печать Заказа'!B:N,13,FALSE),"")</f>
        <v/>
      </c>
    </row>
    <row r="51" spans="25:25" ht="15" customHeight="1" x14ac:dyDescent="0.25">
      <c r="Y51" s="1" t="str">
        <f>IFERROR(VLOOKUP(R51,'Печать Заказа'!B:N,13,FALSE),"")</f>
        <v/>
      </c>
    </row>
    <row r="52" spans="25:25" ht="15" customHeight="1" x14ac:dyDescent="0.25">
      <c r="Y52" s="1" t="str">
        <f>IFERROR(VLOOKUP(R52,'Печать Заказа'!B:N,13,FALSE),"")</f>
        <v/>
      </c>
    </row>
    <row r="53" spans="25:25" ht="15" customHeight="1" x14ac:dyDescent="0.25">
      <c r="Y53" s="1" t="str">
        <f>IFERROR(VLOOKUP(R53,'Печать Заказа'!B:N,13,FALSE),"")</f>
        <v/>
      </c>
    </row>
    <row r="54" spans="25:25" ht="15" customHeight="1" x14ac:dyDescent="0.25">
      <c r="Y54" s="1" t="str">
        <f>IFERROR(VLOOKUP(R54,'Печать Заказа'!B:N,13,FALSE),"")</f>
        <v/>
      </c>
    </row>
    <row r="55" spans="25:25" ht="15" customHeight="1" x14ac:dyDescent="0.25">
      <c r="Y55" s="1" t="str">
        <f>IFERROR(VLOOKUP(R55,'Печать Заказа'!B:N,13,FALSE),"")</f>
        <v/>
      </c>
    </row>
    <row r="56" spans="25:25" ht="15" customHeight="1" x14ac:dyDescent="0.25">
      <c r="Y56" s="1" t="str">
        <f>IFERROR(VLOOKUP(R56,'Печать Заказа'!B:N,13,FALSE),"")</f>
        <v/>
      </c>
    </row>
    <row r="57" spans="25:25" ht="15" customHeight="1" x14ac:dyDescent="0.25">
      <c r="Y57" s="1" t="str">
        <f>IFERROR(VLOOKUP(R57,'Печать Заказа'!B:N,13,FALSE),"")</f>
        <v/>
      </c>
    </row>
    <row r="58" spans="25:25" ht="15" customHeight="1" x14ac:dyDescent="0.25">
      <c r="Y58" s="1" t="str">
        <f>IFERROR(VLOOKUP(R58,'Печать Заказа'!B:N,13,FALSE),"")</f>
        <v/>
      </c>
    </row>
    <row r="59" spans="25:25" ht="15" customHeight="1" x14ac:dyDescent="0.25">
      <c r="Y59" s="1" t="str">
        <f>IFERROR(VLOOKUP(R59,'Печать Заказа'!B:N,13,FALSE),"")</f>
        <v/>
      </c>
    </row>
    <row r="60" spans="25:25" ht="15" customHeight="1" x14ac:dyDescent="0.25">
      <c r="Y60" s="1" t="str">
        <f>IFERROR(VLOOKUP(R60,'Печать Заказа'!B:N,13,FALSE),"")</f>
        <v/>
      </c>
    </row>
    <row r="61" spans="25:25" ht="15" customHeight="1" x14ac:dyDescent="0.25">
      <c r="Y61" s="1" t="str">
        <f>IFERROR(VLOOKUP(R61,'Печать Заказа'!B:N,13,FALSE),"")</f>
        <v/>
      </c>
    </row>
    <row r="62" spans="25:25" ht="15" customHeight="1" x14ac:dyDescent="0.25">
      <c r="Y62" s="1" t="str">
        <f>IFERROR(VLOOKUP(R62,'Печать Заказа'!B:N,13,FALSE),"")</f>
        <v/>
      </c>
    </row>
    <row r="63" spans="25:25" ht="15" customHeight="1" x14ac:dyDescent="0.25">
      <c r="Y63" s="1" t="str">
        <f>IFERROR(VLOOKUP(R63,'Печать Заказа'!B:N,13,FALSE),"")</f>
        <v/>
      </c>
    </row>
    <row r="64" spans="25:25" ht="15" customHeight="1" x14ac:dyDescent="0.25">
      <c r="Y64" s="1" t="str">
        <f>IFERROR(VLOOKUP(R64,'Печать Заказа'!B:N,13,FALSE),"")</f>
        <v/>
      </c>
    </row>
    <row r="65" spans="25:25" ht="15" customHeight="1" x14ac:dyDescent="0.25">
      <c r="Y65" s="1" t="str">
        <f>IFERROR(VLOOKUP(R65,'Печать Заказа'!B:N,13,FALSE),"")</f>
        <v/>
      </c>
    </row>
    <row r="66" spans="25:25" ht="15" customHeight="1" x14ac:dyDescent="0.25">
      <c r="Y66" s="1" t="str">
        <f>IFERROR(VLOOKUP(R66,'Печать Заказа'!B:N,13,FALSE),"")</f>
        <v/>
      </c>
    </row>
    <row r="67" spans="25:25" ht="15" customHeight="1" x14ac:dyDescent="0.25">
      <c r="Y67" s="1" t="str">
        <f>IFERROR(VLOOKUP(R67,'Печать Заказа'!B:N,13,FALSE),"")</f>
        <v/>
      </c>
    </row>
    <row r="68" spans="25:25" ht="15" customHeight="1" x14ac:dyDescent="0.25">
      <c r="Y68" s="1" t="str">
        <f>IFERROR(VLOOKUP(R68,'Печать Заказа'!B:N,13,FALSE),"")</f>
        <v/>
      </c>
    </row>
    <row r="69" spans="25:25" ht="15" customHeight="1" x14ac:dyDescent="0.25">
      <c r="Y69" s="1" t="str">
        <f>IFERROR(VLOOKUP(R69,'Печать Заказа'!B:N,13,FALSE),"")</f>
        <v/>
      </c>
    </row>
    <row r="70" spans="25:25" ht="15" customHeight="1" x14ac:dyDescent="0.25">
      <c r="Y70" s="1" t="str">
        <f>IFERROR(VLOOKUP(R70,'Печать Заказа'!B:N,13,FALSE),"")</f>
        <v/>
      </c>
    </row>
    <row r="71" spans="25:25" ht="15" customHeight="1" x14ac:dyDescent="0.25">
      <c r="Y71" s="1" t="str">
        <f>IFERROR(VLOOKUP(R71,'Печать Заказа'!B:N,13,FALSE),"")</f>
        <v/>
      </c>
    </row>
    <row r="72" spans="25:25" ht="15" customHeight="1" x14ac:dyDescent="0.25">
      <c r="Y72" s="1" t="str">
        <f>IFERROR(VLOOKUP(R72,'Печать Заказа'!B:N,13,FALSE),"")</f>
        <v/>
      </c>
    </row>
    <row r="73" spans="25:25" ht="15" customHeight="1" x14ac:dyDescent="0.25">
      <c r="Y73" s="1" t="str">
        <f>IFERROR(VLOOKUP(R73,'Печать Заказа'!B:N,13,FALSE),"")</f>
        <v/>
      </c>
    </row>
    <row r="74" spans="25:25" ht="15" customHeight="1" x14ac:dyDescent="0.25">
      <c r="Y74" s="1" t="str">
        <f>IFERROR(VLOOKUP(R74,'Печать Заказа'!B:N,13,FALSE),"")</f>
        <v/>
      </c>
    </row>
    <row r="75" spans="25:25" ht="15" customHeight="1" x14ac:dyDescent="0.25">
      <c r="Y75" s="1" t="str">
        <f>IFERROR(VLOOKUP(R75,'Печать Заказа'!B:N,13,FALSE),"")</f>
        <v/>
      </c>
    </row>
    <row r="76" spans="25:25" ht="15" customHeight="1" x14ac:dyDescent="0.25">
      <c r="Y76" s="1" t="str">
        <f>IFERROR(VLOOKUP(R76,'Печать Заказа'!B:N,13,FALSE),"")</f>
        <v/>
      </c>
    </row>
    <row r="77" spans="25:25" ht="15" customHeight="1" x14ac:dyDescent="0.25">
      <c r="Y77" s="1" t="str">
        <f>IFERROR(VLOOKUP(R77,'Печать Заказа'!B:N,13,FALSE),"")</f>
        <v/>
      </c>
    </row>
    <row r="78" spans="25:25" ht="15" customHeight="1" x14ac:dyDescent="0.25">
      <c r="Y78" s="1" t="str">
        <f>IFERROR(VLOOKUP(R78,'Печать Заказа'!B:N,13,FALSE),"")</f>
        <v/>
      </c>
    </row>
    <row r="79" spans="25:25" ht="15" customHeight="1" x14ac:dyDescent="0.25">
      <c r="Y79" s="1" t="str">
        <f>IFERROR(VLOOKUP(R79,'Печать Заказа'!B:N,13,FALSE),"")</f>
        <v/>
      </c>
    </row>
    <row r="80" spans="25:25" ht="15" customHeight="1" x14ac:dyDescent="0.25">
      <c r="Y80" s="1" t="str">
        <f>IFERROR(VLOOKUP(R80,'Печать Заказа'!B:N,13,FALSE),"")</f>
        <v/>
      </c>
    </row>
    <row r="81" spans="25:25" ht="15" customHeight="1" x14ac:dyDescent="0.25">
      <c r="Y81" s="1" t="str">
        <f>IFERROR(VLOOKUP(R81,'Печать Заказа'!B:N,13,FALSE),"")</f>
        <v/>
      </c>
    </row>
    <row r="82" spans="25:25" ht="15" customHeight="1" x14ac:dyDescent="0.25">
      <c r="Y82" s="1" t="str">
        <f>IFERROR(VLOOKUP(R82,'Печать Заказа'!B:N,13,FALSE),"")</f>
        <v/>
      </c>
    </row>
    <row r="83" spans="25:25" ht="15" customHeight="1" x14ac:dyDescent="0.25">
      <c r="Y83" s="1" t="str">
        <f>IFERROR(VLOOKUP(R83,'Печать Заказа'!B:N,13,FALSE),"")</f>
        <v/>
      </c>
    </row>
    <row r="84" spans="25:25" ht="15" customHeight="1" x14ac:dyDescent="0.25">
      <c r="Y84" s="1" t="str">
        <f>IFERROR(VLOOKUP(R84,'Печать Заказа'!B:N,13,FALSE),"")</f>
        <v/>
      </c>
    </row>
    <row r="85" spans="25:25" ht="15" customHeight="1" x14ac:dyDescent="0.25">
      <c r="Y85" s="1" t="str">
        <f>IFERROR(VLOOKUP(R85,'Печать Заказа'!B:N,13,FALSE),"")</f>
        <v/>
      </c>
    </row>
    <row r="86" spans="25:25" ht="15" customHeight="1" x14ac:dyDescent="0.25">
      <c r="Y86" s="1" t="str">
        <f>IFERROR(VLOOKUP(R86,'Печать Заказа'!B:N,13,FALSE),"")</f>
        <v/>
      </c>
    </row>
    <row r="87" spans="25:25" ht="15" customHeight="1" x14ac:dyDescent="0.25">
      <c r="Y87" s="1" t="str">
        <f>IFERROR(VLOOKUP(R87,'Печать Заказа'!B:N,13,FALSE),"")</f>
        <v/>
      </c>
    </row>
    <row r="88" spans="25:25" ht="15" customHeight="1" x14ac:dyDescent="0.25">
      <c r="Y88" s="1" t="str">
        <f>IFERROR(VLOOKUP(R88,'Печать Заказа'!B:N,13,FALSE),"")</f>
        <v/>
      </c>
    </row>
    <row r="89" spans="25:25" ht="15" customHeight="1" x14ac:dyDescent="0.25">
      <c r="Y89" s="1" t="str">
        <f>IFERROR(VLOOKUP(R89,'Печать Заказа'!B:N,13,FALSE),"")</f>
        <v/>
      </c>
    </row>
    <row r="90" spans="25:25" ht="15" customHeight="1" x14ac:dyDescent="0.25">
      <c r="Y90" s="1" t="str">
        <f>IFERROR(VLOOKUP(R90,'Печать Заказа'!B:N,13,FALSE),"")</f>
        <v/>
      </c>
    </row>
    <row r="91" spans="25:25" ht="15" customHeight="1" x14ac:dyDescent="0.25">
      <c r="Y91" s="1" t="str">
        <f>IFERROR(VLOOKUP(R91,'Печать Заказа'!B:N,13,FALSE),"")</f>
        <v/>
      </c>
    </row>
    <row r="92" spans="25:25" ht="15" customHeight="1" x14ac:dyDescent="0.25">
      <c r="Y92" s="1" t="str">
        <f>IFERROR(VLOOKUP(R92,'Печать Заказа'!B:N,13,FALSE),"")</f>
        <v/>
      </c>
    </row>
    <row r="93" spans="25:25" ht="15" customHeight="1" x14ac:dyDescent="0.25">
      <c r="Y93" s="1" t="str">
        <f>IFERROR(VLOOKUP(R93,'Печать Заказа'!B:N,13,FALSE),"")</f>
        <v/>
      </c>
    </row>
    <row r="94" spans="25:25" ht="15" customHeight="1" x14ac:dyDescent="0.25">
      <c r="Y94" s="1" t="str">
        <f>IFERROR(VLOOKUP(R94,'Печать Заказа'!B:N,13,FALSE),"")</f>
        <v/>
      </c>
    </row>
    <row r="95" spans="25:25" ht="15" customHeight="1" x14ac:dyDescent="0.25">
      <c r="Y95" s="1" t="str">
        <f>IFERROR(VLOOKUP(R95,'Печать Заказа'!B:N,13,FALSE),"")</f>
        <v/>
      </c>
    </row>
    <row r="96" spans="25:25" ht="15" customHeight="1" x14ac:dyDescent="0.25">
      <c r="Y96" s="1" t="str">
        <f>IFERROR(VLOOKUP(R96,'Печать Заказа'!B:N,13,FALSE),"")</f>
        <v/>
      </c>
    </row>
    <row r="97" spans="25:25" ht="15" customHeight="1" x14ac:dyDescent="0.25">
      <c r="Y97" s="1" t="str">
        <f>IFERROR(VLOOKUP(R97,'Печать Заказа'!B:N,13,FALSE),"")</f>
        <v/>
      </c>
    </row>
    <row r="98" spans="25:25" ht="15" customHeight="1" x14ac:dyDescent="0.25">
      <c r="Y98" s="1" t="str">
        <f>IFERROR(VLOOKUP(R98,'Печать Заказа'!B:N,13,FALSE),"")</f>
        <v/>
      </c>
    </row>
    <row r="99" spans="25:25" ht="15" customHeight="1" x14ac:dyDescent="0.25">
      <c r="Y99" s="1" t="str">
        <f>IFERROR(VLOOKUP(R99,'Печать Заказа'!B:N,13,FALSE),"")</f>
        <v/>
      </c>
    </row>
    <row r="100" spans="25:25" ht="15" customHeight="1" x14ac:dyDescent="0.25">
      <c r="Y100" s="1" t="str">
        <f>IFERROR(VLOOKUP(R100,'Печать Заказа'!B:N,13,FALSE),"")</f>
        <v/>
      </c>
    </row>
    <row r="101" spans="25:25" ht="15" customHeight="1" x14ac:dyDescent="0.25">
      <c r="Y101" s="1" t="str">
        <f>IFERROR(VLOOKUP(R101,'Печать Заказа'!B:N,13,FALSE),"")</f>
        <v/>
      </c>
    </row>
    <row r="102" spans="25:25" ht="15" customHeight="1" x14ac:dyDescent="0.25">
      <c r="Y102" s="1" t="str">
        <f>IFERROR(VLOOKUP(R102,'Печать Заказа'!B:N,13,FALSE),"")</f>
        <v/>
      </c>
    </row>
    <row r="103" spans="25:25" ht="15" customHeight="1" x14ac:dyDescent="0.25">
      <c r="Y103" s="1" t="str">
        <f>IFERROR(VLOOKUP(R103,'Печать Заказа'!B:N,13,FALSE),"")</f>
        <v/>
      </c>
    </row>
    <row r="104" spans="25:25" ht="15" customHeight="1" x14ac:dyDescent="0.25">
      <c r="Y104" s="1" t="str">
        <f>IFERROR(VLOOKUP(R104,'Печать Заказа'!B:N,13,FALSE),"")</f>
        <v/>
      </c>
    </row>
    <row r="105" spans="25:25" ht="15" customHeight="1" x14ac:dyDescent="0.25">
      <c r="Y105" s="1" t="str">
        <f>IFERROR(VLOOKUP(R105,'Печать Заказа'!B:N,13,FALSE),"")</f>
        <v/>
      </c>
    </row>
    <row r="106" spans="25:25" ht="15" customHeight="1" x14ac:dyDescent="0.25">
      <c r="Y106" s="1" t="str">
        <f>IFERROR(VLOOKUP(R106,'Печать Заказа'!B:N,13,FALSE),"")</f>
        <v/>
      </c>
    </row>
    <row r="107" spans="25:25" ht="15" customHeight="1" x14ac:dyDescent="0.25">
      <c r="Y107" s="1" t="str">
        <f>IFERROR(VLOOKUP(R107,'Печать Заказа'!B:N,13,FALSE),"")</f>
        <v/>
      </c>
    </row>
    <row r="108" spans="25:25" ht="15" customHeight="1" x14ac:dyDescent="0.25">
      <c r="Y108" s="1" t="str">
        <f>IFERROR(VLOOKUP(R108,'Печать Заказа'!B:N,13,FALSE),"")</f>
        <v/>
      </c>
    </row>
    <row r="109" spans="25:25" ht="15" customHeight="1" x14ac:dyDescent="0.25">
      <c r="Y109" s="1" t="str">
        <f>IFERROR(VLOOKUP(R109,'Печать Заказа'!B:N,13,FALSE),"")</f>
        <v/>
      </c>
    </row>
    <row r="110" spans="25:25" ht="15" customHeight="1" x14ac:dyDescent="0.25">
      <c r="Y110" s="1" t="str">
        <f>IFERROR(VLOOKUP(R110,'Печать Заказа'!B:N,13,FALSE),"")</f>
        <v/>
      </c>
    </row>
    <row r="111" spans="25:25" ht="15" customHeight="1" x14ac:dyDescent="0.25">
      <c r="Y111" s="1" t="str">
        <f>IFERROR(VLOOKUP(R111,'Печать Заказа'!B:N,13,FALSE),"")</f>
        <v/>
      </c>
    </row>
    <row r="112" spans="25:25" ht="15" customHeight="1" x14ac:dyDescent="0.25">
      <c r="Y112" s="1" t="str">
        <f>IFERROR(VLOOKUP(R112,'Печать Заказа'!B:N,13,FALSE),"")</f>
        <v/>
      </c>
    </row>
    <row r="113" spans="25:25" ht="15" customHeight="1" x14ac:dyDescent="0.25">
      <c r="Y113" s="1" t="str">
        <f>IFERROR(VLOOKUP(R113,'Печать Заказа'!B:N,13,FALSE),"")</f>
        <v/>
      </c>
    </row>
    <row r="114" spans="25:25" ht="15" customHeight="1" x14ac:dyDescent="0.25">
      <c r="Y114" s="1" t="str">
        <f>IFERROR(VLOOKUP(R114,'Печать Заказа'!B:N,13,FALSE),"")</f>
        <v/>
      </c>
    </row>
    <row r="115" spans="25:25" ht="15" customHeight="1" x14ac:dyDescent="0.25">
      <c r="Y115" s="1" t="str">
        <f>IFERROR(VLOOKUP(R115,'Печать Заказа'!B:N,13,FALSE),"")</f>
        <v/>
      </c>
    </row>
    <row r="116" spans="25:25" ht="15" customHeight="1" x14ac:dyDescent="0.25">
      <c r="Y116" s="1" t="str">
        <f>IFERROR(VLOOKUP(R116,'Печать Заказа'!B:N,13,FALSE),"")</f>
        <v/>
      </c>
    </row>
    <row r="117" spans="25:25" ht="15" customHeight="1" x14ac:dyDescent="0.25">
      <c r="Y117" s="1" t="str">
        <f>IFERROR(VLOOKUP(R117,'Печать Заказа'!B:N,13,FALSE),"")</f>
        <v/>
      </c>
    </row>
    <row r="118" spans="25:25" ht="15" customHeight="1" x14ac:dyDescent="0.25">
      <c r="Y118" s="1" t="str">
        <f>IFERROR(VLOOKUP(R118,'Печать Заказа'!B:N,13,FALSE),"")</f>
        <v/>
      </c>
    </row>
    <row r="119" spans="25:25" ht="15" customHeight="1" x14ac:dyDescent="0.25">
      <c r="Y119" s="1" t="str">
        <f>IFERROR(VLOOKUP(R119,'Печать Заказа'!B:N,13,FALSE),"")</f>
        <v/>
      </c>
    </row>
    <row r="120" spans="25:25" ht="15" customHeight="1" x14ac:dyDescent="0.25">
      <c r="Y120" s="1" t="str">
        <f>IFERROR(VLOOKUP(R120,'Печать Заказа'!B:N,13,FALSE),"")</f>
        <v/>
      </c>
    </row>
    <row r="121" spans="25:25" ht="15" customHeight="1" x14ac:dyDescent="0.25">
      <c r="Y121" s="1" t="str">
        <f>IFERROR(VLOOKUP(R121,'Печать Заказа'!B:N,13,FALSE),"")</f>
        <v/>
      </c>
    </row>
    <row r="122" spans="25:25" ht="15" customHeight="1" x14ac:dyDescent="0.25">
      <c r="Y122" s="1" t="str">
        <f>IFERROR(VLOOKUP(R122,'Печать Заказа'!B:N,13,FALSE),"")</f>
        <v/>
      </c>
    </row>
    <row r="123" spans="25:25" ht="15" customHeight="1" x14ac:dyDescent="0.25">
      <c r="Y123" s="1" t="str">
        <f>IFERROR(VLOOKUP(R123,'Печать Заказа'!B:N,13,FALSE),"")</f>
        <v/>
      </c>
    </row>
    <row r="124" spans="25:25" ht="15" customHeight="1" x14ac:dyDescent="0.25">
      <c r="Y124" s="1" t="str">
        <f>IFERROR(VLOOKUP(R124,'Печать Заказа'!B:N,13,FALSE),"")</f>
        <v/>
      </c>
    </row>
    <row r="125" spans="25:25" ht="15" customHeight="1" x14ac:dyDescent="0.25">
      <c r="Y125" s="1" t="str">
        <f>IFERROR(VLOOKUP(R125,'Печать Заказа'!B:N,13,FALSE),"")</f>
        <v/>
      </c>
    </row>
    <row r="126" spans="25:25" ht="15" customHeight="1" x14ac:dyDescent="0.25">
      <c r="Y126" s="1" t="str">
        <f>IFERROR(VLOOKUP(R126,'Печать Заказа'!B:N,13,FALSE),"")</f>
        <v/>
      </c>
    </row>
    <row r="127" spans="25:25" ht="15" customHeight="1" x14ac:dyDescent="0.25">
      <c r="Y127" s="1" t="str">
        <f>IFERROR(VLOOKUP(R127,'Печать Заказа'!B:N,13,FALSE),"")</f>
        <v/>
      </c>
    </row>
    <row r="128" spans="25:25" ht="15" customHeight="1" x14ac:dyDescent="0.25">
      <c r="Y128" s="1" t="str">
        <f>IFERROR(VLOOKUP(R128,'Печать Заказа'!B:N,13,FALSE),"")</f>
        <v/>
      </c>
    </row>
    <row r="129" spans="25:25" ht="15" customHeight="1" x14ac:dyDescent="0.25">
      <c r="Y129" s="1" t="str">
        <f>IFERROR(VLOOKUP(R129,'Печать Заказа'!B:N,13,FALSE),"")</f>
        <v/>
      </c>
    </row>
    <row r="130" spans="25:25" ht="15" customHeight="1" x14ac:dyDescent="0.25">
      <c r="Y130" s="1" t="str">
        <f>IFERROR(VLOOKUP(R130,'Печать Заказа'!B:N,13,FALSE),"")</f>
        <v/>
      </c>
    </row>
    <row r="131" spans="25:25" ht="15" customHeight="1" x14ac:dyDescent="0.25">
      <c r="Y131" s="1" t="str">
        <f>IFERROR(VLOOKUP(R131,'Печать Заказа'!B:N,13,FALSE),"")</f>
        <v/>
      </c>
    </row>
    <row r="132" spans="25:25" ht="15" customHeight="1" x14ac:dyDescent="0.25">
      <c r="Y132" s="1" t="str">
        <f>IFERROR(VLOOKUP(R132,'Печать Заказа'!B:N,13,FALSE),"")</f>
        <v/>
      </c>
    </row>
    <row r="133" spans="25:25" ht="15" customHeight="1" x14ac:dyDescent="0.25">
      <c r="Y133" s="1" t="str">
        <f>IFERROR(VLOOKUP(R133,'Печать Заказа'!B:N,13,FALSE),"")</f>
        <v/>
      </c>
    </row>
    <row r="134" spans="25:25" ht="15" customHeight="1" x14ac:dyDescent="0.25">
      <c r="Y134" s="1" t="str">
        <f>IFERROR(VLOOKUP(R134,'Печать Заказа'!B:N,13,FALSE),"")</f>
        <v/>
      </c>
    </row>
    <row r="135" spans="25:25" ht="15" customHeight="1" x14ac:dyDescent="0.25">
      <c r="Y135" s="1" t="str">
        <f>IFERROR(VLOOKUP(R135,'Печать Заказа'!B:N,13,FALSE),"")</f>
        <v/>
      </c>
    </row>
    <row r="136" spans="25:25" ht="15" customHeight="1" x14ac:dyDescent="0.25">
      <c r="Y136" s="1" t="str">
        <f>IFERROR(VLOOKUP(R136,'Печать Заказа'!B:N,13,FALSE),"")</f>
        <v/>
      </c>
    </row>
    <row r="137" spans="25:25" ht="15" customHeight="1" x14ac:dyDescent="0.25">
      <c r="Y137" s="1" t="str">
        <f>IFERROR(VLOOKUP(R137,'Печать Заказа'!B:N,13,FALSE),"")</f>
        <v/>
      </c>
    </row>
    <row r="138" spans="25:25" ht="15" customHeight="1" x14ac:dyDescent="0.25">
      <c r="Y138" s="1" t="str">
        <f>IFERROR(VLOOKUP(R138,'Печать Заказа'!B:N,13,FALSE),"")</f>
        <v/>
      </c>
    </row>
    <row r="139" spans="25:25" ht="15" customHeight="1" x14ac:dyDescent="0.25">
      <c r="Y139" s="1" t="str">
        <f>IFERROR(VLOOKUP(R139,'Печать Заказа'!B:N,13,FALSE),"")</f>
        <v/>
      </c>
    </row>
    <row r="140" spans="25:25" ht="15" customHeight="1" x14ac:dyDescent="0.25">
      <c r="Y140" s="1" t="str">
        <f>IFERROR(VLOOKUP(R140,'Печать Заказа'!B:N,13,FALSE),"")</f>
        <v/>
      </c>
    </row>
    <row r="141" spans="25:25" ht="15" customHeight="1" x14ac:dyDescent="0.25">
      <c r="Y141" s="1" t="str">
        <f>IFERROR(VLOOKUP(R141,'Печать Заказа'!B:N,13,FALSE),"")</f>
        <v/>
      </c>
    </row>
    <row r="142" spans="25:25" ht="15" customHeight="1" x14ac:dyDescent="0.25">
      <c r="Y142" s="1" t="str">
        <f>IFERROR(VLOOKUP(R142,'Печать Заказа'!B:N,13,FALSE),"")</f>
        <v/>
      </c>
    </row>
    <row r="143" spans="25:25" ht="15" customHeight="1" x14ac:dyDescent="0.25">
      <c r="Y143" s="1" t="str">
        <f>IFERROR(VLOOKUP(R143,'Печать Заказа'!B:N,13,FALSE),"")</f>
        <v/>
      </c>
    </row>
    <row r="144" spans="25:25" ht="15" customHeight="1" x14ac:dyDescent="0.25">
      <c r="Y144" s="1" t="str">
        <f>IFERROR(VLOOKUP(R144,'Печать Заказа'!B:N,13,FALSE),"")</f>
        <v/>
      </c>
    </row>
    <row r="145" spans="25:25" ht="15" customHeight="1" x14ac:dyDescent="0.25">
      <c r="Y145" s="1" t="str">
        <f>IFERROR(VLOOKUP(R145,'Печать Заказа'!B:N,13,FALSE),"")</f>
        <v/>
      </c>
    </row>
    <row r="146" spans="25:25" ht="15" customHeight="1" x14ac:dyDescent="0.25">
      <c r="Y146" s="1" t="str">
        <f>IFERROR(VLOOKUP(R146,'Печать Заказа'!B:N,13,FALSE),"")</f>
        <v/>
      </c>
    </row>
    <row r="147" spans="25:25" ht="15" customHeight="1" x14ac:dyDescent="0.25">
      <c r="Y147" s="1" t="str">
        <f>IFERROR(VLOOKUP(R147,'Печать Заказа'!B:N,13,FALSE),"")</f>
        <v/>
      </c>
    </row>
    <row r="148" spans="25:25" ht="15" customHeight="1" x14ac:dyDescent="0.25">
      <c r="Y148" s="1" t="str">
        <f>IFERROR(VLOOKUP(R148,'Печать Заказа'!B:N,13,FALSE),"")</f>
        <v/>
      </c>
    </row>
    <row r="149" spans="25:25" ht="15" customHeight="1" x14ac:dyDescent="0.25">
      <c r="Y149" s="1" t="str">
        <f>IFERROR(VLOOKUP(R149,'Печать Заказа'!B:N,13,FALSE),"")</f>
        <v/>
      </c>
    </row>
    <row r="150" spans="25:25" ht="15" customHeight="1" x14ac:dyDescent="0.25">
      <c r="Y150" s="1" t="str">
        <f>IFERROR(VLOOKUP(R150,'Печать Заказа'!B:N,13,FALSE),"")</f>
        <v/>
      </c>
    </row>
    <row r="151" spans="25:25" ht="15" customHeight="1" x14ac:dyDescent="0.25">
      <c r="Y151" s="1" t="str">
        <f>IFERROR(VLOOKUP(R151,'Печать Заказа'!B:N,13,FALSE),"")</f>
        <v/>
      </c>
    </row>
    <row r="152" spans="25:25" ht="15" customHeight="1" x14ac:dyDescent="0.25">
      <c r="Y152" s="1" t="str">
        <f>IFERROR(VLOOKUP(R152,'Печать Заказа'!B:N,13,FALSE),"")</f>
        <v/>
      </c>
    </row>
    <row r="153" spans="25:25" ht="15" customHeight="1" x14ac:dyDescent="0.25">
      <c r="Y153" s="1" t="str">
        <f>IFERROR(VLOOKUP(R153,'Печать Заказа'!B:N,13,FALSE),"")</f>
        <v/>
      </c>
    </row>
    <row r="154" spans="25:25" ht="15" customHeight="1" x14ac:dyDescent="0.25">
      <c r="Y154" s="1" t="str">
        <f>IFERROR(VLOOKUP(R154,'Печать Заказа'!B:N,13,FALSE),"")</f>
        <v/>
      </c>
    </row>
    <row r="155" spans="25:25" ht="15" customHeight="1" x14ac:dyDescent="0.25">
      <c r="Y155" s="1" t="str">
        <f>IFERROR(VLOOKUP(R155,'Печать Заказа'!B:N,13,FALSE),"")</f>
        <v/>
      </c>
    </row>
    <row r="156" spans="25:25" ht="15" customHeight="1" x14ac:dyDescent="0.25">
      <c r="Y156" s="1" t="str">
        <f>IFERROR(VLOOKUP(R156,'Печать Заказа'!B:N,13,FALSE),"")</f>
        <v/>
      </c>
    </row>
    <row r="157" spans="25:25" ht="15" customHeight="1" x14ac:dyDescent="0.25">
      <c r="Y157" s="1" t="str">
        <f>IFERROR(VLOOKUP(R157,'Печать Заказа'!B:N,13,FALSE),"")</f>
        <v/>
      </c>
    </row>
    <row r="158" spans="25:25" ht="15" customHeight="1" x14ac:dyDescent="0.25">
      <c r="Y158" s="1" t="str">
        <f>IFERROR(VLOOKUP(R158,'Печать Заказа'!B:N,13,FALSE),"")</f>
        <v/>
      </c>
    </row>
    <row r="159" spans="25:25" ht="15" customHeight="1" x14ac:dyDescent="0.25">
      <c r="Y159" s="1" t="str">
        <f>IFERROR(VLOOKUP(R159,'Печать Заказа'!B:N,13,FALSE),"")</f>
        <v/>
      </c>
    </row>
    <row r="160" spans="25:25" ht="15" customHeight="1" x14ac:dyDescent="0.25">
      <c r="Y160" s="1" t="str">
        <f>IFERROR(VLOOKUP(R160,'Печать Заказа'!B:N,13,FALSE),"")</f>
        <v/>
      </c>
    </row>
    <row r="161" spans="25:25" ht="15" customHeight="1" x14ac:dyDescent="0.25">
      <c r="Y161" s="1" t="str">
        <f>IFERROR(VLOOKUP(R161,'Печать Заказа'!B:N,13,FALSE),"")</f>
        <v/>
      </c>
    </row>
    <row r="162" spans="25:25" ht="15" customHeight="1" x14ac:dyDescent="0.25">
      <c r="Y162" s="1" t="str">
        <f>IFERROR(VLOOKUP(R162,'Печать Заказа'!B:N,13,FALSE),"")</f>
        <v/>
      </c>
    </row>
    <row r="163" spans="25:25" ht="15" customHeight="1" x14ac:dyDescent="0.25">
      <c r="Y163" s="1" t="str">
        <f>IFERROR(VLOOKUP(R163,'Печать Заказа'!B:N,13,FALSE),"")</f>
        <v/>
      </c>
    </row>
    <row r="164" spans="25:25" ht="15" customHeight="1" x14ac:dyDescent="0.25">
      <c r="Y164" s="1" t="str">
        <f>IFERROR(VLOOKUP(R164,'Печать Заказа'!B:N,13,FALSE),"")</f>
        <v/>
      </c>
    </row>
    <row r="165" spans="25:25" ht="15" customHeight="1" x14ac:dyDescent="0.25">
      <c r="Y165" s="1" t="str">
        <f>IFERROR(VLOOKUP(R165,'Печать Заказа'!B:N,13,FALSE),"")</f>
        <v/>
      </c>
    </row>
    <row r="166" spans="25:25" ht="15" customHeight="1" x14ac:dyDescent="0.25">
      <c r="Y166" s="1" t="str">
        <f>IFERROR(VLOOKUP(R166,'Печать Заказа'!B:N,13,FALSE),"")</f>
        <v/>
      </c>
    </row>
    <row r="167" spans="25:25" ht="15" customHeight="1" x14ac:dyDescent="0.25">
      <c r="Y167" s="1" t="str">
        <f>IFERROR(VLOOKUP(R167,'Печать Заказа'!B:N,13,FALSE),"")</f>
        <v/>
      </c>
    </row>
    <row r="168" spans="25:25" ht="15" customHeight="1" x14ac:dyDescent="0.25">
      <c r="Y168" s="1" t="str">
        <f>IFERROR(VLOOKUP(R168,'Печать Заказа'!B:N,13,FALSE),"")</f>
        <v/>
      </c>
    </row>
    <row r="169" spans="25:25" ht="15" customHeight="1" x14ac:dyDescent="0.25">
      <c r="Y169" s="1" t="str">
        <f>IFERROR(VLOOKUP(R169,'Печать Заказа'!B:N,13,FALSE),"")</f>
        <v/>
      </c>
    </row>
    <row r="170" spans="25:25" ht="15" customHeight="1" x14ac:dyDescent="0.25">
      <c r="Y170" s="1" t="str">
        <f>IFERROR(VLOOKUP(R170,'Печать Заказа'!B:N,13,FALSE),"")</f>
        <v/>
      </c>
    </row>
    <row r="171" spans="25:25" ht="15" customHeight="1" x14ac:dyDescent="0.25">
      <c r="Y171" s="1" t="str">
        <f>IFERROR(VLOOKUP(R171,'Печать Заказа'!B:N,13,FALSE),"")</f>
        <v/>
      </c>
    </row>
    <row r="172" spans="25:25" ht="15" customHeight="1" x14ac:dyDescent="0.25">
      <c r="Y172" s="1" t="str">
        <f>IFERROR(VLOOKUP(R172,'Печать Заказа'!B:N,13,FALSE),"")</f>
        <v/>
      </c>
    </row>
    <row r="173" spans="25:25" ht="15" customHeight="1" x14ac:dyDescent="0.25">
      <c r="Y173" s="1" t="str">
        <f>IFERROR(VLOOKUP(R173,'Печать Заказа'!B:N,13,FALSE),"")</f>
        <v/>
      </c>
    </row>
    <row r="174" spans="25:25" ht="15" customHeight="1" x14ac:dyDescent="0.25">
      <c r="Y174" s="1" t="str">
        <f>IFERROR(VLOOKUP(R174,'Печать Заказа'!B:N,13,FALSE),"")</f>
        <v/>
      </c>
    </row>
    <row r="175" spans="25:25" ht="15" customHeight="1" x14ac:dyDescent="0.25">
      <c r="Y175" s="1" t="str">
        <f>IFERROR(VLOOKUP(R175,'Печать Заказа'!B:N,13,FALSE),"")</f>
        <v/>
      </c>
    </row>
    <row r="176" spans="25:25" ht="15" customHeight="1" x14ac:dyDescent="0.25">
      <c r="Y176" s="1" t="str">
        <f>IFERROR(VLOOKUP(R176,'Печать Заказа'!B:N,13,FALSE),"")</f>
        <v/>
      </c>
    </row>
    <row r="177" spans="25:25" ht="15" customHeight="1" x14ac:dyDescent="0.25">
      <c r="Y177" s="1" t="str">
        <f>IFERROR(VLOOKUP(R177,'Печать Заказа'!B:N,13,FALSE),"")</f>
        <v/>
      </c>
    </row>
    <row r="178" spans="25:25" ht="15" customHeight="1" x14ac:dyDescent="0.25">
      <c r="Y178" s="1" t="str">
        <f>IFERROR(VLOOKUP(R178,'Печать Заказа'!B:N,13,FALSE),"")</f>
        <v/>
      </c>
    </row>
    <row r="179" spans="25:25" ht="15" customHeight="1" x14ac:dyDescent="0.25">
      <c r="Y179" s="1" t="str">
        <f>IFERROR(VLOOKUP(R179,'Печать Заказа'!B:N,13,FALSE),"")</f>
        <v/>
      </c>
    </row>
    <row r="180" spans="25:25" ht="15" customHeight="1" x14ac:dyDescent="0.25">
      <c r="Y180" s="1" t="str">
        <f>IFERROR(VLOOKUP(R180,'Печать Заказа'!B:N,13,FALSE),"")</f>
        <v/>
      </c>
    </row>
    <row r="181" spans="25:25" ht="15" customHeight="1" x14ac:dyDescent="0.25">
      <c r="Y181" s="1" t="str">
        <f>IFERROR(VLOOKUP(R181,'Печать Заказа'!B:N,13,FALSE),"")</f>
        <v/>
      </c>
    </row>
    <row r="182" spans="25:25" ht="15" customHeight="1" x14ac:dyDescent="0.25">
      <c r="Y182" s="1" t="str">
        <f>IFERROR(VLOOKUP(R182,'Печать Заказа'!B:N,13,FALSE),"")</f>
        <v/>
      </c>
    </row>
    <row r="183" spans="25:25" ht="15" customHeight="1" x14ac:dyDescent="0.25">
      <c r="Y183" s="1" t="str">
        <f>IFERROR(VLOOKUP(R183,'Печать Заказа'!B:N,13,FALSE),"")</f>
        <v/>
      </c>
    </row>
    <row r="184" spans="25:25" ht="15" customHeight="1" x14ac:dyDescent="0.25">
      <c r="Y184" s="1" t="str">
        <f>IFERROR(VLOOKUP(R184,'Печать Заказа'!B:N,13,FALSE),"")</f>
        <v/>
      </c>
    </row>
    <row r="185" spans="25:25" ht="15" customHeight="1" x14ac:dyDescent="0.25">
      <c r="Y185" s="1" t="str">
        <f>IFERROR(VLOOKUP(R185,'Печать Заказа'!B:N,13,FALSE),"")</f>
        <v/>
      </c>
    </row>
    <row r="186" spans="25:25" ht="15" customHeight="1" x14ac:dyDescent="0.25">
      <c r="Y186" s="1" t="str">
        <f>IFERROR(VLOOKUP(R186,'Печать Заказа'!B:N,13,FALSE),"")</f>
        <v/>
      </c>
    </row>
    <row r="187" spans="25:25" ht="15" customHeight="1" x14ac:dyDescent="0.25">
      <c r="Y187" s="1" t="str">
        <f>IFERROR(VLOOKUP(R187,'Печать Заказа'!B:N,13,FALSE),"")</f>
        <v/>
      </c>
    </row>
    <row r="188" spans="25:25" ht="15" customHeight="1" x14ac:dyDescent="0.25">
      <c r="Y188" s="1" t="str">
        <f>IFERROR(VLOOKUP(R188,'Печать Заказа'!B:N,13,FALSE),"")</f>
        <v/>
      </c>
    </row>
    <row r="189" spans="25:25" ht="15" customHeight="1" x14ac:dyDescent="0.25">
      <c r="Y189" s="1" t="str">
        <f>IFERROR(VLOOKUP(R189,'Печать Заказа'!B:N,13,FALSE),"")</f>
        <v/>
      </c>
    </row>
    <row r="190" spans="25:25" ht="15" customHeight="1" x14ac:dyDescent="0.25">
      <c r="Y190" s="1" t="str">
        <f>IFERROR(VLOOKUP(R190,'Печать Заказа'!B:N,13,FALSE),"")</f>
        <v/>
      </c>
    </row>
    <row r="191" spans="25:25" ht="15" customHeight="1" x14ac:dyDescent="0.25">
      <c r="Y191" s="1" t="str">
        <f>IFERROR(VLOOKUP(R191,'Печать Заказа'!B:N,13,FALSE),"")</f>
        <v/>
      </c>
    </row>
    <row r="192" spans="25:25" ht="15" customHeight="1" x14ac:dyDescent="0.25">
      <c r="Y192" s="1" t="str">
        <f>IFERROR(VLOOKUP(R192,'Печать Заказа'!B:N,13,FALSE),"")</f>
        <v/>
      </c>
    </row>
    <row r="193" spans="25:25" ht="15" customHeight="1" x14ac:dyDescent="0.25">
      <c r="Y193" s="1" t="str">
        <f>IFERROR(VLOOKUP(R193,'Печать Заказа'!B:N,13,FALSE),"")</f>
        <v/>
      </c>
    </row>
    <row r="194" spans="25:25" ht="15" customHeight="1" x14ac:dyDescent="0.25">
      <c r="Y194" s="1" t="str">
        <f>IFERROR(VLOOKUP(R194,'Печать Заказа'!B:N,13,FALSE),"")</f>
        <v/>
      </c>
    </row>
    <row r="195" spans="25:25" ht="15" customHeight="1" x14ac:dyDescent="0.25">
      <c r="Y195" s="1" t="str">
        <f>IFERROR(VLOOKUP(R195,'Печать Заказа'!B:N,13,FALSE),"")</f>
        <v/>
      </c>
    </row>
    <row r="196" spans="25:25" ht="15" customHeight="1" x14ac:dyDescent="0.25">
      <c r="Y196" s="1" t="str">
        <f>IFERROR(VLOOKUP(R196,'Печать Заказа'!B:N,13,FALSE),"")</f>
        <v/>
      </c>
    </row>
    <row r="197" spans="25:25" ht="15" customHeight="1" x14ac:dyDescent="0.25">
      <c r="Y197" s="1" t="str">
        <f>IFERROR(VLOOKUP(R197,'Печать Заказа'!B:N,13,FALSE),"")</f>
        <v/>
      </c>
    </row>
    <row r="198" spans="25:25" ht="15" customHeight="1" x14ac:dyDescent="0.25">
      <c r="Y198" s="1" t="str">
        <f>IFERROR(VLOOKUP(R198,'Печать Заказа'!B:N,13,FALSE),"")</f>
        <v/>
      </c>
    </row>
    <row r="199" spans="25:25" ht="15" customHeight="1" x14ac:dyDescent="0.25">
      <c r="Y199" s="1" t="str">
        <f>IFERROR(VLOOKUP(R199,'Печать Заказа'!B:N,13,FALSE),"")</f>
        <v/>
      </c>
    </row>
    <row r="200" spans="25:25" ht="15" customHeight="1" x14ac:dyDescent="0.25">
      <c r="Y200" s="1" t="str">
        <f>IFERROR(VLOOKUP(R200,'Печать Заказа'!B:N,13,FALSE),"")</f>
        <v/>
      </c>
    </row>
    <row r="201" spans="25:25" ht="15" customHeight="1" x14ac:dyDescent="0.25">
      <c r="Y201" s="1" t="str">
        <f>IFERROR(VLOOKUP(R201,'Печать Заказа'!B:N,13,FALSE),"")</f>
        <v/>
      </c>
    </row>
    <row r="202" spans="25:25" ht="15" customHeight="1" x14ac:dyDescent="0.25">
      <c r="Y202" s="1" t="str">
        <f>IFERROR(VLOOKUP(R202,'Печать Заказа'!B:N,13,FALSE),"")</f>
        <v/>
      </c>
    </row>
    <row r="203" spans="25:25" ht="15" customHeight="1" x14ac:dyDescent="0.25">
      <c r="Y203" s="1" t="str">
        <f>IFERROR(VLOOKUP(R203,'Печать Заказа'!B:N,13,FALSE),"")</f>
        <v/>
      </c>
    </row>
    <row r="204" spans="25:25" ht="15" customHeight="1" x14ac:dyDescent="0.25">
      <c r="Y204" s="1" t="str">
        <f>IFERROR(VLOOKUP(R204,'Печать Заказа'!B:N,13,FALSE),"")</f>
        <v/>
      </c>
    </row>
    <row r="205" spans="25:25" ht="15" customHeight="1" x14ac:dyDescent="0.25">
      <c r="Y205" s="1" t="str">
        <f>IFERROR(VLOOKUP(R205,'Печать Заказа'!B:N,13,FALSE),"")</f>
        <v/>
      </c>
    </row>
    <row r="206" spans="25:25" ht="15" customHeight="1" x14ac:dyDescent="0.25">
      <c r="Y206" s="1" t="str">
        <f>IFERROR(VLOOKUP(R206,'Печать Заказа'!B:N,13,FALSE),"")</f>
        <v/>
      </c>
    </row>
    <row r="207" spans="25:25" ht="15" customHeight="1" x14ac:dyDescent="0.25">
      <c r="Y207" s="1" t="str">
        <f>IFERROR(VLOOKUP(R207,'Печать Заказа'!B:N,13,FALSE),"")</f>
        <v/>
      </c>
    </row>
    <row r="208" spans="25:25" ht="15" customHeight="1" x14ac:dyDescent="0.25">
      <c r="Y208" s="1" t="str">
        <f>IFERROR(VLOOKUP(R208,'Печать Заказа'!B:N,13,FALSE),"")</f>
        <v/>
      </c>
    </row>
    <row r="209" spans="25:25" ht="15" customHeight="1" x14ac:dyDescent="0.25">
      <c r="Y209" s="1" t="str">
        <f>IFERROR(VLOOKUP(R209,'Печать Заказа'!B:N,13,FALSE),"")</f>
        <v/>
      </c>
    </row>
    <row r="210" spans="25:25" ht="15" customHeight="1" x14ac:dyDescent="0.25">
      <c r="Y210" s="1" t="str">
        <f>IFERROR(VLOOKUP(R210,'Печать Заказа'!B:N,13,FALSE),"")</f>
        <v/>
      </c>
    </row>
    <row r="211" spans="25:25" ht="15" customHeight="1" x14ac:dyDescent="0.25">
      <c r="Y211" s="1" t="str">
        <f>IFERROR(VLOOKUP(R211,'Печать Заказа'!B:N,13,FALSE),"")</f>
        <v/>
      </c>
    </row>
    <row r="212" spans="25:25" ht="15" customHeight="1" x14ac:dyDescent="0.25">
      <c r="Y212" s="1" t="str">
        <f>IFERROR(VLOOKUP(R212,'Печать Заказа'!B:N,13,FALSE),"")</f>
        <v/>
      </c>
    </row>
  </sheetData>
  <protectedRanges>
    <protectedRange sqref="J3:J4 G4 L6 L8:L11 L13:L15 L17:L18" name="Диапазон1"/>
    <protectedRange sqref="L7 L12" name="Диапазон1_4"/>
    <protectedRange sqref="L16" name="Диапазон1_5"/>
    <protectedRange sqref="G3" name="Диапазон1_1"/>
  </protectedRanges>
  <mergeCells count="16">
    <mergeCell ref="L7:P7"/>
    <mergeCell ref="H9:I9"/>
    <mergeCell ref="H8:I8"/>
    <mergeCell ref="H16:I16"/>
    <mergeCell ref="L16:P16"/>
    <mergeCell ref="H10:I10"/>
    <mergeCell ref="H7:I7"/>
    <mergeCell ref="L12:P12"/>
    <mergeCell ref="H13:I13"/>
    <mergeCell ref="H14:I14"/>
    <mergeCell ref="H12:I12"/>
    <mergeCell ref="H17:I17"/>
    <mergeCell ref="H18:I18"/>
    <mergeCell ref="B1:B3"/>
    <mergeCell ref="G2:H2"/>
    <mergeCell ref="G3:H3"/>
  </mergeCells>
  <hyperlinks>
    <hyperlink ref="C2" r:id="rId1"/>
    <hyperlink ref="G2" r:id="rId2"/>
  </hyperlinks>
  <printOptions horizontalCentered="1"/>
  <pageMargins left="0.23622047244094491" right="0.23622047244094491" top="0.23622047244094491" bottom="0.23622047244094491" header="0.11811023622047245" footer="0.11811023622047245"/>
  <pageSetup paperSize="9" scale="47" fitToHeight="0" orientation="portrait" horizontalDpi="4294967295" verticalDpi="4294967295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B212"/>
  <sheetViews>
    <sheetView showGridLines="0" zoomScale="60" zoomScaleNormal="60" zoomScaleSheetLayoutView="59" zoomScalePageLayoutView="70" workbookViewId="0">
      <pane ySplit="3" topLeftCell="A10" activePane="bottomLeft" state="frozenSplit"/>
      <selection activeCell="K76" sqref="K76"/>
      <selection pane="bottomLeft" activeCell="C1" sqref="C1:H3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17.85546875" style="5" customWidth="1"/>
    <col min="9" max="9" width="16.2851562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8" s="43" customFormat="1" ht="44.25" customHeight="1" x14ac:dyDescent="0.2">
      <c r="A1" s="38"/>
      <c r="B1" s="465"/>
      <c r="C1" s="496" t="s">
        <v>1101</v>
      </c>
      <c r="D1" s="497"/>
      <c r="E1" s="497"/>
      <c r="F1" s="498"/>
      <c r="G1" s="499"/>
      <c r="H1" s="500"/>
      <c r="I1" s="39"/>
      <c r="J1" s="39"/>
      <c r="K1" s="39"/>
      <c r="L1" s="46"/>
      <c r="M1" s="40"/>
      <c r="N1" s="40"/>
      <c r="O1" s="61"/>
      <c r="P1" s="40"/>
      <c r="Q1" s="41"/>
      <c r="R1" s="42"/>
      <c r="S1" s="42"/>
      <c r="T1" s="343"/>
      <c r="U1" s="42"/>
      <c r="V1" s="42"/>
      <c r="W1" s="42"/>
    </row>
    <row r="2" spans="1:28" s="50" customFormat="1" ht="30" customHeight="1" thickBot="1" x14ac:dyDescent="0.3">
      <c r="A2" s="47"/>
      <c r="B2" s="465"/>
      <c r="C2" s="501" t="s">
        <v>1102</v>
      </c>
      <c r="D2" s="464"/>
      <c r="E2" s="464"/>
      <c r="F2" s="464"/>
      <c r="G2" s="502" t="s">
        <v>1103</v>
      </c>
      <c r="H2" s="503"/>
      <c r="I2" s="51"/>
      <c r="J2" s="392" t="s">
        <v>174</v>
      </c>
      <c r="K2" s="51"/>
      <c r="L2" s="53" t="s">
        <v>175</v>
      </c>
      <c r="M2" s="53" t="s">
        <v>176</v>
      </c>
      <c r="N2" s="53"/>
      <c r="O2" s="52"/>
      <c r="P2" s="54"/>
      <c r="Q2" s="48"/>
      <c r="R2" s="49"/>
      <c r="S2" s="49"/>
      <c r="T2" s="344"/>
      <c r="U2" s="49"/>
      <c r="V2" s="49"/>
      <c r="W2" s="49"/>
    </row>
    <row r="3" spans="1:28" ht="34.5" customHeight="1" thickBot="1" x14ac:dyDescent="0.55000000000000004">
      <c r="A3" s="2"/>
      <c r="B3" s="465"/>
      <c r="C3" s="136" t="s">
        <v>183</v>
      </c>
      <c r="D3" s="136"/>
      <c r="E3" s="136"/>
      <c r="G3" s="477"/>
      <c r="H3" s="477"/>
      <c r="I3" s="7"/>
      <c r="J3" s="149"/>
      <c r="K3" s="59" t="s">
        <v>177</v>
      </c>
      <c r="L3" s="57">
        <f>SUM(L4:L26)</f>
        <v>0</v>
      </c>
      <c r="M3" s="57">
        <f>SUM(M4:M26)</f>
        <v>0</v>
      </c>
      <c r="N3" s="60"/>
      <c r="O3" s="58" t="s">
        <v>184</v>
      </c>
      <c r="P3" s="58" t="s">
        <v>186</v>
      </c>
      <c r="Q3" s="391" t="s">
        <v>69</v>
      </c>
      <c r="R3" s="391" t="s">
        <v>70</v>
      </c>
      <c r="S3" s="391" t="s">
        <v>166</v>
      </c>
      <c r="T3" s="351" t="s">
        <v>87</v>
      </c>
      <c r="U3" s="26"/>
      <c r="V3" s="391" t="s">
        <v>145</v>
      </c>
      <c r="W3" s="391" t="s">
        <v>71</v>
      </c>
    </row>
    <row r="4" spans="1:28" s="33" customFormat="1" ht="38.25" customHeight="1" thickBot="1" x14ac:dyDescent="0.3">
      <c r="A4" s="3"/>
      <c r="B4" s="83" t="s">
        <v>332</v>
      </c>
      <c r="C4" s="70"/>
      <c r="D4" s="70"/>
      <c r="E4" s="107"/>
      <c r="F4" s="70"/>
      <c r="G4" s="70"/>
      <c r="H4" s="70"/>
      <c r="I4" s="70"/>
      <c r="J4" s="70"/>
      <c r="K4" s="70"/>
      <c r="L4" s="83"/>
      <c r="M4" s="83"/>
      <c r="N4" s="83"/>
      <c r="O4" s="83"/>
      <c r="P4" s="83"/>
      <c r="Q4" s="36"/>
      <c r="R4" s="37"/>
      <c r="S4" s="37"/>
      <c r="T4" s="37"/>
      <c r="U4" s="44"/>
      <c r="V4" s="37"/>
      <c r="W4" s="37"/>
      <c r="X4" s="69"/>
      <c r="Y4" s="1" t="str">
        <f>IFERROR(VLOOKUP(R4,'Печать Заказа'!B:N,13,FALSE),"")</f>
        <v/>
      </c>
      <c r="Z4" s="69"/>
      <c r="AA4" s="69"/>
      <c r="AB4" s="69"/>
    </row>
    <row r="5" spans="1:28" ht="95.25" customHeight="1" thickTop="1" x14ac:dyDescent="0.25">
      <c r="B5" s="62"/>
      <c r="C5" s="95" t="s">
        <v>935</v>
      </c>
      <c r="D5" s="92"/>
      <c r="E5" s="92"/>
      <c r="F5" s="92"/>
      <c r="G5" s="92"/>
      <c r="H5" s="92"/>
      <c r="I5" s="92"/>
      <c r="J5" s="92"/>
      <c r="K5" s="92"/>
      <c r="L5" s="81"/>
      <c r="M5" s="81"/>
      <c r="N5" s="81"/>
      <c r="O5" s="81"/>
      <c r="P5" s="81"/>
      <c r="Q5" s="27"/>
      <c r="R5" s="30"/>
      <c r="S5" s="30"/>
      <c r="T5" s="30"/>
      <c r="U5" s="30"/>
      <c r="V5" s="30"/>
      <c r="W5" s="30"/>
      <c r="X5" s="33"/>
      <c r="Z5" s="33"/>
      <c r="AA5" s="33"/>
      <c r="AB5" s="33"/>
    </row>
    <row r="6" spans="1:28" ht="65.25" customHeight="1" x14ac:dyDescent="0.25">
      <c r="B6" s="84"/>
      <c r="C6" s="91" t="s">
        <v>59</v>
      </c>
      <c r="D6" s="91"/>
      <c r="E6" s="177" t="s">
        <v>334</v>
      </c>
      <c r="F6" s="91" t="s">
        <v>166</v>
      </c>
      <c r="G6" s="390" t="s">
        <v>179</v>
      </c>
      <c r="H6" s="473" t="s">
        <v>615</v>
      </c>
      <c r="I6" s="473"/>
      <c r="J6" s="390" t="s">
        <v>180</v>
      </c>
      <c r="K6" s="390" t="s">
        <v>187</v>
      </c>
      <c r="L6" s="480" t="s">
        <v>929</v>
      </c>
      <c r="M6" s="480"/>
      <c r="N6" s="480"/>
      <c r="O6" s="480"/>
      <c r="P6" s="480"/>
      <c r="Q6" s="28"/>
      <c r="R6" s="29"/>
      <c r="S6" s="29"/>
      <c r="T6" s="29"/>
      <c r="U6" s="29"/>
      <c r="V6" s="29"/>
      <c r="W6" s="29"/>
    </row>
    <row r="7" spans="1:28" ht="15.75" x14ac:dyDescent="0.25">
      <c r="B7" s="32"/>
      <c r="C7" s="352" t="str">
        <f>Q7</f>
        <v>THERMEX IRP 200 V (combi) PRO</v>
      </c>
      <c r="D7" s="180"/>
      <c r="E7" s="187" t="s">
        <v>335</v>
      </c>
      <c r="F7" s="65">
        <f>S7</f>
        <v>151160</v>
      </c>
      <c r="G7" s="391">
        <v>200</v>
      </c>
      <c r="H7" s="482" t="s">
        <v>934</v>
      </c>
      <c r="I7" s="482"/>
      <c r="J7" s="267" t="s">
        <v>614</v>
      </c>
      <c r="K7" s="391" t="s">
        <v>211</v>
      </c>
      <c r="L7" s="97">
        <v>0</v>
      </c>
      <c r="M7" s="97">
        <f>L7*O7</f>
        <v>0</v>
      </c>
      <c r="N7" s="97"/>
      <c r="O7" s="98">
        <f>P7*(1-$J$3)</f>
        <v>85990</v>
      </c>
      <c r="P7" s="99">
        <f>V7</f>
        <v>85990</v>
      </c>
      <c r="Q7" s="391" t="s">
        <v>930</v>
      </c>
      <c r="R7" s="391" t="s">
        <v>932</v>
      </c>
      <c r="S7" s="89">
        <v>151160</v>
      </c>
      <c r="T7" s="345">
        <v>4670033311860</v>
      </c>
      <c r="U7" s="354" t="s">
        <v>928</v>
      </c>
      <c r="V7" s="391">
        <f>VLOOKUP(R7,'Печать Заказа'!$B$5:$H$2173,5,FALSE)</f>
        <v>85990</v>
      </c>
      <c r="W7" s="391" t="str">
        <f>IF(V7="фикс.цена",VLOOKUP(R7,'Печать Заказа'!B:F,4,FALSE),"")</f>
        <v/>
      </c>
      <c r="X7" s="353"/>
      <c r="Y7" s="1" t="str">
        <f>IFERROR(VLOOKUP(R7,'Печать Заказа'!B:N,13,FALSE),"")</f>
        <v/>
      </c>
    </row>
    <row r="8" spans="1:28" ht="18.75" thickBot="1" x14ac:dyDescent="0.3">
      <c r="B8" s="355" t="s">
        <v>928</v>
      </c>
      <c r="C8" s="352" t="str">
        <f>Q8</f>
        <v>THERMEX IRP 280 V (combi) PRO</v>
      </c>
      <c r="D8" s="180"/>
      <c r="E8" s="187" t="s">
        <v>335</v>
      </c>
      <c r="F8" s="65">
        <f>S8</f>
        <v>151161</v>
      </c>
      <c r="G8" s="391">
        <v>280</v>
      </c>
      <c r="H8" s="482" t="s">
        <v>934</v>
      </c>
      <c r="I8" s="482"/>
      <c r="J8" s="267" t="s">
        <v>614</v>
      </c>
      <c r="K8" s="391" t="s">
        <v>854</v>
      </c>
      <c r="L8" s="97">
        <v>0</v>
      </c>
      <c r="M8" s="97">
        <f>L8*O8</f>
        <v>0</v>
      </c>
      <c r="N8" s="97"/>
      <c r="O8" s="98">
        <f>P8*(1-$J$3)</f>
        <v>91290</v>
      </c>
      <c r="P8" s="99">
        <f>V8</f>
        <v>91290</v>
      </c>
      <c r="Q8" s="391" t="s">
        <v>931</v>
      </c>
      <c r="R8" s="391" t="s">
        <v>933</v>
      </c>
      <c r="S8" s="89">
        <v>151161</v>
      </c>
      <c r="T8" s="345">
        <v>4670033311877</v>
      </c>
      <c r="U8" s="354" t="s">
        <v>928</v>
      </c>
      <c r="V8" s="391">
        <f>VLOOKUP(R8,'Печать Заказа'!B:F,5,FALSE)</f>
        <v>91290</v>
      </c>
      <c r="W8" s="391" t="str">
        <f>IF(V8="фикс.цена",VLOOKUP(R8,'Печать Заказа'!B:F,4,FALSE),"")</f>
        <v/>
      </c>
      <c r="X8" s="353"/>
      <c r="Y8" s="1" t="str">
        <f>IFERROR(VLOOKUP(R8,'Печать Заказа'!B:N,13,FALSE),"")</f>
        <v/>
      </c>
    </row>
    <row r="9" spans="1:28" s="33" customFormat="1" ht="66" customHeight="1" thickTop="1" x14ac:dyDescent="0.25">
      <c r="A9" s="3"/>
      <c r="B9" s="62"/>
      <c r="C9" s="95" t="s">
        <v>331</v>
      </c>
      <c r="D9" s="92"/>
      <c r="E9" s="92"/>
      <c r="F9" s="92"/>
      <c r="G9" s="92"/>
      <c r="H9" s="92"/>
      <c r="I9" s="92"/>
      <c r="J9" s="92"/>
      <c r="K9" s="92"/>
      <c r="L9" s="81"/>
      <c r="M9" s="81"/>
      <c r="N9" s="81"/>
      <c r="O9" s="81"/>
      <c r="P9" s="81"/>
      <c r="Q9" s="27"/>
      <c r="R9" s="30"/>
      <c r="S9" s="30"/>
      <c r="T9" s="30"/>
      <c r="U9" s="30"/>
      <c r="V9" s="30"/>
      <c r="W9" s="30"/>
      <c r="Y9" s="1" t="str">
        <f>IFERROR(VLOOKUP(R9,'Печать Заказа'!B:N,13,FALSE),"")</f>
        <v/>
      </c>
    </row>
    <row r="10" spans="1:28" ht="45" customHeight="1" x14ac:dyDescent="0.25">
      <c r="B10" s="84"/>
      <c r="C10" s="91" t="s">
        <v>59</v>
      </c>
      <c r="D10" s="91"/>
      <c r="E10" s="177" t="s">
        <v>334</v>
      </c>
      <c r="F10" s="91" t="s">
        <v>166</v>
      </c>
      <c r="G10" s="390" t="s">
        <v>179</v>
      </c>
      <c r="H10" s="473" t="s">
        <v>615</v>
      </c>
      <c r="I10" s="473"/>
      <c r="J10" s="390" t="s">
        <v>180</v>
      </c>
      <c r="K10" s="390" t="s">
        <v>187</v>
      </c>
      <c r="L10" s="480" t="s">
        <v>621</v>
      </c>
      <c r="M10" s="480"/>
      <c r="N10" s="480"/>
      <c r="O10" s="480"/>
      <c r="P10" s="480"/>
      <c r="Q10" s="28"/>
      <c r="R10" s="29"/>
      <c r="S10" s="29"/>
      <c r="T10" s="29"/>
      <c r="U10" s="29"/>
      <c r="V10" s="29"/>
      <c r="W10" s="29"/>
      <c r="Y10" s="1" t="str">
        <f>IFERROR(VLOOKUP(R10,'Печать Заказа'!B:N,13,FALSE),"")</f>
        <v/>
      </c>
    </row>
    <row r="11" spans="1:28" ht="25.5" customHeight="1" x14ac:dyDescent="0.25">
      <c r="B11" s="32"/>
      <c r="C11" s="189" t="str">
        <f>Q11</f>
        <v>THERMEX IRP 150 V (combi)</v>
      </c>
      <c r="D11" s="180"/>
      <c r="E11" s="187" t="s">
        <v>335</v>
      </c>
      <c r="F11" s="65">
        <f>S11</f>
        <v>151082</v>
      </c>
      <c r="G11" s="391">
        <v>150</v>
      </c>
      <c r="H11" s="482" t="s">
        <v>616</v>
      </c>
      <c r="I11" s="482"/>
      <c r="J11" s="267" t="s">
        <v>614</v>
      </c>
      <c r="K11" s="391" t="s">
        <v>330</v>
      </c>
      <c r="L11" s="97">
        <v>0</v>
      </c>
      <c r="M11" s="97">
        <f>L11*O11</f>
        <v>0</v>
      </c>
      <c r="N11" s="97"/>
      <c r="O11" s="98">
        <f>P11*(1-$J$3)</f>
        <v>57890</v>
      </c>
      <c r="P11" s="99">
        <f>V11</f>
        <v>57890</v>
      </c>
      <c r="Q11" s="391" t="s">
        <v>324</v>
      </c>
      <c r="R11" s="391" t="s">
        <v>325</v>
      </c>
      <c r="S11" s="89">
        <v>151082</v>
      </c>
      <c r="T11" s="345">
        <v>4670007718350</v>
      </c>
      <c r="U11" s="31"/>
      <c r="V11" s="391">
        <f>VLOOKUP(R11,'Печать Заказа'!B:F,5,FALSE)</f>
        <v>57890</v>
      </c>
      <c r="W11" s="391" t="str">
        <f>IF(V11="фикс.цена",VLOOKUP(R11,'Печать Заказа'!B:F,4,FALSE),"")</f>
        <v/>
      </c>
      <c r="Y11" s="1">
        <f>IFERROR(VLOOKUP(R11,'Печать Заказа'!B:N,13,FALSE),"")</f>
        <v>0</v>
      </c>
    </row>
    <row r="12" spans="1:28" ht="25.5" customHeight="1" x14ac:dyDescent="0.25">
      <c r="B12" s="32"/>
      <c r="C12" s="189" t="str">
        <f>Q12</f>
        <v>THERMEX IRP 200 V (combi)</v>
      </c>
      <c r="D12" s="180"/>
      <c r="E12" s="187" t="s">
        <v>335</v>
      </c>
      <c r="F12" s="65">
        <f>S12</f>
        <v>151083</v>
      </c>
      <c r="G12" s="391">
        <v>200</v>
      </c>
      <c r="H12" s="482" t="s">
        <v>616</v>
      </c>
      <c r="I12" s="482"/>
      <c r="J12" s="267" t="s">
        <v>614</v>
      </c>
      <c r="K12" s="391" t="s">
        <v>211</v>
      </c>
      <c r="L12" s="97">
        <v>0</v>
      </c>
      <c r="M12" s="97">
        <f>L12*O12</f>
        <v>0</v>
      </c>
      <c r="N12" s="97"/>
      <c r="O12" s="98">
        <f>P12*(1-$J$3)</f>
        <v>63290</v>
      </c>
      <c r="P12" s="99">
        <f>V12</f>
        <v>63290</v>
      </c>
      <c r="Q12" s="391" t="s">
        <v>326</v>
      </c>
      <c r="R12" s="391" t="s">
        <v>328</v>
      </c>
      <c r="S12" s="89">
        <v>151083</v>
      </c>
      <c r="T12" s="345">
        <v>4670007718251</v>
      </c>
      <c r="U12" s="31"/>
      <c r="V12" s="391">
        <f>VLOOKUP(R12,'Печать Заказа'!B:F,5,FALSE)</f>
        <v>63290</v>
      </c>
      <c r="W12" s="391" t="str">
        <f>IF(V12="фикс.цена",VLOOKUP(R12,'Печать Заказа'!B:F,4,FALSE),"")</f>
        <v/>
      </c>
      <c r="Y12" s="1">
        <f>IFERROR(VLOOKUP(R12,'Печать Заказа'!B:N,13,FALSE),"")</f>
        <v>0</v>
      </c>
    </row>
    <row r="13" spans="1:28" s="33" customFormat="1" ht="18.75" thickBot="1" x14ac:dyDescent="0.3">
      <c r="A13" s="3"/>
      <c r="B13" s="32"/>
      <c r="C13" s="190" t="str">
        <f>Q13</f>
        <v>THERMEX IRP 280 V (combi)</v>
      </c>
      <c r="D13" s="188"/>
      <c r="E13" s="191" t="s">
        <v>335</v>
      </c>
      <c r="F13" s="65">
        <f>S13</f>
        <v>151084</v>
      </c>
      <c r="G13" s="391">
        <v>280</v>
      </c>
      <c r="H13" s="482" t="s">
        <v>616</v>
      </c>
      <c r="I13" s="482"/>
      <c r="J13" s="267" t="s">
        <v>614</v>
      </c>
      <c r="K13" s="391" t="s">
        <v>854</v>
      </c>
      <c r="L13" s="97">
        <v>0</v>
      </c>
      <c r="M13" s="97">
        <f>L13*O13</f>
        <v>0</v>
      </c>
      <c r="N13" s="97"/>
      <c r="O13" s="98">
        <f>P13*(1-$J$3)</f>
        <v>69990</v>
      </c>
      <c r="P13" s="99">
        <f>V13</f>
        <v>69990</v>
      </c>
      <c r="Q13" s="391" t="s">
        <v>327</v>
      </c>
      <c r="R13" s="391" t="s">
        <v>329</v>
      </c>
      <c r="S13" s="89">
        <v>151084</v>
      </c>
      <c r="T13" s="345">
        <v>4670007718367</v>
      </c>
      <c r="U13" s="31"/>
      <c r="V13" s="391">
        <f>VLOOKUP(R13,'Печать Заказа'!B:F,5,FALSE)</f>
        <v>69990</v>
      </c>
      <c r="W13" s="391" t="str">
        <f>IF(V13="фикс.цена",VLOOKUP(R13,'Печать Заказа'!B:F,4,FALSE),"")</f>
        <v/>
      </c>
      <c r="X13" s="1"/>
      <c r="Y13" s="1" t="str">
        <f>IFERROR(VLOOKUP(R13,'Печать Заказа'!B:N,13,FALSE),"")</f>
        <v/>
      </c>
      <c r="Z13" s="1"/>
      <c r="AA13" s="1"/>
      <c r="AB13" s="1"/>
    </row>
    <row r="14" spans="1:28" ht="69" customHeight="1" thickTop="1" x14ac:dyDescent="0.25">
      <c r="B14" s="62"/>
      <c r="C14" s="95" t="s">
        <v>231</v>
      </c>
      <c r="D14" s="92"/>
      <c r="E14" s="92"/>
      <c r="F14" s="92"/>
      <c r="G14" s="92"/>
      <c r="H14" s="92"/>
      <c r="I14" s="92"/>
      <c r="J14" s="92"/>
      <c r="K14" s="92"/>
      <c r="L14" s="81"/>
      <c r="M14" s="81"/>
      <c r="N14" s="81"/>
      <c r="O14" s="81"/>
      <c r="P14" s="81"/>
      <c r="Q14" s="27"/>
      <c r="R14" s="30"/>
      <c r="S14" s="30"/>
      <c r="T14" s="30"/>
      <c r="U14" s="30"/>
      <c r="V14" s="30"/>
      <c r="W14" s="30"/>
      <c r="X14" s="33"/>
      <c r="Y14" s="1" t="str">
        <f>IFERROR(VLOOKUP(R14,'Печать Заказа'!B:N,13,FALSE),"")</f>
        <v/>
      </c>
      <c r="Z14" s="33"/>
      <c r="AA14" s="33"/>
      <c r="AB14" s="33"/>
    </row>
    <row r="15" spans="1:28" ht="49.5" customHeight="1" x14ac:dyDescent="0.25">
      <c r="B15" s="84"/>
      <c r="C15" s="91" t="s">
        <v>59</v>
      </c>
      <c r="D15" s="91"/>
      <c r="E15" s="177" t="s">
        <v>334</v>
      </c>
      <c r="F15" s="91" t="s">
        <v>166</v>
      </c>
      <c r="G15" s="390" t="s">
        <v>179</v>
      </c>
      <c r="H15" s="473" t="s">
        <v>615</v>
      </c>
      <c r="I15" s="473"/>
      <c r="J15" s="390" t="s">
        <v>180</v>
      </c>
      <c r="K15" s="390" t="s">
        <v>187</v>
      </c>
      <c r="L15" s="480" t="s">
        <v>622</v>
      </c>
      <c r="M15" s="480"/>
      <c r="N15" s="480"/>
      <c r="O15" s="480"/>
      <c r="P15" s="480"/>
      <c r="Q15" s="28"/>
      <c r="R15" s="29"/>
      <c r="S15" s="29"/>
      <c r="T15" s="29"/>
      <c r="U15" s="29"/>
      <c r="V15" s="29"/>
      <c r="W15" s="29"/>
      <c r="Y15" s="1" t="str">
        <f>IFERROR(VLOOKUP(R15,'Печать Заказа'!B:N,13,FALSE),"")</f>
        <v/>
      </c>
    </row>
    <row r="16" spans="1:28" ht="22.5" customHeight="1" x14ac:dyDescent="0.25">
      <c r="A16" s="75"/>
      <c r="B16" s="32"/>
      <c r="C16" s="180" t="str">
        <f t="shared" ref="C16:C21" si="0">Q16</f>
        <v>THERMEX ER 80 V (combi)</v>
      </c>
      <c r="D16" s="180"/>
      <c r="E16" s="180" t="s">
        <v>336</v>
      </c>
      <c r="F16" s="65">
        <f t="shared" ref="F16:F21" si="1">S16</f>
        <v>111042</v>
      </c>
      <c r="G16" s="391">
        <v>80</v>
      </c>
      <c r="H16" s="466" t="s">
        <v>74</v>
      </c>
      <c r="I16" s="466"/>
      <c r="J16" s="267" t="s">
        <v>614</v>
      </c>
      <c r="K16" s="391" t="s">
        <v>213</v>
      </c>
      <c r="L16" s="97">
        <v>0</v>
      </c>
      <c r="M16" s="97">
        <f t="shared" ref="M16:M21" si="2">L16*O16</f>
        <v>0</v>
      </c>
      <c r="N16" s="97"/>
      <c r="O16" s="98">
        <f t="shared" ref="O16:O21" si="3">P16*(1-$J$3)</f>
        <v>61490</v>
      </c>
      <c r="P16" s="99">
        <f t="shared" ref="P16:P21" si="4">V16</f>
        <v>61490</v>
      </c>
      <c r="Q16" s="391" t="s">
        <v>7</v>
      </c>
      <c r="R16" s="391" t="s">
        <v>28</v>
      </c>
      <c r="S16" s="391">
        <v>111042</v>
      </c>
      <c r="T16" s="345">
        <v>4670007711900</v>
      </c>
      <c r="U16" s="31"/>
      <c r="V16" s="391">
        <f>VLOOKUP(R16,'Печать Заказа'!B:F,5,FALSE)</f>
        <v>61490</v>
      </c>
      <c r="W16" s="391" t="str">
        <f>IF(V16="фикс.цена",VLOOKUP(R16,'Печать Заказа'!B:F,4,FALSE),"")</f>
        <v/>
      </c>
      <c r="Y16" s="1" t="str">
        <f>IFERROR(VLOOKUP(R16,'Печать Заказа'!B:N,13,FALSE),"")</f>
        <v/>
      </c>
    </row>
    <row r="17" spans="1:28" s="33" customFormat="1" ht="18" x14ac:dyDescent="0.25">
      <c r="A17" s="3"/>
      <c r="B17" s="32"/>
      <c r="C17" s="180" t="str">
        <f t="shared" si="0"/>
        <v>THERMEX ER 100 V (combi)</v>
      </c>
      <c r="D17" s="180"/>
      <c r="E17" s="180" t="s">
        <v>336</v>
      </c>
      <c r="F17" s="65">
        <f t="shared" si="1"/>
        <v>111043</v>
      </c>
      <c r="G17" s="391">
        <v>100</v>
      </c>
      <c r="H17" s="466" t="s">
        <v>75</v>
      </c>
      <c r="I17" s="466"/>
      <c r="J17" s="267" t="s">
        <v>614</v>
      </c>
      <c r="K17" s="391" t="s">
        <v>214</v>
      </c>
      <c r="L17" s="97">
        <v>0</v>
      </c>
      <c r="M17" s="97">
        <f t="shared" si="2"/>
        <v>0</v>
      </c>
      <c r="N17" s="97"/>
      <c r="O17" s="98">
        <f t="shared" si="3"/>
        <v>68390</v>
      </c>
      <c r="P17" s="99">
        <f t="shared" si="4"/>
        <v>68390</v>
      </c>
      <c r="Q17" s="391" t="s">
        <v>8</v>
      </c>
      <c r="R17" s="391" t="s">
        <v>29</v>
      </c>
      <c r="S17" s="391">
        <v>111043</v>
      </c>
      <c r="T17" s="345">
        <v>4670007711917</v>
      </c>
      <c r="U17" s="31"/>
      <c r="V17" s="391">
        <f>VLOOKUP(R17,'Печать Заказа'!B:F,5,FALSE)</f>
        <v>68390</v>
      </c>
      <c r="W17" s="391" t="str">
        <f>IF(V17="фикс.цена",VLOOKUP(R17,'Печать Заказа'!B:F,4,FALSE),"")</f>
        <v/>
      </c>
      <c r="X17" s="1"/>
      <c r="Y17" s="1" t="str">
        <f>IFERROR(VLOOKUP(R17,'Печать Заказа'!B:N,13,FALSE),"")</f>
        <v/>
      </c>
      <c r="Z17" s="1"/>
      <c r="AA17" s="1"/>
      <c r="AB17" s="1"/>
    </row>
    <row r="18" spans="1:28" ht="18" x14ac:dyDescent="0.25">
      <c r="B18" s="32"/>
      <c r="C18" s="180" t="str">
        <f t="shared" si="0"/>
        <v>THERMEX ER 120 V (combi)</v>
      </c>
      <c r="D18" s="180"/>
      <c r="E18" s="180" t="s">
        <v>336</v>
      </c>
      <c r="F18" s="65">
        <f t="shared" si="1"/>
        <v>111044</v>
      </c>
      <c r="G18" s="391">
        <v>120</v>
      </c>
      <c r="H18" s="466" t="s">
        <v>75</v>
      </c>
      <c r="I18" s="466"/>
      <c r="J18" s="267" t="s">
        <v>614</v>
      </c>
      <c r="K18" s="391" t="s">
        <v>215</v>
      </c>
      <c r="L18" s="97">
        <v>0</v>
      </c>
      <c r="M18" s="97">
        <f t="shared" si="2"/>
        <v>0</v>
      </c>
      <c r="N18" s="97"/>
      <c r="O18" s="98">
        <f t="shared" si="3"/>
        <v>73390</v>
      </c>
      <c r="P18" s="99">
        <f t="shared" si="4"/>
        <v>73390</v>
      </c>
      <c r="Q18" s="391" t="s">
        <v>9</v>
      </c>
      <c r="R18" s="391" t="s">
        <v>30</v>
      </c>
      <c r="S18" s="391">
        <v>111044</v>
      </c>
      <c r="T18" s="345">
        <v>4670007711924</v>
      </c>
      <c r="U18" s="31"/>
      <c r="V18" s="391">
        <f>VLOOKUP(R18,'Печать Заказа'!B:F,5,FALSE)</f>
        <v>73390</v>
      </c>
      <c r="W18" s="391" t="str">
        <f>IF(V18="фикс.цена",VLOOKUP(R18,'Печать Заказа'!B:F,4,FALSE),"")</f>
        <v/>
      </c>
      <c r="Y18" s="1" t="str">
        <f>IFERROR(VLOOKUP(R18,'Печать Заказа'!B:N,13,FALSE),"")</f>
        <v/>
      </c>
    </row>
    <row r="19" spans="1:28" ht="25.5" customHeight="1" x14ac:dyDescent="0.25">
      <c r="B19" s="32"/>
      <c r="C19" s="180" t="str">
        <f t="shared" si="0"/>
        <v>THERMEX ER 150 V (combi)</v>
      </c>
      <c r="D19" s="180"/>
      <c r="E19" s="187" t="s">
        <v>335</v>
      </c>
      <c r="F19" s="65">
        <f t="shared" si="1"/>
        <v>111045</v>
      </c>
      <c r="G19" s="391">
        <v>150</v>
      </c>
      <c r="H19" s="466" t="s">
        <v>76</v>
      </c>
      <c r="I19" s="466"/>
      <c r="J19" s="267" t="s">
        <v>614</v>
      </c>
      <c r="K19" s="391" t="s">
        <v>216</v>
      </c>
      <c r="L19" s="97">
        <v>0</v>
      </c>
      <c r="M19" s="97">
        <f t="shared" si="2"/>
        <v>0</v>
      </c>
      <c r="N19" s="97"/>
      <c r="O19" s="98">
        <f t="shared" si="3"/>
        <v>80090</v>
      </c>
      <c r="P19" s="99">
        <f t="shared" si="4"/>
        <v>80090</v>
      </c>
      <c r="Q19" s="391" t="s">
        <v>10</v>
      </c>
      <c r="R19" s="391" t="s">
        <v>31</v>
      </c>
      <c r="S19" s="391">
        <v>111045</v>
      </c>
      <c r="T19" s="345">
        <v>4670007711931</v>
      </c>
      <c r="U19" s="31"/>
      <c r="V19" s="391">
        <f>VLOOKUP(R19,'Печать Заказа'!B:F,5,FALSE)</f>
        <v>80090</v>
      </c>
      <c r="W19" s="391" t="str">
        <f>IF(V19="фикс.цена",VLOOKUP(R19,'Печать Заказа'!B:F,4,FALSE),"")</f>
        <v/>
      </c>
      <c r="Y19" s="1" t="str">
        <f>IFERROR(VLOOKUP(R19,'Печать Заказа'!B:N,13,FALSE),"")</f>
        <v/>
      </c>
    </row>
    <row r="20" spans="1:28" ht="22.5" customHeight="1" x14ac:dyDescent="0.25">
      <c r="A20" s="75"/>
      <c r="B20" s="32"/>
      <c r="C20" s="180" t="str">
        <f t="shared" si="0"/>
        <v>THERMEX ER 200 V (combi)</v>
      </c>
      <c r="D20" s="180"/>
      <c r="E20" s="187" t="s">
        <v>335</v>
      </c>
      <c r="F20" s="65">
        <f t="shared" si="1"/>
        <v>111046</v>
      </c>
      <c r="G20" s="391">
        <v>200</v>
      </c>
      <c r="H20" s="466" t="s">
        <v>77</v>
      </c>
      <c r="I20" s="466"/>
      <c r="J20" s="267" t="s">
        <v>614</v>
      </c>
      <c r="K20" s="391" t="s">
        <v>217</v>
      </c>
      <c r="L20" s="97">
        <v>0</v>
      </c>
      <c r="M20" s="97">
        <f t="shared" si="2"/>
        <v>0</v>
      </c>
      <c r="N20" s="97"/>
      <c r="O20" s="98">
        <f t="shared" si="3"/>
        <v>92390</v>
      </c>
      <c r="P20" s="99">
        <f t="shared" si="4"/>
        <v>92390</v>
      </c>
      <c r="Q20" s="391" t="s">
        <v>11</v>
      </c>
      <c r="R20" s="391" t="s">
        <v>32</v>
      </c>
      <c r="S20" s="391">
        <v>111046</v>
      </c>
      <c r="T20" s="345">
        <v>4670007711948</v>
      </c>
      <c r="U20" s="31"/>
      <c r="V20" s="391">
        <f>VLOOKUP(R20,'Печать Заказа'!B:F,5,FALSE)</f>
        <v>92390</v>
      </c>
      <c r="W20" s="391" t="str">
        <f>IF(V20="фикс.цена",VLOOKUP(R20,'Печать Заказа'!B:F,4,FALSE),"")</f>
        <v/>
      </c>
      <c r="Y20" s="1" t="str">
        <f>IFERROR(VLOOKUP(R20,'Печать Заказа'!B:N,13,FALSE),"")</f>
        <v/>
      </c>
    </row>
    <row r="21" spans="1:28" s="69" customFormat="1" ht="18.75" thickBot="1" x14ac:dyDescent="0.3">
      <c r="A21" s="68"/>
      <c r="B21" s="79"/>
      <c r="C21" s="393" t="str">
        <f t="shared" si="0"/>
        <v>THERMEX ER 300 V (combi)</v>
      </c>
      <c r="D21" s="393"/>
      <c r="E21" s="393" t="s">
        <v>336</v>
      </c>
      <c r="F21" s="96">
        <f t="shared" si="1"/>
        <v>111047</v>
      </c>
      <c r="G21" s="394">
        <v>300</v>
      </c>
      <c r="H21" s="483" t="s">
        <v>78</v>
      </c>
      <c r="I21" s="483"/>
      <c r="J21" s="395" t="s">
        <v>614</v>
      </c>
      <c r="K21" s="394" t="s">
        <v>13</v>
      </c>
      <c r="L21" s="396">
        <v>0</v>
      </c>
      <c r="M21" s="396">
        <f t="shared" si="2"/>
        <v>0</v>
      </c>
      <c r="N21" s="396"/>
      <c r="O21" s="333">
        <f t="shared" si="3"/>
        <v>123190</v>
      </c>
      <c r="P21" s="365">
        <f t="shared" si="4"/>
        <v>123190</v>
      </c>
      <c r="Q21" s="394" t="s">
        <v>12</v>
      </c>
      <c r="R21" s="394" t="s">
        <v>33</v>
      </c>
      <c r="S21" s="394">
        <v>111047</v>
      </c>
      <c r="T21" s="397">
        <v>4670007711955</v>
      </c>
      <c r="U21" s="31"/>
      <c r="V21" s="394">
        <f>VLOOKUP(R21,'Печать Заказа'!B:F,5,FALSE)</f>
        <v>123190</v>
      </c>
      <c r="W21" s="394" t="str">
        <f>IF(V21="фикс.цена",VLOOKUP(R21,'Печать Заказа'!B:F,4,FALSE),"")</f>
        <v/>
      </c>
      <c r="X21" s="1"/>
      <c r="Y21" s="1" t="str">
        <f>IFERROR(VLOOKUP(R21,'Печать Заказа'!B:N,13,FALSE),"")</f>
        <v/>
      </c>
      <c r="Z21" s="1"/>
      <c r="AA21" s="1"/>
      <c r="AB21" s="1"/>
    </row>
    <row r="22" spans="1:28" ht="45" customHeight="1" thickTop="1" thickBot="1" x14ac:dyDescent="0.3">
      <c r="B22" s="82" t="s">
        <v>1021</v>
      </c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83"/>
      <c r="R22" s="83"/>
      <c r="S22" s="83"/>
      <c r="T22" s="83"/>
      <c r="U22" s="83"/>
      <c r="V22" s="83"/>
      <c r="W22" s="83"/>
      <c r="Y22" s="1" t="str">
        <f>IFERROR(VLOOKUP(R22,'Печать Заказа'!B:N,13,FALSE),"")</f>
        <v/>
      </c>
    </row>
    <row r="23" spans="1:28" s="33" customFormat="1" ht="66" customHeight="1" thickTop="1" x14ac:dyDescent="0.25">
      <c r="A23" s="3"/>
      <c r="B23" s="402"/>
      <c r="C23" s="95" t="s">
        <v>994</v>
      </c>
      <c r="D23" s="92"/>
      <c r="E23" s="92"/>
      <c r="F23" s="92"/>
      <c r="G23" s="92"/>
      <c r="H23" s="92"/>
      <c r="I23" s="92"/>
      <c r="J23" s="92"/>
      <c r="K23" s="92"/>
      <c r="L23" s="269"/>
      <c r="M23" s="81"/>
      <c r="N23" s="81"/>
      <c r="O23" s="81"/>
      <c r="P23" s="268"/>
      <c r="Q23" s="167"/>
      <c r="R23" s="167"/>
      <c r="S23" s="167"/>
      <c r="T23" s="342"/>
      <c r="U23" s="31"/>
      <c r="V23" s="167"/>
      <c r="W23" s="167"/>
      <c r="X23" s="1"/>
      <c r="Y23" s="1" t="str">
        <f>IFERROR(VLOOKUP(#REF!,'Печать Заказа'!B:N,13,FALSE),"")</f>
        <v/>
      </c>
      <c r="Z23" s="1"/>
      <c r="AA23" s="1"/>
      <c r="AB23" s="1"/>
    </row>
    <row r="24" spans="1:28" ht="42" customHeight="1" x14ac:dyDescent="0.25">
      <c r="B24" s="84"/>
      <c r="C24" s="91" t="s">
        <v>59</v>
      </c>
      <c r="D24" s="91"/>
      <c r="E24" s="177" t="s">
        <v>334</v>
      </c>
      <c r="F24" s="91" t="s">
        <v>166</v>
      </c>
      <c r="G24" s="379" t="s">
        <v>179</v>
      </c>
      <c r="H24" s="471" t="s">
        <v>181</v>
      </c>
      <c r="I24" s="471"/>
      <c r="J24" s="379" t="s">
        <v>180</v>
      </c>
      <c r="K24" s="379" t="s">
        <v>187</v>
      </c>
      <c r="L24" s="467" t="s">
        <v>995</v>
      </c>
      <c r="M24" s="468"/>
      <c r="N24" s="468"/>
      <c r="O24" s="468"/>
      <c r="P24" s="469"/>
      <c r="Q24" s="167"/>
      <c r="R24" s="167"/>
      <c r="S24" s="167"/>
      <c r="T24" s="342"/>
      <c r="U24" s="31"/>
      <c r="V24" s="167"/>
      <c r="Y24" s="1" t="str">
        <f>IFERROR(VLOOKUP(#REF!,'Печать Заказа'!B:N,13,FALSE),"")</f>
        <v/>
      </c>
    </row>
    <row r="25" spans="1:28" ht="18" x14ac:dyDescent="0.25">
      <c r="B25" s="10"/>
      <c r="C25" s="181" t="s">
        <v>990</v>
      </c>
      <c r="D25" s="181"/>
      <c r="E25" s="181" t="s">
        <v>335</v>
      </c>
      <c r="F25" s="65">
        <f>S25</f>
        <v>151184</v>
      </c>
      <c r="G25" s="380">
        <v>80</v>
      </c>
      <c r="H25" s="466" t="s">
        <v>278</v>
      </c>
      <c r="I25" s="466"/>
      <c r="J25" s="452" t="s">
        <v>1094</v>
      </c>
      <c r="K25" s="67" t="s">
        <v>996</v>
      </c>
      <c r="L25" s="97">
        <v>0</v>
      </c>
      <c r="M25" s="97">
        <f>L25*O25</f>
        <v>0</v>
      </c>
      <c r="N25" s="97"/>
      <c r="O25" s="98">
        <f>P25*(1-НЭВН!$J$3)</f>
        <v>50190</v>
      </c>
      <c r="P25" s="99">
        <f>V25</f>
        <v>50190</v>
      </c>
      <c r="Q25" s="381" t="s">
        <v>990</v>
      </c>
      <c r="R25" s="378" t="s">
        <v>991</v>
      </c>
      <c r="S25" s="89">
        <v>151184</v>
      </c>
      <c r="T25" s="345">
        <v>4670033314410</v>
      </c>
      <c r="U25" s="31"/>
      <c r="V25" s="378">
        <f>VLOOKUP(R25,'Печать Заказа'!$B$5:$I$2173,5,FALSE)</f>
        <v>50190</v>
      </c>
      <c r="W25" s="394"/>
      <c r="Y25" s="1" t="str">
        <f>IFERROR(VLOOKUP(R25,'Печать Заказа'!B:N,13,FALSE),"")</f>
        <v/>
      </c>
    </row>
    <row r="26" spans="1:28" s="33" customFormat="1" ht="18" x14ac:dyDescent="0.25">
      <c r="A26" s="3"/>
      <c r="B26" s="10"/>
      <c r="C26" s="181" t="s">
        <v>992</v>
      </c>
      <c r="D26" s="181"/>
      <c r="E26" s="181" t="s">
        <v>335</v>
      </c>
      <c r="F26" s="65">
        <f>S26</f>
        <v>151185</v>
      </c>
      <c r="G26" s="380">
        <v>100</v>
      </c>
      <c r="H26" s="466" t="s">
        <v>278</v>
      </c>
      <c r="I26" s="466"/>
      <c r="J26" s="453" t="s">
        <v>1094</v>
      </c>
      <c r="K26" s="67" t="s">
        <v>997</v>
      </c>
      <c r="L26" s="97">
        <v>0</v>
      </c>
      <c r="M26" s="97">
        <f>L26*O26</f>
        <v>0</v>
      </c>
      <c r="N26" s="97"/>
      <c r="O26" s="98">
        <f>P26*(1-НЭВН!$J$3)</f>
        <v>54890</v>
      </c>
      <c r="P26" s="99">
        <f>V26</f>
        <v>54890</v>
      </c>
      <c r="Q26" s="381" t="s">
        <v>992</v>
      </c>
      <c r="R26" s="378" t="s">
        <v>993</v>
      </c>
      <c r="S26" s="89">
        <v>151185</v>
      </c>
      <c r="T26" s="345">
        <v>4670033314434</v>
      </c>
      <c r="U26" s="31"/>
      <c r="V26" s="387">
        <f>VLOOKUP(R26,'Печать Заказа'!$B$5:$I$2173,5,FALSE)</f>
        <v>54890</v>
      </c>
      <c r="W26" s="391"/>
      <c r="X26" s="1"/>
      <c r="Y26" s="1" t="str">
        <f>IFERROR(VLOOKUP(R26,'Печать Заказа'!B:N,13,FALSE),"")</f>
        <v/>
      </c>
      <c r="Z26" s="1"/>
      <c r="AA26" s="1"/>
      <c r="AB26" s="1"/>
    </row>
    <row r="27" spans="1:28" ht="25.5" customHeight="1" thickBot="1" x14ac:dyDescent="0.3">
      <c r="B27" s="79"/>
      <c r="C27" s="182"/>
      <c r="D27" s="182"/>
      <c r="E27" s="182"/>
      <c r="F27" s="78"/>
      <c r="G27" s="400"/>
      <c r="H27" s="479"/>
      <c r="I27" s="479"/>
      <c r="J27" s="401"/>
      <c r="K27" s="76"/>
      <c r="L27" s="100"/>
      <c r="M27" s="100"/>
      <c r="N27" s="100"/>
      <c r="O27" s="101"/>
      <c r="P27" s="102"/>
      <c r="Y27" s="1" t="str">
        <f>IFERROR(VLOOKUP(R27,'Печать Заказа'!B:N,13,FALSE),"")</f>
        <v/>
      </c>
    </row>
    <row r="28" spans="1:28" s="33" customFormat="1" ht="66" customHeight="1" thickTop="1" x14ac:dyDescent="0.25">
      <c r="A28" s="3"/>
      <c r="B28" s="4"/>
      <c r="C28" s="6"/>
      <c r="D28" s="6"/>
      <c r="E28" s="6"/>
      <c r="F28" s="7"/>
      <c r="G28" s="5"/>
      <c r="H28" s="5"/>
      <c r="I28" s="5"/>
      <c r="J28" s="5"/>
      <c r="K28" s="5"/>
      <c r="L28" s="8"/>
      <c r="M28" s="8"/>
      <c r="N28" s="8"/>
      <c r="O28" s="8"/>
      <c r="P28" s="8"/>
      <c r="Q28" s="9"/>
      <c r="R28" s="11"/>
      <c r="S28" s="11"/>
      <c r="T28" s="11"/>
      <c r="U28" s="11"/>
      <c r="V28" s="11"/>
      <c r="W28" s="11"/>
      <c r="X28" s="1"/>
      <c r="Y28" s="1" t="str">
        <f>IFERROR(VLOOKUP(R28,'Печать Заказа'!B:N,13,FALSE),"")</f>
        <v/>
      </c>
      <c r="Z28" s="1"/>
      <c r="AA28" s="1"/>
      <c r="AB28" s="1"/>
    </row>
    <row r="29" spans="1:28" ht="45" customHeight="1" x14ac:dyDescent="0.25">
      <c r="Y29" s="1" t="str">
        <f>IFERROR(VLOOKUP(R29,'Печать Заказа'!B:N,13,FALSE),"")</f>
        <v/>
      </c>
    </row>
    <row r="30" spans="1:28" ht="25.5" customHeight="1" x14ac:dyDescent="0.25">
      <c r="Y30" s="1" t="str">
        <f>IFERROR(VLOOKUP(R30,'Печать Заказа'!B:N,13,FALSE),"")</f>
        <v/>
      </c>
    </row>
    <row r="31" spans="1:28" ht="25.5" customHeight="1" x14ac:dyDescent="0.25">
      <c r="Y31" s="1" t="str">
        <f>IFERROR(VLOOKUP(R31,'Печать Заказа'!B:N,13,FALSE),"")</f>
        <v/>
      </c>
    </row>
    <row r="32" spans="1:28" ht="25.5" customHeight="1" x14ac:dyDescent="0.25">
      <c r="Y32" s="1" t="str">
        <f>IFERROR(VLOOKUP(R32,'Печать Заказа'!B:N,13,FALSE),"")</f>
        <v/>
      </c>
    </row>
    <row r="33" spans="25:25" ht="25.5" customHeight="1" x14ac:dyDescent="0.25">
      <c r="Y33" s="1" t="str">
        <f>IFERROR(VLOOKUP(R33,'Печать Заказа'!B:N,13,FALSE),"")</f>
        <v/>
      </c>
    </row>
    <row r="34" spans="25:25" ht="25.5" customHeight="1" x14ac:dyDescent="0.25">
      <c r="Y34" s="1" t="str">
        <f>IFERROR(VLOOKUP(R34,'Печать Заказа'!B:N,13,FALSE),"")</f>
        <v/>
      </c>
    </row>
    <row r="35" spans="25:25" ht="25.5" customHeight="1" x14ac:dyDescent="0.25">
      <c r="Y35" s="1" t="str">
        <f>IFERROR(VLOOKUP(R35,'Печать Заказа'!B:N,13,FALSE),"")</f>
        <v/>
      </c>
    </row>
    <row r="36" spans="25:25" ht="15" customHeight="1" x14ac:dyDescent="0.25">
      <c r="Y36" s="1" t="str">
        <f>IFERROR(VLOOKUP(R36,'Печать Заказа'!B:N,13,FALSE),"")</f>
        <v/>
      </c>
    </row>
    <row r="37" spans="25:25" ht="15" customHeight="1" x14ac:dyDescent="0.25">
      <c r="Y37" s="1" t="str">
        <f>IFERROR(VLOOKUP(R37,'Печать Заказа'!B:N,13,FALSE),"")</f>
        <v/>
      </c>
    </row>
    <row r="38" spans="25:25" ht="15" customHeight="1" x14ac:dyDescent="0.25">
      <c r="Y38" s="1" t="str">
        <f>IFERROR(VLOOKUP(R38,'Печать Заказа'!B:N,13,FALSE),"")</f>
        <v/>
      </c>
    </row>
    <row r="39" spans="25:25" ht="15" customHeight="1" x14ac:dyDescent="0.25">
      <c r="Y39" s="1" t="str">
        <f>IFERROR(VLOOKUP(R39,'Печать Заказа'!B:N,13,FALSE),"")</f>
        <v/>
      </c>
    </row>
    <row r="40" spans="25:25" ht="15" customHeight="1" x14ac:dyDescent="0.25">
      <c r="Y40" s="1" t="str">
        <f>IFERROR(VLOOKUP(R40,'Печать Заказа'!B:N,13,FALSE),"")</f>
        <v/>
      </c>
    </row>
    <row r="41" spans="25:25" ht="15" customHeight="1" x14ac:dyDescent="0.25">
      <c r="Y41" s="1" t="str">
        <f>IFERROR(VLOOKUP(R41,'Печать Заказа'!B:N,13,FALSE),"")</f>
        <v/>
      </c>
    </row>
    <row r="42" spans="25:25" ht="15" customHeight="1" x14ac:dyDescent="0.25">
      <c r="Y42" s="1" t="str">
        <f>IFERROR(VLOOKUP(R42,'Печать Заказа'!B:N,13,FALSE),"")</f>
        <v/>
      </c>
    </row>
    <row r="43" spans="25:25" ht="15" customHeight="1" x14ac:dyDescent="0.25">
      <c r="Y43" s="1" t="str">
        <f>IFERROR(VLOOKUP(R43,'Печать Заказа'!B:N,13,FALSE),"")</f>
        <v/>
      </c>
    </row>
    <row r="44" spans="25:25" ht="15" customHeight="1" x14ac:dyDescent="0.25">
      <c r="Y44" s="1" t="str">
        <f>IFERROR(VLOOKUP(R44,'Печать Заказа'!B:N,13,FALSE),"")</f>
        <v/>
      </c>
    </row>
    <row r="45" spans="25:25" ht="15" customHeight="1" x14ac:dyDescent="0.25">
      <c r="Y45" s="1" t="str">
        <f>IFERROR(VLOOKUP(R45,'Печать Заказа'!B:N,13,FALSE),"")</f>
        <v/>
      </c>
    </row>
    <row r="46" spans="25:25" ht="15" customHeight="1" x14ac:dyDescent="0.25">
      <c r="Y46" s="1" t="str">
        <f>IFERROR(VLOOKUP(R46,'Печать Заказа'!B:N,13,FALSE),"")</f>
        <v/>
      </c>
    </row>
    <row r="47" spans="25:25" ht="15" customHeight="1" x14ac:dyDescent="0.25">
      <c r="Y47" s="1" t="str">
        <f>IFERROR(VLOOKUP(R47,'Печать Заказа'!B:N,13,FALSE),"")</f>
        <v/>
      </c>
    </row>
    <row r="48" spans="25:25" ht="15" customHeight="1" x14ac:dyDescent="0.25">
      <c r="Y48" s="1" t="str">
        <f>IFERROR(VLOOKUP(R48,'Печать Заказа'!B:N,13,FALSE),"")</f>
        <v/>
      </c>
    </row>
    <row r="49" spans="25:25" ht="15" customHeight="1" x14ac:dyDescent="0.25">
      <c r="Y49" s="1" t="str">
        <f>IFERROR(VLOOKUP(R49,'Печать Заказа'!B:N,13,FALSE),"")</f>
        <v/>
      </c>
    </row>
    <row r="50" spans="25:25" ht="15" customHeight="1" x14ac:dyDescent="0.25">
      <c r="Y50" s="1" t="str">
        <f>IFERROR(VLOOKUP(R50,'Печать Заказа'!B:N,13,FALSE),"")</f>
        <v/>
      </c>
    </row>
    <row r="51" spans="25:25" ht="15" customHeight="1" x14ac:dyDescent="0.25">
      <c r="Y51" s="1" t="str">
        <f>IFERROR(VLOOKUP(R51,'Печать Заказа'!B:N,13,FALSE),"")</f>
        <v/>
      </c>
    </row>
    <row r="52" spans="25:25" ht="15" customHeight="1" x14ac:dyDescent="0.25">
      <c r="Y52" s="1" t="str">
        <f>IFERROR(VLOOKUP(R52,'Печать Заказа'!B:N,13,FALSE),"")</f>
        <v/>
      </c>
    </row>
    <row r="53" spans="25:25" ht="15" customHeight="1" x14ac:dyDescent="0.25">
      <c r="Y53" s="1" t="str">
        <f>IFERROR(VLOOKUP(R53,'Печать Заказа'!B:N,13,FALSE),"")</f>
        <v/>
      </c>
    </row>
    <row r="54" spans="25:25" ht="15" customHeight="1" x14ac:dyDescent="0.25">
      <c r="Y54" s="1" t="str">
        <f>IFERROR(VLOOKUP(R54,'Печать Заказа'!B:N,13,FALSE),"")</f>
        <v/>
      </c>
    </row>
    <row r="55" spans="25:25" ht="15" customHeight="1" x14ac:dyDescent="0.25">
      <c r="Y55" s="1" t="str">
        <f>IFERROR(VLOOKUP(R55,'Печать Заказа'!B:N,13,FALSE),"")</f>
        <v/>
      </c>
    </row>
    <row r="56" spans="25:25" ht="15" customHeight="1" x14ac:dyDescent="0.25">
      <c r="Y56" s="1" t="str">
        <f>IFERROR(VLOOKUP(R56,'Печать Заказа'!B:N,13,FALSE),"")</f>
        <v/>
      </c>
    </row>
    <row r="57" spans="25:25" ht="15" customHeight="1" x14ac:dyDescent="0.25">
      <c r="Y57" s="1" t="str">
        <f>IFERROR(VLOOKUP(R57,'Печать Заказа'!B:N,13,FALSE),"")</f>
        <v/>
      </c>
    </row>
    <row r="58" spans="25:25" ht="15" customHeight="1" x14ac:dyDescent="0.25">
      <c r="Y58" s="1" t="str">
        <f>IFERROR(VLOOKUP(R58,'Печать Заказа'!B:N,13,FALSE),"")</f>
        <v/>
      </c>
    </row>
    <row r="59" spans="25:25" ht="15" customHeight="1" x14ac:dyDescent="0.25">
      <c r="Y59" s="1" t="str">
        <f>IFERROR(VLOOKUP(R59,'Печать Заказа'!B:N,13,FALSE),"")</f>
        <v/>
      </c>
    </row>
    <row r="60" spans="25:25" ht="15" customHeight="1" x14ac:dyDescent="0.25">
      <c r="Y60" s="1" t="str">
        <f>IFERROR(VLOOKUP(R60,'Печать Заказа'!B:N,13,FALSE),"")</f>
        <v/>
      </c>
    </row>
    <row r="61" spans="25:25" ht="15" customHeight="1" x14ac:dyDescent="0.25">
      <c r="Y61" s="1" t="str">
        <f>IFERROR(VLOOKUP(R61,'Печать Заказа'!B:N,13,FALSE),"")</f>
        <v/>
      </c>
    </row>
    <row r="62" spans="25:25" ht="15" customHeight="1" x14ac:dyDescent="0.25">
      <c r="Y62" s="1" t="str">
        <f>IFERROR(VLOOKUP(R62,'Печать Заказа'!B:N,13,FALSE),"")</f>
        <v/>
      </c>
    </row>
    <row r="63" spans="25:25" ht="15" customHeight="1" x14ac:dyDescent="0.25">
      <c r="Y63" s="1" t="str">
        <f>IFERROR(VLOOKUP(R63,'Печать Заказа'!B:N,13,FALSE),"")</f>
        <v/>
      </c>
    </row>
    <row r="64" spans="25:25" ht="15" customHeight="1" x14ac:dyDescent="0.25">
      <c r="Y64" s="1" t="str">
        <f>IFERROR(VLOOKUP(R64,'Печать Заказа'!B:N,13,FALSE),"")</f>
        <v/>
      </c>
    </row>
    <row r="65" spans="25:25" ht="15" customHeight="1" x14ac:dyDescent="0.25">
      <c r="Y65" s="1" t="str">
        <f>IFERROR(VLOOKUP(R65,'Печать Заказа'!B:N,13,FALSE),"")</f>
        <v/>
      </c>
    </row>
    <row r="66" spans="25:25" ht="15" customHeight="1" x14ac:dyDescent="0.25">
      <c r="Y66" s="1" t="str">
        <f>IFERROR(VLOOKUP(R66,'Печать Заказа'!B:N,13,FALSE),"")</f>
        <v/>
      </c>
    </row>
    <row r="67" spans="25:25" ht="15" customHeight="1" x14ac:dyDescent="0.25">
      <c r="Y67" s="1" t="str">
        <f>IFERROR(VLOOKUP(R67,'Печать Заказа'!B:N,13,FALSE),"")</f>
        <v/>
      </c>
    </row>
    <row r="68" spans="25:25" ht="15" customHeight="1" x14ac:dyDescent="0.25">
      <c r="Y68" s="1" t="str">
        <f>IFERROR(VLOOKUP(R68,'Печать Заказа'!B:N,13,FALSE),"")</f>
        <v/>
      </c>
    </row>
    <row r="69" spans="25:25" ht="15" customHeight="1" x14ac:dyDescent="0.25">
      <c r="Y69" s="1" t="str">
        <f>IFERROR(VLOOKUP(R69,'Печать Заказа'!B:N,13,FALSE),"")</f>
        <v/>
      </c>
    </row>
    <row r="70" spans="25:25" ht="15" customHeight="1" x14ac:dyDescent="0.25">
      <c r="Y70" s="1" t="str">
        <f>IFERROR(VLOOKUP(R70,'Печать Заказа'!B:N,13,FALSE),"")</f>
        <v/>
      </c>
    </row>
    <row r="71" spans="25:25" ht="15" customHeight="1" x14ac:dyDescent="0.25">
      <c r="Y71" s="1" t="str">
        <f>IFERROR(VLOOKUP(R71,'Печать Заказа'!B:N,13,FALSE),"")</f>
        <v/>
      </c>
    </row>
    <row r="72" spans="25:25" ht="15" customHeight="1" x14ac:dyDescent="0.25">
      <c r="Y72" s="1" t="str">
        <f>IFERROR(VLOOKUP(R72,'Печать Заказа'!B:N,13,FALSE),"")</f>
        <v/>
      </c>
    </row>
    <row r="73" spans="25:25" ht="15" customHeight="1" x14ac:dyDescent="0.25">
      <c r="Y73" s="1" t="str">
        <f>IFERROR(VLOOKUP(R73,'Печать Заказа'!B:N,13,FALSE),"")</f>
        <v/>
      </c>
    </row>
    <row r="74" spans="25:25" ht="15" customHeight="1" x14ac:dyDescent="0.25">
      <c r="Y74" s="1" t="str">
        <f>IFERROR(VLOOKUP(R74,'Печать Заказа'!B:N,13,FALSE),"")</f>
        <v/>
      </c>
    </row>
    <row r="75" spans="25:25" ht="15" customHeight="1" x14ac:dyDescent="0.25">
      <c r="Y75" s="1" t="str">
        <f>IFERROR(VLOOKUP(R75,'Печать Заказа'!B:N,13,FALSE),"")</f>
        <v/>
      </c>
    </row>
    <row r="76" spans="25:25" ht="15" customHeight="1" x14ac:dyDescent="0.25">
      <c r="Y76" s="1" t="str">
        <f>IFERROR(VLOOKUP(R76,'Печать Заказа'!B:N,13,FALSE),"")</f>
        <v/>
      </c>
    </row>
    <row r="77" spans="25:25" ht="15" customHeight="1" x14ac:dyDescent="0.25">
      <c r="Y77" s="1" t="str">
        <f>IFERROR(VLOOKUP(R77,'Печать Заказа'!B:N,13,FALSE),"")</f>
        <v/>
      </c>
    </row>
    <row r="78" spans="25:25" ht="15" customHeight="1" x14ac:dyDescent="0.25">
      <c r="Y78" s="1" t="str">
        <f>IFERROR(VLOOKUP(R78,'Печать Заказа'!B:N,13,FALSE),"")</f>
        <v/>
      </c>
    </row>
    <row r="79" spans="25:25" ht="15" customHeight="1" x14ac:dyDescent="0.25">
      <c r="Y79" s="1" t="str">
        <f>IFERROR(VLOOKUP(R79,'Печать Заказа'!B:N,13,FALSE),"")</f>
        <v/>
      </c>
    </row>
    <row r="80" spans="25:25" ht="15" customHeight="1" x14ac:dyDescent="0.25">
      <c r="Y80" s="1" t="str">
        <f>IFERROR(VLOOKUP(R80,'Печать Заказа'!B:N,13,FALSE),"")</f>
        <v/>
      </c>
    </row>
    <row r="81" spans="25:25" ht="15" customHeight="1" x14ac:dyDescent="0.25">
      <c r="Y81" s="1" t="str">
        <f>IFERROR(VLOOKUP(R81,'Печать Заказа'!B:N,13,FALSE),"")</f>
        <v/>
      </c>
    </row>
    <row r="82" spans="25:25" ht="15" customHeight="1" x14ac:dyDescent="0.25">
      <c r="Y82" s="1" t="str">
        <f>IFERROR(VLOOKUP(R82,'Печать Заказа'!B:N,13,FALSE),"")</f>
        <v/>
      </c>
    </row>
    <row r="83" spans="25:25" ht="15" customHeight="1" x14ac:dyDescent="0.25">
      <c r="Y83" s="1" t="str">
        <f>IFERROR(VLOOKUP(R83,'Печать Заказа'!B:N,13,FALSE),"")</f>
        <v/>
      </c>
    </row>
    <row r="84" spans="25:25" ht="15" customHeight="1" x14ac:dyDescent="0.25">
      <c r="Y84" s="1" t="str">
        <f>IFERROR(VLOOKUP(R84,'Печать Заказа'!B:N,13,FALSE),"")</f>
        <v/>
      </c>
    </row>
    <row r="85" spans="25:25" ht="15" customHeight="1" x14ac:dyDescent="0.25">
      <c r="Y85" s="1" t="str">
        <f>IFERROR(VLOOKUP(R85,'Печать Заказа'!B:N,13,FALSE),"")</f>
        <v/>
      </c>
    </row>
    <row r="86" spans="25:25" ht="15" customHeight="1" x14ac:dyDescent="0.25">
      <c r="Y86" s="1" t="str">
        <f>IFERROR(VLOOKUP(R86,'Печать Заказа'!B:N,13,FALSE),"")</f>
        <v/>
      </c>
    </row>
    <row r="87" spans="25:25" ht="15" customHeight="1" x14ac:dyDescent="0.25">
      <c r="Y87" s="1" t="str">
        <f>IFERROR(VLOOKUP(R87,'Печать Заказа'!B:N,13,FALSE),"")</f>
        <v/>
      </c>
    </row>
    <row r="88" spans="25:25" ht="15" customHeight="1" x14ac:dyDescent="0.25">
      <c r="Y88" s="1" t="str">
        <f>IFERROR(VLOOKUP(R88,'Печать Заказа'!B:N,13,FALSE),"")</f>
        <v/>
      </c>
    </row>
    <row r="89" spans="25:25" ht="15" customHeight="1" x14ac:dyDescent="0.25">
      <c r="Y89" s="1" t="str">
        <f>IFERROR(VLOOKUP(R89,'Печать Заказа'!B:N,13,FALSE),"")</f>
        <v/>
      </c>
    </row>
    <row r="90" spans="25:25" ht="15" customHeight="1" x14ac:dyDescent="0.25">
      <c r="Y90" s="1" t="str">
        <f>IFERROR(VLOOKUP(R90,'Печать Заказа'!B:N,13,FALSE),"")</f>
        <v/>
      </c>
    </row>
    <row r="91" spans="25:25" ht="15" customHeight="1" x14ac:dyDescent="0.25">
      <c r="Y91" s="1" t="str">
        <f>IFERROR(VLOOKUP(R91,'Печать Заказа'!B:N,13,FALSE),"")</f>
        <v/>
      </c>
    </row>
    <row r="92" spans="25:25" ht="15" customHeight="1" x14ac:dyDescent="0.25">
      <c r="Y92" s="1" t="str">
        <f>IFERROR(VLOOKUP(R92,'Печать Заказа'!B:N,13,FALSE),"")</f>
        <v/>
      </c>
    </row>
    <row r="93" spans="25:25" ht="15" customHeight="1" x14ac:dyDescent="0.25">
      <c r="Y93" s="1" t="str">
        <f>IFERROR(VLOOKUP(R93,'Печать Заказа'!B:N,13,FALSE),"")</f>
        <v/>
      </c>
    </row>
    <row r="94" spans="25:25" ht="15" customHeight="1" x14ac:dyDescent="0.25">
      <c r="Y94" s="1" t="str">
        <f>IFERROR(VLOOKUP(R94,'Печать Заказа'!B:N,13,FALSE),"")</f>
        <v/>
      </c>
    </row>
    <row r="95" spans="25:25" ht="15" customHeight="1" x14ac:dyDescent="0.25">
      <c r="Y95" s="1" t="str">
        <f>IFERROR(VLOOKUP(R95,'Печать Заказа'!B:N,13,FALSE),"")</f>
        <v/>
      </c>
    </row>
    <row r="96" spans="25:25" ht="15" customHeight="1" x14ac:dyDescent="0.25">
      <c r="Y96" s="1" t="str">
        <f>IFERROR(VLOOKUP(R96,'Печать Заказа'!B:N,13,FALSE),"")</f>
        <v/>
      </c>
    </row>
    <row r="97" spans="25:25" ht="15" customHeight="1" x14ac:dyDescent="0.25">
      <c r="Y97" s="1" t="str">
        <f>IFERROR(VLOOKUP(R97,'Печать Заказа'!B:N,13,FALSE),"")</f>
        <v/>
      </c>
    </row>
    <row r="98" spans="25:25" ht="15" customHeight="1" x14ac:dyDescent="0.25">
      <c r="Y98" s="1" t="str">
        <f>IFERROR(VLOOKUP(R98,'Печать Заказа'!B:N,13,FALSE),"")</f>
        <v/>
      </c>
    </row>
    <row r="99" spans="25:25" ht="15" customHeight="1" x14ac:dyDescent="0.25">
      <c r="Y99" s="1" t="str">
        <f>IFERROR(VLOOKUP(R99,'Печать Заказа'!B:N,13,FALSE),"")</f>
        <v/>
      </c>
    </row>
    <row r="100" spans="25:25" ht="15" customHeight="1" x14ac:dyDescent="0.25">
      <c r="Y100" s="1" t="str">
        <f>IFERROR(VLOOKUP(R100,'Печать Заказа'!B:N,13,FALSE),"")</f>
        <v/>
      </c>
    </row>
    <row r="101" spans="25:25" ht="15" customHeight="1" x14ac:dyDescent="0.25">
      <c r="Y101" s="1" t="str">
        <f>IFERROR(VLOOKUP(R101,'Печать Заказа'!B:N,13,FALSE),"")</f>
        <v/>
      </c>
    </row>
    <row r="102" spans="25:25" ht="15" customHeight="1" x14ac:dyDescent="0.25">
      <c r="Y102" s="1" t="str">
        <f>IFERROR(VLOOKUP(R102,'Печать Заказа'!B:N,13,FALSE),"")</f>
        <v/>
      </c>
    </row>
    <row r="103" spans="25:25" ht="15" customHeight="1" x14ac:dyDescent="0.25">
      <c r="Y103" s="1" t="str">
        <f>IFERROR(VLOOKUP(R103,'Печать Заказа'!B:N,13,FALSE),"")</f>
        <v/>
      </c>
    </row>
    <row r="104" spans="25:25" ht="15" customHeight="1" x14ac:dyDescent="0.25">
      <c r="Y104" s="1" t="str">
        <f>IFERROR(VLOOKUP(R104,'Печать Заказа'!B:N,13,FALSE),"")</f>
        <v/>
      </c>
    </row>
    <row r="105" spans="25:25" ht="15" customHeight="1" x14ac:dyDescent="0.25">
      <c r="Y105" s="1" t="str">
        <f>IFERROR(VLOOKUP(R105,'Печать Заказа'!B:N,13,FALSE),"")</f>
        <v/>
      </c>
    </row>
    <row r="106" spans="25:25" ht="15" customHeight="1" x14ac:dyDescent="0.25">
      <c r="Y106" s="1" t="str">
        <f>IFERROR(VLOOKUP(R106,'Печать Заказа'!B:N,13,FALSE),"")</f>
        <v/>
      </c>
    </row>
    <row r="107" spans="25:25" ht="15" customHeight="1" x14ac:dyDescent="0.25">
      <c r="Y107" s="1" t="str">
        <f>IFERROR(VLOOKUP(R107,'Печать Заказа'!B:N,13,FALSE),"")</f>
        <v/>
      </c>
    </row>
    <row r="108" spans="25:25" ht="15" customHeight="1" x14ac:dyDescent="0.25">
      <c r="Y108" s="1" t="str">
        <f>IFERROR(VLOOKUP(R108,'Печать Заказа'!B:N,13,FALSE),"")</f>
        <v/>
      </c>
    </row>
    <row r="109" spans="25:25" ht="15" customHeight="1" x14ac:dyDescent="0.25">
      <c r="Y109" s="1" t="str">
        <f>IFERROR(VLOOKUP(R109,'Печать Заказа'!B:N,13,FALSE),"")</f>
        <v/>
      </c>
    </row>
    <row r="110" spans="25:25" ht="15" customHeight="1" x14ac:dyDescent="0.25">
      <c r="Y110" s="1" t="str">
        <f>IFERROR(VLOOKUP(R110,'Печать Заказа'!B:N,13,FALSE),"")</f>
        <v/>
      </c>
    </row>
    <row r="111" spans="25:25" ht="15" customHeight="1" x14ac:dyDescent="0.25">
      <c r="Y111" s="1" t="str">
        <f>IFERROR(VLOOKUP(R111,'Печать Заказа'!B:N,13,FALSE),"")</f>
        <v/>
      </c>
    </row>
    <row r="112" spans="25:25" ht="15" customHeight="1" x14ac:dyDescent="0.25">
      <c r="Y112" s="1" t="str">
        <f>IFERROR(VLOOKUP(R112,'Печать Заказа'!B:N,13,FALSE),"")</f>
        <v/>
      </c>
    </row>
    <row r="113" spans="25:25" ht="15" customHeight="1" x14ac:dyDescent="0.25">
      <c r="Y113" s="1" t="str">
        <f>IFERROR(VLOOKUP(R113,'Печать Заказа'!B:N,13,FALSE),"")</f>
        <v/>
      </c>
    </row>
    <row r="114" spans="25:25" ht="15" customHeight="1" x14ac:dyDescent="0.25">
      <c r="Y114" s="1" t="str">
        <f>IFERROR(VLOOKUP(R114,'Печать Заказа'!B:N,13,FALSE),"")</f>
        <v/>
      </c>
    </row>
    <row r="115" spans="25:25" ht="15" customHeight="1" x14ac:dyDescent="0.25">
      <c r="Y115" s="1" t="str">
        <f>IFERROR(VLOOKUP(R115,'Печать Заказа'!B:N,13,FALSE),"")</f>
        <v/>
      </c>
    </row>
    <row r="116" spans="25:25" ht="15" customHeight="1" x14ac:dyDescent="0.25">
      <c r="Y116" s="1" t="str">
        <f>IFERROR(VLOOKUP(R116,'Печать Заказа'!B:N,13,FALSE),"")</f>
        <v/>
      </c>
    </row>
    <row r="117" spans="25:25" ht="15" customHeight="1" x14ac:dyDescent="0.25">
      <c r="Y117" s="1" t="str">
        <f>IFERROR(VLOOKUP(R117,'Печать Заказа'!B:N,13,FALSE),"")</f>
        <v/>
      </c>
    </row>
    <row r="118" spans="25:25" ht="15" customHeight="1" x14ac:dyDescent="0.25">
      <c r="Y118" s="1" t="str">
        <f>IFERROR(VLOOKUP(R118,'Печать Заказа'!B:N,13,FALSE),"")</f>
        <v/>
      </c>
    </row>
    <row r="119" spans="25:25" ht="15" customHeight="1" x14ac:dyDescent="0.25">
      <c r="Y119" s="1" t="str">
        <f>IFERROR(VLOOKUP(R119,'Печать Заказа'!B:N,13,FALSE),"")</f>
        <v/>
      </c>
    </row>
    <row r="120" spans="25:25" ht="15" customHeight="1" x14ac:dyDescent="0.25">
      <c r="Y120" s="1" t="str">
        <f>IFERROR(VLOOKUP(R120,'Печать Заказа'!B:N,13,FALSE),"")</f>
        <v/>
      </c>
    </row>
    <row r="121" spans="25:25" ht="15" customHeight="1" x14ac:dyDescent="0.25">
      <c r="Y121" s="1" t="str">
        <f>IFERROR(VLOOKUP(R121,'Печать Заказа'!B:N,13,FALSE),"")</f>
        <v/>
      </c>
    </row>
    <row r="122" spans="25:25" ht="15" customHeight="1" x14ac:dyDescent="0.25">
      <c r="Y122" s="1" t="str">
        <f>IFERROR(VLOOKUP(R122,'Печать Заказа'!B:N,13,FALSE),"")</f>
        <v/>
      </c>
    </row>
    <row r="123" spans="25:25" ht="15" customHeight="1" x14ac:dyDescent="0.25">
      <c r="Y123" s="1" t="str">
        <f>IFERROR(VLOOKUP(R123,'Печать Заказа'!B:N,13,FALSE),"")</f>
        <v/>
      </c>
    </row>
    <row r="124" spans="25:25" ht="15" customHeight="1" x14ac:dyDescent="0.25">
      <c r="Y124" s="1" t="str">
        <f>IFERROR(VLOOKUP(R124,'Печать Заказа'!B:N,13,FALSE),"")</f>
        <v/>
      </c>
    </row>
    <row r="125" spans="25:25" ht="15" customHeight="1" x14ac:dyDescent="0.25">
      <c r="Y125" s="1" t="str">
        <f>IFERROR(VLOOKUP(R125,'Печать Заказа'!B:N,13,FALSE),"")</f>
        <v/>
      </c>
    </row>
    <row r="126" spans="25:25" ht="15" customHeight="1" x14ac:dyDescent="0.25">
      <c r="Y126" s="1" t="str">
        <f>IFERROR(VLOOKUP(R126,'Печать Заказа'!B:N,13,FALSE),"")</f>
        <v/>
      </c>
    </row>
    <row r="127" spans="25:25" ht="15" customHeight="1" x14ac:dyDescent="0.25">
      <c r="Y127" s="1" t="str">
        <f>IFERROR(VLOOKUP(R127,'Печать Заказа'!B:N,13,FALSE),"")</f>
        <v/>
      </c>
    </row>
    <row r="128" spans="25:25" ht="15" customHeight="1" x14ac:dyDescent="0.25">
      <c r="Y128" s="1" t="str">
        <f>IFERROR(VLOOKUP(R128,'Печать Заказа'!B:N,13,FALSE),"")</f>
        <v/>
      </c>
    </row>
    <row r="129" spans="25:25" ht="15" customHeight="1" x14ac:dyDescent="0.25">
      <c r="Y129" s="1" t="str">
        <f>IFERROR(VLOOKUP(R129,'Печать Заказа'!B:N,13,FALSE),"")</f>
        <v/>
      </c>
    </row>
    <row r="130" spans="25:25" ht="15" customHeight="1" x14ac:dyDescent="0.25">
      <c r="Y130" s="1" t="str">
        <f>IFERROR(VLOOKUP(R130,'Печать Заказа'!B:N,13,FALSE),"")</f>
        <v/>
      </c>
    </row>
    <row r="131" spans="25:25" ht="15" customHeight="1" x14ac:dyDescent="0.25">
      <c r="Y131" s="1" t="str">
        <f>IFERROR(VLOOKUP(R131,'Печать Заказа'!B:N,13,FALSE),"")</f>
        <v/>
      </c>
    </row>
    <row r="132" spans="25:25" ht="15" customHeight="1" x14ac:dyDescent="0.25">
      <c r="Y132" s="1" t="str">
        <f>IFERROR(VLOOKUP(R132,'Печать Заказа'!B:N,13,FALSE),"")</f>
        <v/>
      </c>
    </row>
    <row r="133" spans="25:25" ht="15" customHeight="1" x14ac:dyDescent="0.25">
      <c r="Y133" s="1" t="str">
        <f>IFERROR(VLOOKUP(R133,'Печать Заказа'!B:N,13,FALSE),"")</f>
        <v/>
      </c>
    </row>
    <row r="134" spans="25:25" ht="15" customHeight="1" x14ac:dyDescent="0.25">
      <c r="Y134" s="1" t="str">
        <f>IFERROR(VLOOKUP(R134,'Печать Заказа'!B:N,13,FALSE),"")</f>
        <v/>
      </c>
    </row>
    <row r="135" spans="25:25" ht="15" customHeight="1" x14ac:dyDescent="0.25">
      <c r="Y135" s="1" t="str">
        <f>IFERROR(VLOOKUP(R135,'Печать Заказа'!B:N,13,FALSE),"")</f>
        <v/>
      </c>
    </row>
    <row r="136" spans="25:25" ht="15" customHeight="1" x14ac:dyDescent="0.25">
      <c r="Y136" s="1" t="str">
        <f>IFERROR(VLOOKUP(R136,'Печать Заказа'!B:N,13,FALSE),"")</f>
        <v/>
      </c>
    </row>
    <row r="137" spans="25:25" ht="15" customHeight="1" x14ac:dyDescent="0.25">
      <c r="Y137" s="1" t="str">
        <f>IFERROR(VLOOKUP(R137,'Печать Заказа'!B:N,13,FALSE),"")</f>
        <v/>
      </c>
    </row>
    <row r="138" spans="25:25" ht="15" customHeight="1" x14ac:dyDescent="0.25">
      <c r="Y138" s="1" t="str">
        <f>IFERROR(VLOOKUP(R138,'Печать Заказа'!B:N,13,FALSE),"")</f>
        <v/>
      </c>
    </row>
    <row r="139" spans="25:25" ht="15" customHeight="1" x14ac:dyDescent="0.25">
      <c r="Y139" s="1" t="str">
        <f>IFERROR(VLOOKUP(R139,'Печать Заказа'!B:N,13,FALSE),"")</f>
        <v/>
      </c>
    </row>
    <row r="140" spans="25:25" ht="15" customHeight="1" x14ac:dyDescent="0.25">
      <c r="Y140" s="1" t="str">
        <f>IFERROR(VLOOKUP(R140,'Печать Заказа'!B:N,13,FALSE),"")</f>
        <v/>
      </c>
    </row>
    <row r="141" spans="25:25" ht="15" customHeight="1" x14ac:dyDescent="0.25">
      <c r="Y141" s="1" t="str">
        <f>IFERROR(VLOOKUP(R141,'Печать Заказа'!B:N,13,FALSE),"")</f>
        <v/>
      </c>
    </row>
    <row r="142" spans="25:25" ht="15" customHeight="1" x14ac:dyDescent="0.25">
      <c r="Y142" s="1" t="str">
        <f>IFERROR(VLOOKUP(R142,'Печать Заказа'!B:N,13,FALSE),"")</f>
        <v/>
      </c>
    </row>
    <row r="143" spans="25:25" ht="15" customHeight="1" x14ac:dyDescent="0.25">
      <c r="Y143" s="1" t="str">
        <f>IFERROR(VLOOKUP(R143,'Печать Заказа'!B:N,13,FALSE),"")</f>
        <v/>
      </c>
    </row>
    <row r="144" spans="25:25" ht="15" customHeight="1" x14ac:dyDescent="0.25">
      <c r="Y144" s="1" t="str">
        <f>IFERROR(VLOOKUP(R144,'Печать Заказа'!B:N,13,FALSE),"")</f>
        <v/>
      </c>
    </row>
    <row r="145" spans="25:25" ht="15" customHeight="1" x14ac:dyDescent="0.25">
      <c r="Y145" s="1" t="str">
        <f>IFERROR(VLOOKUP(R145,'Печать Заказа'!B:N,13,FALSE),"")</f>
        <v/>
      </c>
    </row>
    <row r="146" spans="25:25" ht="15" customHeight="1" x14ac:dyDescent="0.25">
      <c r="Y146" s="1" t="str">
        <f>IFERROR(VLOOKUP(R146,'Печать Заказа'!B:N,13,FALSE),"")</f>
        <v/>
      </c>
    </row>
    <row r="147" spans="25:25" ht="15" customHeight="1" x14ac:dyDescent="0.25">
      <c r="Y147" s="1" t="str">
        <f>IFERROR(VLOOKUP(R147,'Печать Заказа'!B:N,13,FALSE),"")</f>
        <v/>
      </c>
    </row>
    <row r="148" spans="25:25" ht="15" customHeight="1" x14ac:dyDescent="0.25">
      <c r="Y148" s="1" t="str">
        <f>IFERROR(VLOOKUP(R148,'Печать Заказа'!B:N,13,FALSE),"")</f>
        <v/>
      </c>
    </row>
    <row r="149" spans="25:25" ht="15" customHeight="1" x14ac:dyDescent="0.25">
      <c r="Y149" s="1" t="str">
        <f>IFERROR(VLOOKUP(R149,'Печать Заказа'!B:N,13,FALSE),"")</f>
        <v/>
      </c>
    </row>
    <row r="150" spans="25:25" ht="15" customHeight="1" x14ac:dyDescent="0.25">
      <c r="Y150" s="1" t="str">
        <f>IFERROR(VLOOKUP(R150,'Печать Заказа'!B:N,13,FALSE),"")</f>
        <v/>
      </c>
    </row>
    <row r="151" spans="25:25" ht="15" customHeight="1" x14ac:dyDescent="0.25">
      <c r="Y151" s="1" t="str">
        <f>IFERROR(VLOOKUP(R151,'Печать Заказа'!B:N,13,FALSE),"")</f>
        <v/>
      </c>
    </row>
    <row r="152" spans="25:25" ht="15" customHeight="1" x14ac:dyDescent="0.25">
      <c r="Y152" s="1" t="str">
        <f>IFERROR(VLOOKUP(R152,'Печать Заказа'!B:N,13,FALSE),"")</f>
        <v/>
      </c>
    </row>
    <row r="153" spans="25:25" ht="15" customHeight="1" x14ac:dyDescent="0.25">
      <c r="Y153" s="1" t="str">
        <f>IFERROR(VLOOKUP(R153,'Печать Заказа'!B:N,13,FALSE),"")</f>
        <v/>
      </c>
    </row>
    <row r="154" spans="25:25" ht="15" customHeight="1" x14ac:dyDescent="0.25">
      <c r="Y154" s="1" t="str">
        <f>IFERROR(VLOOKUP(R154,'Печать Заказа'!B:N,13,FALSE),"")</f>
        <v/>
      </c>
    </row>
    <row r="155" spans="25:25" ht="15" customHeight="1" x14ac:dyDescent="0.25">
      <c r="Y155" s="1" t="str">
        <f>IFERROR(VLOOKUP(R155,'Печать Заказа'!B:N,13,FALSE),"")</f>
        <v/>
      </c>
    </row>
    <row r="156" spans="25:25" ht="15" customHeight="1" x14ac:dyDescent="0.25">
      <c r="Y156" s="1" t="str">
        <f>IFERROR(VLOOKUP(R156,'Печать Заказа'!B:N,13,FALSE),"")</f>
        <v/>
      </c>
    </row>
    <row r="157" spans="25:25" ht="15" customHeight="1" x14ac:dyDescent="0.25">
      <c r="Y157" s="1" t="str">
        <f>IFERROR(VLOOKUP(R157,'Печать Заказа'!B:N,13,FALSE),"")</f>
        <v/>
      </c>
    </row>
    <row r="158" spans="25:25" ht="15" customHeight="1" x14ac:dyDescent="0.25">
      <c r="Y158" s="1" t="str">
        <f>IFERROR(VLOOKUP(R158,'Печать Заказа'!B:N,13,FALSE),"")</f>
        <v/>
      </c>
    </row>
    <row r="159" spans="25:25" ht="15" customHeight="1" x14ac:dyDescent="0.25">
      <c r="Y159" s="1" t="str">
        <f>IFERROR(VLOOKUP(R159,'Печать Заказа'!B:N,13,FALSE),"")</f>
        <v/>
      </c>
    </row>
    <row r="160" spans="25:25" ht="15" customHeight="1" x14ac:dyDescent="0.25">
      <c r="Y160" s="1" t="str">
        <f>IFERROR(VLOOKUP(R160,'Печать Заказа'!B:N,13,FALSE),"")</f>
        <v/>
      </c>
    </row>
    <row r="161" spans="25:25" ht="15" customHeight="1" x14ac:dyDescent="0.25">
      <c r="Y161" s="1" t="str">
        <f>IFERROR(VLOOKUP(R161,'Печать Заказа'!B:N,13,FALSE),"")</f>
        <v/>
      </c>
    </row>
    <row r="162" spans="25:25" ht="15" customHeight="1" x14ac:dyDescent="0.25">
      <c r="Y162" s="1" t="str">
        <f>IFERROR(VLOOKUP(R162,'Печать Заказа'!B:N,13,FALSE),"")</f>
        <v/>
      </c>
    </row>
    <row r="163" spans="25:25" ht="15" customHeight="1" x14ac:dyDescent="0.25">
      <c r="Y163" s="1" t="str">
        <f>IFERROR(VLOOKUP(R163,'Печать Заказа'!B:N,13,FALSE),"")</f>
        <v/>
      </c>
    </row>
    <row r="164" spans="25:25" ht="15" customHeight="1" x14ac:dyDescent="0.25">
      <c r="Y164" s="1" t="str">
        <f>IFERROR(VLOOKUP(R164,'Печать Заказа'!B:N,13,FALSE),"")</f>
        <v/>
      </c>
    </row>
    <row r="165" spans="25:25" ht="15" customHeight="1" x14ac:dyDescent="0.25">
      <c r="Y165" s="1" t="str">
        <f>IFERROR(VLOOKUP(R165,'Печать Заказа'!B:N,13,FALSE),"")</f>
        <v/>
      </c>
    </row>
    <row r="166" spans="25:25" ht="15" customHeight="1" x14ac:dyDescent="0.25">
      <c r="Y166" s="1" t="str">
        <f>IFERROR(VLOOKUP(R166,'Печать Заказа'!B:N,13,FALSE),"")</f>
        <v/>
      </c>
    </row>
    <row r="167" spans="25:25" ht="15" customHeight="1" x14ac:dyDescent="0.25">
      <c r="Y167" s="1" t="str">
        <f>IFERROR(VLOOKUP(R167,'Печать Заказа'!B:N,13,FALSE),"")</f>
        <v/>
      </c>
    </row>
    <row r="168" spans="25:25" ht="15" customHeight="1" x14ac:dyDescent="0.25">
      <c r="Y168" s="1" t="str">
        <f>IFERROR(VLOOKUP(R168,'Печать Заказа'!B:N,13,FALSE),"")</f>
        <v/>
      </c>
    </row>
    <row r="169" spans="25:25" ht="15" customHeight="1" x14ac:dyDescent="0.25">
      <c r="Y169" s="1" t="str">
        <f>IFERROR(VLOOKUP(R169,'Печать Заказа'!B:N,13,FALSE),"")</f>
        <v/>
      </c>
    </row>
    <row r="170" spans="25:25" ht="15" customHeight="1" x14ac:dyDescent="0.25">
      <c r="Y170" s="1" t="str">
        <f>IFERROR(VLOOKUP(R170,'Печать Заказа'!B:N,13,FALSE),"")</f>
        <v/>
      </c>
    </row>
    <row r="171" spans="25:25" ht="15" customHeight="1" x14ac:dyDescent="0.25">
      <c r="Y171" s="1" t="str">
        <f>IFERROR(VLOOKUP(R171,'Печать Заказа'!B:N,13,FALSE),"")</f>
        <v/>
      </c>
    </row>
    <row r="172" spans="25:25" ht="15" customHeight="1" x14ac:dyDescent="0.25">
      <c r="Y172" s="1" t="str">
        <f>IFERROR(VLOOKUP(R172,'Печать Заказа'!B:N,13,FALSE),"")</f>
        <v/>
      </c>
    </row>
    <row r="173" spans="25:25" ht="15" customHeight="1" x14ac:dyDescent="0.25">
      <c r="Y173" s="1" t="str">
        <f>IFERROR(VLOOKUP(R173,'Печать Заказа'!B:N,13,FALSE),"")</f>
        <v/>
      </c>
    </row>
    <row r="174" spans="25:25" ht="15" customHeight="1" x14ac:dyDescent="0.25">
      <c r="Y174" s="1" t="str">
        <f>IFERROR(VLOOKUP(R174,'Печать Заказа'!B:N,13,FALSE),"")</f>
        <v/>
      </c>
    </row>
    <row r="175" spans="25:25" ht="15" customHeight="1" x14ac:dyDescent="0.25">
      <c r="Y175" s="1" t="str">
        <f>IFERROR(VLOOKUP(R175,'Печать Заказа'!B:N,13,FALSE),"")</f>
        <v/>
      </c>
    </row>
    <row r="176" spans="25:25" ht="15" customHeight="1" x14ac:dyDescent="0.25">
      <c r="Y176" s="1" t="str">
        <f>IFERROR(VLOOKUP(R176,'Печать Заказа'!B:N,13,FALSE),"")</f>
        <v/>
      </c>
    </row>
    <row r="177" spans="25:25" ht="15" customHeight="1" x14ac:dyDescent="0.25">
      <c r="Y177" s="1" t="str">
        <f>IFERROR(VLOOKUP(R177,'Печать Заказа'!B:N,13,FALSE),"")</f>
        <v/>
      </c>
    </row>
    <row r="178" spans="25:25" ht="15" customHeight="1" x14ac:dyDescent="0.25">
      <c r="Y178" s="1" t="str">
        <f>IFERROR(VLOOKUP(R178,'Печать Заказа'!B:N,13,FALSE),"")</f>
        <v/>
      </c>
    </row>
    <row r="179" spans="25:25" ht="15" customHeight="1" x14ac:dyDescent="0.25">
      <c r="Y179" s="1" t="str">
        <f>IFERROR(VLOOKUP(R179,'Печать Заказа'!B:N,13,FALSE),"")</f>
        <v/>
      </c>
    </row>
    <row r="180" spans="25:25" ht="15" customHeight="1" x14ac:dyDescent="0.25">
      <c r="Y180" s="1" t="str">
        <f>IFERROR(VLOOKUP(R180,'Печать Заказа'!B:N,13,FALSE),"")</f>
        <v/>
      </c>
    </row>
    <row r="181" spans="25:25" ht="15" customHeight="1" x14ac:dyDescent="0.25">
      <c r="Y181" s="1" t="str">
        <f>IFERROR(VLOOKUP(R181,'Печать Заказа'!B:N,13,FALSE),"")</f>
        <v/>
      </c>
    </row>
    <row r="182" spans="25:25" ht="15" customHeight="1" x14ac:dyDescent="0.25">
      <c r="Y182" s="1" t="str">
        <f>IFERROR(VLOOKUP(R182,'Печать Заказа'!B:N,13,FALSE),"")</f>
        <v/>
      </c>
    </row>
    <row r="183" spans="25:25" ht="15" customHeight="1" x14ac:dyDescent="0.25">
      <c r="Y183" s="1" t="str">
        <f>IFERROR(VLOOKUP(R183,'Печать Заказа'!B:N,13,FALSE),"")</f>
        <v/>
      </c>
    </row>
    <row r="184" spans="25:25" ht="15" customHeight="1" x14ac:dyDescent="0.25">
      <c r="Y184" s="1" t="str">
        <f>IFERROR(VLOOKUP(R184,'Печать Заказа'!B:N,13,FALSE),"")</f>
        <v/>
      </c>
    </row>
    <row r="185" spans="25:25" ht="15" customHeight="1" x14ac:dyDescent="0.25">
      <c r="Y185" s="1" t="str">
        <f>IFERROR(VLOOKUP(R185,'Печать Заказа'!B:N,13,FALSE),"")</f>
        <v/>
      </c>
    </row>
    <row r="186" spans="25:25" ht="15" customHeight="1" x14ac:dyDescent="0.25">
      <c r="Y186" s="1" t="str">
        <f>IFERROR(VLOOKUP(R186,'Печать Заказа'!B:N,13,FALSE),"")</f>
        <v/>
      </c>
    </row>
    <row r="187" spans="25:25" ht="15" customHeight="1" x14ac:dyDescent="0.25">
      <c r="Y187" s="1" t="str">
        <f>IFERROR(VLOOKUP(R187,'Печать Заказа'!B:N,13,FALSE),"")</f>
        <v/>
      </c>
    </row>
    <row r="188" spans="25:25" ht="15" customHeight="1" x14ac:dyDescent="0.25">
      <c r="Y188" s="1" t="str">
        <f>IFERROR(VLOOKUP(R188,'Печать Заказа'!B:N,13,FALSE),"")</f>
        <v/>
      </c>
    </row>
    <row r="189" spans="25:25" ht="15" customHeight="1" x14ac:dyDescent="0.25">
      <c r="Y189" s="1" t="str">
        <f>IFERROR(VLOOKUP(R189,'Печать Заказа'!B:N,13,FALSE),"")</f>
        <v/>
      </c>
    </row>
    <row r="190" spans="25:25" ht="15" customHeight="1" x14ac:dyDescent="0.25">
      <c r="Y190" s="1" t="str">
        <f>IFERROR(VLOOKUP(R190,'Печать Заказа'!B:N,13,FALSE),"")</f>
        <v/>
      </c>
    </row>
    <row r="191" spans="25:25" ht="15" customHeight="1" x14ac:dyDescent="0.25">
      <c r="Y191" s="1" t="str">
        <f>IFERROR(VLOOKUP(R191,'Печать Заказа'!B:N,13,FALSE),"")</f>
        <v/>
      </c>
    </row>
    <row r="192" spans="25:25" ht="15" customHeight="1" x14ac:dyDescent="0.25">
      <c r="Y192" s="1" t="str">
        <f>IFERROR(VLOOKUP(R192,'Печать Заказа'!B:N,13,FALSE),"")</f>
        <v/>
      </c>
    </row>
    <row r="193" spans="25:25" ht="15" customHeight="1" x14ac:dyDescent="0.25">
      <c r="Y193" s="1" t="str">
        <f>IFERROR(VLOOKUP(R193,'Печать Заказа'!B:N,13,FALSE),"")</f>
        <v/>
      </c>
    </row>
    <row r="194" spans="25:25" ht="15" customHeight="1" x14ac:dyDescent="0.25">
      <c r="Y194" s="1" t="str">
        <f>IFERROR(VLOOKUP(R194,'Печать Заказа'!B:N,13,FALSE),"")</f>
        <v/>
      </c>
    </row>
    <row r="195" spans="25:25" ht="15" customHeight="1" x14ac:dyDescent="0.25">
      <c r="Y195" s="1" t="str">
        <f>IFERROR(VLOOKUP(R195,'Печать Заказа'!B:N,13,FALSE),"")</f>
        <v/>
      </c>
    </row>
    <row r="196" spans="25:25" ht="15" customHeight="1" x14ac:dyDescent="0.25">
      <c r="Y196" s="1" t="str">
        <f>IFERROR(VLOOKUP(R196,'Печать Заказа'!B:N,13,FALSE),"")</f>
        <v/>
      </c>
    </row>
    <row r="197" spans="25:25" ht="15" customHeight="1" x14ac:dyDescent="0.25">
      <c r="Y197" s="1" t="str">
        <f>IFERROR(VLOOKUP(R197,'Печать Заказа'!B:N,13,FALSE),"")</f>
        <v/>
      </c>
    </row>
    <row r="198" spans="25:25" ht="15" customHeight="1" x14ac:dyDescent="0.25">
      <c r="Y198" s="1" t="str">
        <f>IFERROR(VLOOKUP(R198,'Печать Заказа'!B:N,13,FALSE),"")</f>
        <v/>
      </c>
    </row>
    <row r="199" spans="25:25" ht="15" customHeight="1" x14ac:dyDescent="0.25">
      <c r="Y199" s="1" t="str">
        <f>IFERROR(VLOOKUP(R199,'Печать Заказа'!B:N,13,FALSE),"")</f>
        <v/>
      </c>
    </row>
    <row r="200" spans="25:25" ht="15" customHeight="1" x14ac:dyDescent="0.25">
      <c r="Y200" s="1" t="str">
        <f>IFERROR(VLOOKUP(R200,'Печать Заказа'!B:N,13,FALSE),"")</f>
        <v/>
      </c>
    </row>
    <row r="201" spans="25:25" ht="15" customHeight="1" x14ac:dyDescent="0.25">
      <c r="Y201" s="1" t="str">
        <f>IFERROR(VLOOKUP(R201,'Печать Заказа'!B:N,13,FALSE),"")</f>
        <v/>
      </c>
    </row>
    <row r="202" spans="25:25" ht="15" customHeight="1" x14ac:dyDescent="0.25">
      <c r="Y202" s="1" t="str">
        <f>IFERROR(VLOOKUP(R202,'Печать Заказа'!B:N,13,FALSE),"")</f>
        <v/>
      </c>
    </row>
    <row r="203" spans="25:25" ht="15" customHeight="1" x14ac:dyDescent="0.25">
      <c r="Y203" s="1" t="str">
        <f>IFERROR(VLOOKUP(R203,'Печать Заказа'!B:N,13,FALSE),"")</f>
        <v/>
      </c>
    </row>
    <row r="204" spans="25:25" ht="15" customHeight="1" x14ac:dyDescent="0.25">
      <c r="Y204" s="1" t="str">
        <f>IFERROR(VLOOKUP(R204,'Печать Заказа'!B:N,13,FALSE),"")</f>
        <v/>
      </c>
    </row>
    <row r="205" spans="25:25" ht="15" customHeight="1" x14ac:dyDescent="0.25">
      <c r="Y205" s="1" t="str">
        <f>IFERROR(VLOOKUP(R205,'Печать Заказа'!B:N,13,FALSE),"")</f>
        <v/>
      </c>
    </row>
    <row r="206" spans="25:25" ht="15" customHeight="1" x14ac:dyDescent="0.25">
      <c r="Y206" s="1" t="str">
        <f>IFERROR(VLOOKUP(R206,'Печать Заказа'!B:N,13,FALSE),"")</f>
        <v/>
      </c>
    </row>
    <row r="207" spans="25:25" ht="15" customHeight="1" x14ac:dyDescent="0.25">
      <c r="Y207" s="1" t="str">
        <f>IFERROR(VLOOKUP(R207,'Печать Заказа'!B:N,13,FALSE),"")</f>
        <v/>
      </c>
    </row>
    <row r="208" spans="25:25" ht="15" customHeight="1" x14ac:dyDescent="0.25">
      <c r="Y208" s="1" t="str">
        <f>IFERROR(VLOOKUP(R208,'Печать Заказа'!B:N,13,FALSE),"")</f>
        <v/>
      </c>
    </row>
    <row r="209" spans="25:25" ht="15" customHeight="1" x14ac:dyDescent="0.25">
      <c r="Y209" s="1" t="str">
        <f>IFERROR(VLOOKUP(R209,'Печать Заказа'!B:N,13,FALSE),"")</f>
        <v/>
      </c>
    </row>
    <row r="210" spans="25:25" ht="15" customHeight="1" x14ac:dyDescent="0.25">
      <c r="Y210" s="1" t="str">
        <f>IFERROR(VLOOKUP(R210,'Печать Заказа'!B:N,13,FALSE),"")</f>
        <v/>
      </c>
    </row>
    <row r="211" spans="25:25" ht="15" customHeight="1" x14ac:dyDescent="0.25">
      <c r="Y211" s="1" t="str">
        <f>IFERROR(VLOOKUP(R211,'Печать Заказа'!B:N,13,FALSE),"")</f>
        <v/>
      </c>
    </row>
    <row r="212" spans="25:25" ht="15" customHeight="1" x14ac:dyDescent="0.25">
      <c r="Y212" s="1" t="str">
        <f>IFERROR(VLOOKUP(R212,'Печать Заказа'!B:N,13,FALSE),"")</f>
        <v/>
      </c>
    </row>
  </sheetData>
  <protectedRanges>
    <protectedRange sqref="L7:L9 L5 J3 L11:L14 L16:L21" name="Диапазон1"/>
    <protectedRange sqref="L6 L15 L10" name="Диапазон1_5"/>
    <protectedRange sqref="L24:L26" name="Диапазон1_1_1"/>
    <protectedRange sqref="G3" name="Диапазон1_1"/>
  </protectedRanges>
  <mergeCells count="25">
    <mergeCell ref="H27:I27"/>
    <mergeCell ref="L24:P24"/>
    <mergeCell ref="H25:I25"/>
    <mergeCell ref="H26:I26"/>
    <mergeCell ref="H16:I16"/>
    <mergeCell ref="H17:I17"/>
    <mergeCell ref="H18:I18"/>
    <mergeCell ref="H19:I19"/>
    <mergeCell ref="H20:I20"/>
    <mergeCell ref="H21:I21"/>
    <mergeCell ref="H24:I24"/>
    <mergeCell ref="B1:B3"/>
    <mergeCell ref="G2:H2"/>
    <mergeCell ref="G3:H3"/>
    <mergeCell ref="H15:I15"/>
    <mergeCell ref="L15:P15"/>
    <mergeCell ref="H6:I6"/>
    <mergeCell ref="L6:P6"/>
    <mergeCell ref="H7:I7"/>
    <mergeCell ref="H8:I8"/>
    <mergeCell ref="H10:I10"/>
    <mergeCell ref="L10:P10"/>
    <mergeCell ref="H11:I11"/>
    <mergeCell ref="H12:I12"/>
    <mergeCell ref="H13:I13"/>
  </mergeCells>
  <hyperlinks>
    <hyperlink ref="C2" r:id="rId1"/>
    <hyperlink ref="G2" r:id="rId2"/>
  </hyperlinks>
  <printOptions horizontalCentered="1"/>
  <pageMargins left="0.23622047244094491" right="0.23622047244094491" top="0.23622047244094491" bottom="0.23622047244094491" header="0.11811023622047245" footer="0.11811023622047245"/>
  <pageSetup paperSize="9" scale="47" fitToHeight="0" orientation="portrait" horizontalDpi="4294967295" verticalDpi="4294967295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D238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C1" sqref="C1:H3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16.85546875" style="5" customWidth="1"/>
    <col min="9" max="9" width="16.2851562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5" s="43" customFormat="1" ht="44.25" customHeight="1" x14ac:dyDescent="0.2">
      <c r="A1" s="38"/>
      <c r="B1" s="465"/>
      <c r="C1" s="496" t="s">
        <v>1101</v>
      </c>
      <c r="D1" s="497"/>
      <c r="E1" s="497"/>
      <c r="F1" s="498"/>
      <c r="G1" s="499"/>
      <c r="H1" s="500"/>
      <c r="I1" s="39"/>
      <c r="J1" s="39"/>
      <c r="K1" s="39"/>
      <c r="L1" s="46"/>
      <c r="M1" s="40"/>
      <c r="N1" s="40"/>
      <c r="O1" s="61"/>
      <c r="P1" s="40"/>
      <c r="Q1" s="41"/>
      <c r="R1" s="42"/>
      <c r="S1" s="42"/>
      <c r="T1" s="42"/>
      <c r="U1" s="42"/>
      <c r="V1" s="42"/>
      <c r="W1" s="42"/>
    </row>
    <row r="2" spans="1:25" s="50" customFormat="1" ht="30" customHeight="1" thickBot="1" x14ac:dyDescent="0.3">
      <c r="A2" s="47"/>
      <c r="B2" s="465"/>
      <c r="C2" s="501" t="s">
        <v>1102</v>
      </c>
      <c r="D2" s="464"/>
      <c r="E2" s="464"/>
      <c r="F2" s="464"/>
      <c r="G2" s="502" t="s">
        <v>1103</v>
      </c>
      <c r="H2" s="503"/>
      <c r="I2" s="51"/>
      <c r="J2" s="73" t="s">
        <v>174</v>
      </c>
      <c r="K2" s="51"/>
      <c r="L2" s="53" t="s">
        <v>175</v>
      </c>
      <c r="M2" s="53" t="s">
        <v>176</v>
      </c>
      <c r="N2" s="53"/>
      <c r="O2" s="52"/>
      <c r="P2" s="54"/>
      <c r="Q2" s="48"/>
      <c r="R2" s="49"/>
      <c r="S2" s="49"/>
      <c r="T2" s="49"/>
      <c r="U2" s="49"/>
      <c r="V2" s="49"/>
      <c r="W2" s="49"/>
    </row>
    <row r="3" spans="1:25" ht="34.5" customHeight="1" thickBot="1" x14ac:dyDescent="0.55000000000000004">
      <c r="A3" s="2"/>
      <c r="B3" s="465"/>
      <c r="C3" s="136" t="s">
        <v>183</v>
      </c>
      <c r="D3" s="136"/>
      <c r="E3" s="136"/>
      <c r="G3" s="477"/>
      <c r="H3" s="477"/>
      <c r="I3" s="7"/>
      <c r="J3" s="149">
        <v>0</v>
      </c>
      <c r="K3" s="59" t="s">
        <v>177</v>
      </c>
      <c r="L3" s="57">
        <f>SUM(L8:L79)</f>
        <v>0</v>
      </c>
      <c r="M3" s="57">
        <f>SUM(M8:M79)</f>
        <v>0</v>
      </c>
      <c r="N3" s="60"/>
      <c r="O3" s="58" t="s">
        <v>184</v>
      </c>
      <c r="P3" s="58" t="s">
        <v>186</v>
      </c>
      <c r="Q3" s="72" t="s">
        <v>69</v>
      </c>
      <c r="R3" s="72" t="s">
        <v>70</v>
      </c>
      <c r="S3" s="72" t="s">
        <v>166</v>
      </c>
      <c r="T3" s="351" t="s">
        <v>87</v>
      </c>
      <c r="U3" s="26"/>
      <c r="V3" s="72" t="s">
        <v>145</v>
      </c>
      <c r="W3" s="72" t="s">
        <v>71</v>
      </c>
    </row>
    <row r="4" spans="1:25" ht="9.75" customHeight="1" x14ac:dyDescent="0.5">
      <c r="A4" s="2"/>
      <c r="B4" s="112"/>
      <c r="C4" s="173"/>
      <c r="D4" s="173"/>
      <c r="E4" s="173"/>
      <c r="G4" s="113"/>
      <c r="H4" s="113"/>
      <c r="I4" s="7"/>
      <c r="J4" s="114"/>
      <c r="K4" s="59"/>
      <c r="L4" s="115"/>
      <c r="M4" s="115"/>
      <c r="N4" s="115"/>
      <c r="O4" s="58"/>
      <c r="P4" s="58"/>
      <c r="Q4" s="111"/>
      <c r="R4" s="111"/>
      <c r="S4" s="111"/>
      <c r="T4" s="342"/>
      <c r="U4" s="26"/>
      <c r="V4" s="111"/>
      <c r="W4" s="111"/>
    </row>
    <row r="5" spans="1:25" s="69" customFormat="1" ht="39.75" customHeight="1" thickBot="1" x14ac:dyDescent="0.3">
      <c r="A5" s="68"/>
      <c r="B5" s="82" t="s">
        <v>219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36"/>
      <c r="R5" s="37"/>
      <c r="S5" s="37"/>
      <c r="T5" s="346"/>
      <c r="U5" s="44"/>
      <c r="V5" s="37"/>
      <c r="W5" s="37"/>
    </row>
    <row r="6" spans="1:25" s="33" customFormat="1" ht="57" customHeight="1" thickTop="1" x14ac:dyDescent="0.25">
      <c r="A6" s="3"/>
      <c r="B6" s="62"/>
      <c r="C6" s="92" t="s">
        <v>267</v>
      </c>
      <c r="D6" s="92"/>
      <c r="E6" s="92"/>
      <c r="F6" s="92"/>
      <c r="G6" s="92"/>
      <c r="H6" s="92"/>
      <c r="I6" s="92"/>
      <c r="J6" s="92"/>
      <c r="K6" s="92"/>
      <c r="L6" s="81"/>
      <c r="M6" s="81"/>
      <c r="N6" s="81"/>
      <c r="O6" s="81"/>
      <c r="P6" s="81"/>
      <c r="Q6" s="27"/>
      <c r="R6" s="30"/>
      <c r="S6" s="30"/>
      <c r="T6" s="347"/>
      <c r="U6" s="30"/>
      <c r="V6" s="30"/>
      <c r="W6" s="30"/>
    </row>
    <row r="7" spans="1:25" ht="45" customHeight="1" x14ac:dyDescent="0.25">
      <c r="B7" s="84"/>
      <c r="C7" s="91" t="s">
        <v>59</v>
      </c>
      <c r="D7" s="91"/>
      <c r="E7" s="177" t="s">
        <v>334</v>
      </c>
      <c r="F7" s="91" t="s">
        <v>166</v>
      </c>
      <c r="G7" s="71" t="s">
        <v>218</v>
      </c>
      <c r="H7" s="471" t="s">
        <v>181</v>
      </c>
      <c r="I7" s="471"/>
      <c r="J7" s="71" t="s">
        <v>250</v>
      </c>
      <c r="K7" s="71" t="s">
        <v>187</v>
      </c>
      <c r="L7" s="467" t="s">
        <v>384</v>
      </c>
      <c r="M7" s="468"/>
      <c r="N7" s="468"/>
      <c r="O7" s="468"/>
      <c r="P7" s="469"/>
      <c r="Q7" s="28"/>
      <c r="R7" s="29"/>
      <c r="S7" s="29"/>
      <c r="T7" s="348"/>
      <c r="U7" s="29"/>
      <c r="V7" s="29"/>
      <c r="W7" s="29"/>
    </row>
    <row r="8" spans="1:25" ht="31.5" customHeight="1" x14ac:dyDescent="0.25">
      <c r="B8" s="10"/>
      <c r="C8" s="184" t="str">
        <f>Q8</f>
        <v>THERMEX Topflow Pro 21000</v>
      </c>
      <c r="D8" s="181"/>
      <c r="E8" s="181" t="s">
        <v>335</v>
      </c>
      <c r="F8" s="65">
        <f>S8</f>
        <v>211022</v>
      </c>
      <c r="G8" s="212" t="s">
        <v>19</v>
      </c>
      <c r="H8" s="472">
        <v>21</v>
      </c>
      <c r="I8" s="472"/>
      <c r="J8" s="212">
        <v>11.8</v>
      </c>
      <c r="K8" s="67" t="s">
        <v>248</v>
      </c>
      <c r="L8" s="97">
        <v>0</v>
      </c>
      <c r="M8" s="97">
        <f>L8*O8</f>
        <v>0</v>
      </c>
      <c r="N8" s="97"/>
      <c r="O8" s="98">
        <f>P8*(1-$J$3)</f>
        <v>19190</v>
      </c>
      <c r="P8" s="99">
        <f>V8</f>
        <v>19190</v>
      </c>
      <c r="Q8" s="211" t="s">
        <v>232</v>
      </c>
      <c r="R8" s="211" t="s">
        <v>247</v>
      </c>
      <c r="S8" s="211">
        <v>211022</v>
      </c>
      <c r="T8" s="345">
        <v>4670007716134</v>
      </c>
      <c r="U8" s="31"/>
      <c r="V8" s="211">
        <f>VLOOKUP(R8,'Печать Заказа'!B:F,5,FALSE)</f>
        <v>19190</v>
      </c>
      <c r="W8" s="211" t="str">
        <f>IF(V8="фикс.цена",VLOOKUP(R8,'Печать Заказа'!B:F,4,FALSE),"")</f>
        <v/>
      </c>
      <c r="Y8" s="1" t="str">
        <f>IFERROR(VLOOKUP(R8,'Печать Заказа'!B:N,13,FALSE),"")</f>
        <v/>
      </c>
    </row>
    <row r="9" spans="1:25" ht="31.5" customHeight="1" thickBot="1" x14ac:dyDescent="0.3">
      <c r="B9" s="10"/>
      <c r="C9" s="184" t="str">
        <f>Q9</f>
        <v>THERMEX Topflow Pro 24000</v>
      </c>
      <c r="D9" s="181"/>
      <c r="E9" s="186" t="s">
        <v>335</v>
      </c>
      <c r="F9" s="65">
        <f>S9</f>
        <v>211023</v>
      </c>
      <c r="G9" s="212" t="s">
        <v>19</v>
      </c>
      <c r="H9" s="472">
        <v>24</v>
      </c>
      <c r="I9" s="472"/>
      <c r="J9" s="212">
        <v>13.8</v>
      </c>
      <c r="K9" s="67" t="s">
        <v>248</v>
      </c>
      <c r="L9" s="97">
        <v>0</v>
      </c>
      <c r="M9" s="97">
        <f>L9*O9</f>
        <v>0</v>
      </c>
      <c r="N9" s="97"/>
      <c r="O9" s="98">
        <f>P9*(1-$J$3)</f>
        <v>20390</v>
      </c>
      <c r="P9" s="99">
        <f>V9</f>
        <v>20390</v>
      </c>
      <c r="Q9" s="211" t="s">
        <v>375</v>
      </c>
      <c r="R9" s="211" t="s">
        <v>376</v>
      </c>
      <c r="S9" s="211">
        <v>211023</v>
      </c>
      <c r="T9" s="345">
        <v>4670007719715</v>
      </c>
      <c r="U9" s="31"/>
      <c r="V9" s="211">
        <f>VLOOKUP(R9,'Печать Заказа'!B:F,5,FALSE)</f>
        <v>20390</v>
      </c>
      <c r="W9" s="211" t="str">
        <f>IF(V9="фикс.цена",VLOOKUP(R9,'Печать Заказа'!B:F,4,FALSE),"")</f>
        <v/>
      </c>
      <c r="Y9" s="1" t="str">
        <f>IFERROR(VLOOKUP(R9,'Печать Заказа'!B:N,13,FALSE),"")</f>
        <v/>
      </c>
    </row>
    <row r="10" spans="1:25" s="33" customFormat="1" ht="49.5" customHeight="1" thickTop="1" x14ac:dyDescent="0.25">
      <c r="A10" s="3"/>
      <c r="B10" s="62"/>
      <c r="C10" s="92" t="s">
        <v>268</v>
      </c>
      <c r="D10" s="92"/>
      <c r="E10" s="92"/>
      <c r="F10" s="92"/>
      <c r="G10" s="92"/>
      <c r="H10" s="92"/>
      <c r="I10" s="92"/>
      <c r="J10" s="92"/>
      <c r="K10" s="92"/>
      <c r="L10" s="81"/>
      <c r="M10" s="81"/>
      <c r="N10" s="81"/>
      <c r="O10" s="81"/>
      <c r="P10" s="81"/>
      <c r="Q10" s="27"/>
      <c r="R10" s="30"/>
      <c r="S10" s="30"/>
      <c r="T10" s="30"/>
      <c r="U10" s="30"/>
      <c r="V10" s="30"/>
      <c r="W10" s="30"/>
      <c r="Y10" s="1" t="str">
        <f>IFERROR(VLOOKUP(R10,'Печать Заказа'!B:N,13,FALSE),"")</f>
        <v/>
      </c>
    </row>
    <row r="11" spans="1:25" ht="45" customHeight="1" x14ac:dyDescent="0.25">
      <c r="B11" s="84"/>
      <c r="C11" s="91" t="s">
        <v>59</v>
      </c>
      <c r="D11" s="91"/>
      <c r="E11" s="177" t="s">
        <v>334</v>
      </c>
      <c r="F11" s="91" t="s">
        <v>166</v>
      </c>
      <c r="G11" s="71" t="s">
        <v>218</v>
      </c>
      <c r="H11" s="471" t="s">
        <v>181</v>
      </c>
      <c r="I11" s="471"/>
      <c r="J11" s="71" t="s">
        <v>250</v>
      </c>
      <c r="K11" s="71" t="s">
        <v>187</v>
      </c>
      <c r="L11" s="480" t="s">
        <v>383</v>
      </c>
      <c r="M11" s="480"/>
      <c r="N11" s="480"/>
      <c r="O11" s="480"/>
      <c r="P11" s="480"/>
      <c r="Q11" s="28"/>
      <c r="R11" s="29"/>
      <c r="S11" s="29"/>
      <c r="T11" s="29"/>
      <c r="U11" s="29"/>
      <c r="V11" s="29"/>
      <c r="W11" s="29"/>
      <c r="Y11" s="1" t="str">
        <f>IFERROR(VLOOKUP(R11,'Печать Заказа'!B:N,13,FALSE),"")</f>
        <v/>
      </c>
    </row>
    <row r="12" spans="1:25" ht="22.5" customHeight="1" x14ac:dyDescent="0.25">
      <c r="B12" s="10"/>
      <c r="C12" s="181" t="str">
        <f>Q12</f>
        <v>THERMEX Topflow 6000</v>
      </c>
      <c r="D12" s="181"/>
      <c r="E12" s="186" t="s">
        <v>335</v>
      </c>
      <c r="F12" s="65">
        <f>S12</f>
        <v>211018</v>
      </c>
      <c r="G12" s="74" t="s">
        <v>19</v>
      </c>
      <c r="H12" s="472">
        <v>6</v>
      </c>
      <c r="I12" s="472"/>
      <c r="J12" s="74">
        <v>3.4</v>
      </c>
      <c r="K12" s="67" t="s">
        <v>294</v>
      </c>
      <c r="L12" s="97">
        <v>0</v>
      </c>
      <c r="M12" s="97">
        <f>L12*O12</f>
        <v>0</v>
      </c>
      <c r="N12" s="97"/>
      <c r="O12" s="98">
        <f>P12*(1-$J$3)</f>
        <v>14790</v>
      </c>
      <c r="P12" s="99">
        <f>V12</f>
        <v>14790</v>
      </c>
      <c r="Q12" s="72" t="s">
        <v>243</v>
      </c>
      <c r="R12" s="72" t="s">
        <v>244</v>
      </c>
      <c r="S12" s="72">
        <v>211018</v>
      </c>
      <c r="T12" s="345">
        <v>4670007716097</v>
      </c>
      <c r="U12" s="31"/>
      <c r="V12" s="72">
        <f>VLOOKUP(R12,'Печать Заказа'!B:F,5,FALSE)</f>
        <v>14790</v>
      </c>
      <c r="W12" s="72" t="str">
        <f>IF(V12="фикс.цена",VLOOKUP(R12,'Печать Заказа'!B:F,4,FALSE),"")</f>
        <v/>
      </c>
      <c r="Y12" s="1" t="str">
        <f>IFERROR(VLOOKUP(R12,'Печать Заказа'!B:N,13,FALSE),"")</f>
        <v/>
      </c>
    </row>
    <row r="13" spans="1:25" ht="22.5" customHeight="1" x14ac:dyDescent="0.25">
      <c r="B13" s="10"/>
      <c r="C13" s="181" t="str">
        <f>Q13</f>
        <v>THERMEX Topflow 8000</v>
      </c>
      <c r="D13" s="181"/>
      <c r="E13" s="187" t="s">
        <v>335</v>
      </c>
      <c r="F13" s="65">
        <f>S13</f>
        <v>211019</v>
      </c>
      <c r="G13" s="74" t="s">
        <v>19</v>
      </c>
      <c r="H13" s="472">
        <v>8</v>
      </c>
      <c r="I13" s="472"/>
      <c r="J13" s="74">
        <v>4.5999999999999996</v>
      </c>
      <c r="K13" s="67" t="s">
        <v>294</v>
      </c>
      <c r="L13" s="97">
        <v>0</v>
      </c>
      <c r="M13" s="97">
        <f>L13*O13</f>
        <v>0</v>
      </c>
      <c r="N13" s="97"/>
      <c r="O13" s="98">
        <f>P13*(1-$J$3)</f>
        <v>15190</v>
      </c>
      <c r="P13" s="99">
        <f>V13</f>
        <v>15190</v>
      </c>
      <c r="Q13" s="72" t="s">
        <v>245</v>
      </c>
      <c r="R13" s="72" t="s">
        <v>246</v>
      </c>
      <c r="S13" s="72">
        <v>211019</v>
      </c>
      <c r="T13" s="345">
        <v>4670007716103</v>
      </c>
      <c r="U13" s="31"/>
      <c r="V13" s="72">
        <f>VLOOKUP(R13,'Печать Заказа'!B:F,5,FALSE)</f>
        <v>15190</v>
      </c>
      <c r="W13" s="72" t="str">
        <f>IF(V13="фикс.цена",VLOOKUP(R13,'Печать Заказа'!B:F,4,FALSE),"")</f>
        <v/>
      </c>
      <c r="Y13" s="1" t="str">
        <f>IFERROR(VLOOKUP(R13,'Печать Заказа'!B:N,13,FALSE),"")</f>
        <v/>
      </c>
    </row>
    <row r="14" spans="1:25" ht="22.5" customHeight="1" x14ac:dyDescent="0.25">
      <c r="B14" s="10"/>
      <c r="C14" s="181" t="str">
        <f>Q14</f>
        <v>THERMEX Topflow 10000</v>
      </c>
      <c r="D14" s="181"/>
      <c r="E14" s="186" t="s">
        <v>335</v>
      </c>
      <c r="F14" s="65">
        <f>S14</f>
        <v>211020</v>
      </c>
      <c r="G14" s="74" t="s">
        <v>19</v>
      </c>
      <c r="H14" s="472">
        <v>10</v>
      </c>
      <c r="I14" s="472"/>
      <c r="J14" s="74">
        <v>5.7</v>
      </c>
      <c r="K14" s="67" t="s">
        <v>294</v>
      </c>
      <c r="L14" s="97">
        <v>0</v>
      </c>
      <c r="M14" s="97">
        <f>L14*O14</f>
        <v>0</v>
      </c>
      <c r="N14" s="97"/>
      <c r="O14" s="98">
        <f>P14*(1-$J$3)</f>
        <v>15690</v>
      </c>
      <c r="P14" s="99">
        <f>V14</f>
        <v>15690</v>
      </c>
      <c r="Q14" s="72" t="s">
        <v>239</v>
      </c>
      <c r="R14" s="72" t="s">
        <v>240</v>
      </c>
      <c r="S14" s="72">
        <v>211020</v>
      </c>
      <c r="T14" s="345">
        <v>4670007716110</v>
      </c>
      <c r="U14" s="31"/>
      <c r="V14" s="72">
        <f>VLOOKUP(R14,'Печать Заказа'!B:F,5,FALSE)</f>
        <v>15690</v>
      </c>
      <c r="W14" s="72" t="str">
        <f>IF(V14="фикс.цена",VLOOKUP(R14,'Печать Заказа'!B:F,4,FALSE),"")</f>
        <v/>
      </c>
      <c r="Y14" s="1" t="str">
        <f>IFERROR(VLOOKUP(R14,'Печать Заказа'!B:N,13,FALSE),"")</f>
        <v/>
      </c>
    </row>
    <row r="15" spans="1:25" ht="22.5" customHeight="1" thickBot="1" x14ac:dyDescent="0.3">
      <c r="B15" s="10"/>
      <c r="C15" s="181" t="str">
        <f>Q15</f>
        <v>THERMEX Topflow 15000</v>
      </c>
      <c r="D15" s="181"/>
      <c r="E15" s="187" t="s">
        <v>335</v>
      </c>
      <c r="F15" s="65">
        <f>S15</f>
        <v>211021</v>
      </c>
      <c r="G15" s="74" t="s">
        <v>19</v>
      </c>
      <c r="H15" s="472">
        <v>15</v>
      </c>
      <c r="I15" s="472"/>
      <c r="J15" s="74">
        <v>8.5</v>
      </c>
      <c r="K15" s="67" t="s">
        <v>294</v>
      </c>
      <c r="L15" s="97">
        <v>0</v>
      </c>
      <c r="M15" s="97">
        <f>L15*O15</f>
        <v>0</v>
      </c>
      <c r="N15" s="97"/>
      <c r="O15" s="98">
        <f>P15*(1-$J$3)</f>
        <v>17690</v>
      </c>
      <c r="P15" s="99">
        <f>V15</f>
        <v>17690</v>
      </c>
      <c r="Q15" s="72" t="s">
        <v>241</v>
      </c>
      <c r="R15" s="72" t="s">
        <v>242</v>
      </c>
      <c r="S15" s="72">
        <v>211021</v>
      </c>
      <c r="T15" s="345">
        <v>4670007716660</v>
      </c>
      <c r="U15" s="31"/>
      <c r="V15" s="72">
        <f>VLOOKUP(R15,'Печать Заказа'!B:F,5,FALSE)</f>
        <v>17690</v>
      </c>
      <c r="W15" s="72" t="str">
        <f>IF(V15="фикс.цена",VLOOKUP(R15,'Печать Заказа'!B:F,4,FALSE),"")</f>
        <v/>
      </c>
      <c r="Y15" s="1" t="str">
        <f>IFERROR(VLOOKUP(R15,'Печать Заказа'!B:N,13,FALSE),"")</f>
        <v/>
      </c>
    </row>
    <row r="16" spans="1:25" s="33" customFormat="1" ht="51.75" customHeight="1" thickTop="1" x14ac:dyDescent="0.25">
      <c r="A16" s="3"/>
      <c r="B16" s="62"/>
      <c r="C16" s="92" t="s">
        <v>484</v>
      </c>
      <c r="D16" s="92"/>
      <c r="E16" s="92"/>
      <c r="F16" s="92"/>
      <c r="G16" s="92"/>
      <c r="H16" s="92"/>
      <c r="I16" s="92"/>
      <c r="J16" s="92"/>
      <c r="K16" s="92"/>
      <c r="L16" s="81"/>
      <c r="M16" s="81"/>
      <c r="N16" s="81"/>
      <c r="O16" s="81"/>
      <c r="P16" s="81"/>
      <c r="Q16" s="27"/>
      <c r="R16" s="30"/>
      <c r="S16" s="30"/>
      <c r="T16" s="30"/>
      <c r="U16" s="30"/>
      <c r="V16" s="30"/>
      <c r="W16" s="30"/>
      <c r="Y16" s="1" t="str">
        <f>IFERROR(VLOOKUP(R16,'Печать Заказа'!B:N,13,FALSE),"")</f>
        <v/>
      </c>
    </row>
    <row r="17" spans="1:28" ht="45" customHeight="1" x14ac:dyDescent="0.25">
      <c r="B17" s="84"/>
      <c r="C17" s="91" t="s">
        <v>59</v>
      </c>
      <c r="D17" s="91"/>
      <c r="E17" s="177" t="s">
        <v>334</v>
      </c>
      <c r="F17" s="91" t="s">
        <v>166</v>
      </c>
      <c r="G17" s="233" t="s">
        <v>218</v>
      </c>
      <c r="H17" s="471" t="s">
        <v>181</v>
      </c>
      <c r="I17" s="471"/>
      <c r="J17" s="233" t="s">
        <v>250</v>
      </c>
      <c r="K17" s="233" t="s">
        <v>187</v>
      </c>
      <c r="L17" s="480" t="s">
        <v>982</v>
      </c>
      <c r="M17" s="480"/>
      <c r="N17" s="480"/>
      <c r="O17" s="480"/>
      <c r="P17" s="480"/>
      <c r="Q17" s="28"/>
      <c r="R17" s="29"/>
      <c r="S17" s="29"/>
      <c r="T17" s="29"/>
      <c r="U17" s="29"/>
      <c r="V17" s="29"/>
      <c r="W17" s="29"/>
      <c r="Y17" s="1" t="str">
        <f>IFERROR(VLOOKUP(R17,'Печать Заказа'!B:N,13,FALSE),"")</f>
        <v/>
      </c>
    </row>
    <row r="18" spans="1:28" ht="35.25" customHeight="1" x14ac:dyDescent="0.25">
      <c r="B18" s="10"/>
      <c r="C18" s="181" t="str">
        <f>Q18</f>
        <v>THERMEX Chief 7000</v>
      </c>
      <c r="D18" s="181"/>
      <c r="E18" s="186" t="s">
        <v>335</v>
      </c>
      <c r="F18" s="65">
        <f>S18</f>
        <v>211025</v>
      </c>
      <c r="G18" s="234" t="s">
        <v>19</v>
      </c>
      <c r="H18" s="472">
        <v>7</v>
      </c>
      <c r="I18" s="472"/>
      <c r="J18" s="234">
        <v>4</v>
      </c>
      <c r="K18" s="67" t="s">
        <v>490</v>
      </c>
      <c r="L18" s="97">
        <v>0</v>
      </c>
      <c r="M18" s="97">
        <f>L18*O18</f>
        <v>0</v>
      </c>
      <c r="N18" s="97"/>
      <c r="O18" s="98">
        <f>P18*(1-$J$3)</f>
        <v>14890</v>
      </c>
      <c r="P18" s="99">
        <f>V18</f>
        <v>14890</v>
      </c>
      <c r="Q18" s="235" t="s">
        <v>486</v>
      </c>
      <c r="R18" s="235" t="s">
        <v>487</v>
      </c>
      <c r="S18" s="235">
        <v>211025</v>
      </c>
      <c r="T18" s="345">
        <v>4670007719968</v>
      </c>
      <c r="U18" s="31"/>
      <c r="V18" s="235">
        <f>VLOOKUP(R18,'Печать Заказа'!B:F,5,FALSE)</f>
        <v>14890</v>
      </c>
      <c r="W18" s="235" t="str">
        <f>IF(V18="фикс.цена",VLOOKUP(R18,'Печать Заказа'!B:F,4,FALSE),"")</f>
        <v/>
      </c>
      <c r="Y18" s="1" t="str">
        <f>IFERROR(VLOOKUP(R18,'Печать Заказа'!B:N,13,FALSE),"")</f>
        <v/>
      </c>
      <c r="AA18" s="192"/>
    </row>
    <row r="19" spans="1:28" ht="35.25" customHeight="1" thickBot="1" x14ac:dyDescent="0.3">
      <c r="B19" s="10"/>
      <c r="C19" s="181" t="str">
        <f>Q19</f>
        <v>THERMEX Chief 8500</v>
      </c>
      <c r="D19" s="181"/>
      <c r="E19" s="187" t="s">
        <v>335</v>
      </c>
      <c r="F19" s="65">
        <f>S19</f>
        <v>211026</v>
      </c>
      <c r="G19" s="234" t="s">
        <v>19</v>
      </c>
      <c r="H19" s="472">
        <v>8.5</v>
      </c>
      <c r="I19" s="472"/>
      <c r="J19" s="234">
        <v>4.9000000000000004</v>
      </c>
      <c r="K19" s="67" t="s">
        <v>490</v>
      </c>
      <c r="L19" s="97">
        <v>0</v>
      </c>
      <c r="M19" s="97">
        <f>L19*O19</f>
        <v>0</v>
      </c>
      <c r="N19" s="97"/>
      <c r="O19" s="98">
        <f>P19*(1-$J$3)</f>
        <v>15490</v>
      </c>
      <c r="P19" s="99">
        <f>V19</f>
        <v>15490</v>
      </c>
      <c r="Q19" s="235" t="s">
        <v>488</v>
      </c>
      <c r="R19" s="235" t="s">
        <v>489</v>
      </c>
      <c r="S19" s="235">
        <v>211026</v>
      </c>
      <c r="T19" s="345">
        <v>4670033310016</v>
      </c>
      <c r="U19" s="31"/>
      <c r="V19" s="235">
        <f>VLOOKUP(R19,'Печать Заказа'!B:F,5,FALSE)</f>
        <v>15490</v>
      </c>
      <c r="W19" s="235" t="str">
        <f>IF(V19="фикс.цена",VLOOKUP(R19,'Печать Заказа'!B:F,4,FALSE),"")</f>
        <v/>
      </c>
      <c r="Y19" s="1" t="str">
        <f>IFERROR(VLOOKUP(R19,'Печать Заказа'!B:N,13,FALSE),"")</f>
        <v/>
      </c>
      <c r="AA19" s="192"/>
    </row>
    <row r="20" spans="1:28" s="33" customFormat="1" ht="51" customHeight="1" thickTop="1" x14ac:dyDescent="0.25">
      <c r="A20" s="3"/>
      <c r="B20" s="62"/>
      <c r="C20" s="92" t="s">
        <v>379</v>
      </c>
      <c r="D20" s="92"/>
      <c r="E20" s="92"/>
      <c r="F20" s="92"/>
      <c r="G20" s="92"/>
      <c r="H20" s="92"/>
      <c r="I20" s="92"/>
      <c r="J20" s="92"/>
      <c r="K20" s="92"/>
      <c r="L20" s="81"/>
      <c r="M20" s="81"/>
      <c r="N20" s="81"/>
      <c r="O20" s="81"/>
      <c r="P20" s="81"/>
      <c r="Q20" s="27"/>
      <c r="R20" s="30"/>
      <c r="S20" s="30"/>
      <c r="T20" s="30"/>
      <c r="U20" s="30"/>
      <c r="V20" s="30"/>
      <c r="W20" s="30"/>
      <c r="Y20" s="1" t="str">
        <f>IFERROR(VLOOKUP(R20,'Печать Заказа'!B:N,13,FALSE),"")</f>
        <v/>
      </c>
    </row>
    <row r="21" spans="1:28" ht="45" customHeight="1" x14ac:dyDescent="0.25">
      <c r="B21" s="84"/>
      <c r="C21" s="91" t="s">
        <v>59</v>
      </c>
      <c r="D21" s="91"/>
      <c r="E21" s="177" t="s">
        <v>334</v>
      </c>
      <c r="F21" s="91" t="s">
        <v>166</v>
      </c>
      <c r="G21" s="217" t="s">
        <v>218</v>
      </c>
      <c r="H21" s="471" t="s">
        <v>181</v>
      </c>
      <c r="I21" s="471"/>
      <c r="J21" s="217" t="s">
        <v>250</v>
      </c>
      <c r="K21" s="217" t="s">
        <v>187</v>
      </c>
      <c r="L21" s="480" t="s">
        <v>440</v>
      </c>
      <c r="M21" s="480"/>
      <c r="N21" s="480"/>
      <c r="O21" s="480"/>
      <c r="P21" s="480"/>
      <c r="Q21" s="28"/>
      <c r="R21" s="29"/>
      <c r="S21" s="29"/>
      <c r="T21" s="29"/>
      <c r="U21" s="29"/>
      <c r="V21" s="29"/>
      <c r="W21" s="29"/>
      <c r="Y21" s="1" t="str">
        <f>IFERROR(VLOOKUP(R21,'Печать Заказа'!B:N,13,FALSE),"")</f>
        <v/>
      </c>
      <c r="AB21" s="192"/>
    </row>
    <row r="22" spans="1:28" ht="24" customHeight="1" x14ac:dyDescent="0.25">
      <c r="B22" s="84"/>
      <c r="C22" s="277" t="str">
        <f>Q22</f>
        <v>THERMEX Trend 4500</v>
      </c>
      <c r="D22" s="181"/>
      <c r="E22" s="186" t="s">
        <v>335</v>
      </c>
      <c r="F22" s="65">
        <f>S22</f>
        <v>211029</v>
      </c>
      <c r="G22" s="272" t="s">
        <v>19</v>
      </c>
      <c r="H22" s="472">
        <v>4.5</v>
      </c>
      <c r="I22" s="472"/>
      <c r="J22" s="272">
        <v>2.6</v>
      </c>
      <c r="K22" s="67" t="s">
        <v>382</v>
      </c>
      <c r="L22" s="97">
        <v>0</v>
      </c>
      <c r="M22" s="97">
        <f>L22*O22</f>
        <v>0</v>
      </c>
      <c r="N22" s="97"/>
      <c r="O22" s="98">
        <f>P22*(1-$J$3)</f>
        <v>10490</v>
      </c>
      <c r="P22" s="99">
        <f>V22</f>
        <v>10490</v>
      </c>
      <c r="Q22" s="273" t="s">
        <v>645</v>
      </c>
      <c r="R22" s="273" t="s">
        <v>646</v>
      </c>
      <c r="S22" s="273">
        <v>211029</v>
      </c>
      <c r="T22" s="345">
        <v>4670033312102</v>
      </c>
      <c r="U22" s="29"/>
      <c r="V22" s="273">
        <f>VLOOKUP(R22,'Печать Заказа'!B:F,5,FALSE)</f>
        <v>10490</v>
      </c>
      <c r="W22" s="29"/>
      <c r="Y22" s="1" t="str">
        <f>IFERROR(VLOOKUP(R22,'Печать Заказа'!B:N,13,FALSE),"")</f>
        <v/>
      </c>
    </row>
    <row r="23" spans="1:28" ht="24" customHeight="1" thickBot="1" x14ac:dyDescent="0.3">
      <c r="B23" s="10"/>
      <c r="C23" s="181" t="str">
        <f>Q23</f>
        <v>THERMEX Trend 6000</v>
      </c>
      <c r="D23" s="181"/>
      <c r="E23" s="187" t="s">
        <v>335</v>
      </c>
      <c r="F23" s="65">
        <f>S23</f>
        <v>211024</v>
      </c>
      <c r="G23" s="216" t="s">
        <v>19</v>
      </c>
      <c r="H23" s="472">
        <v>6</v>
      </c>
      <c r="I23" s="472"/>
      <c r="J23" s="216">
        <v>3.4</v>
      </c>
      <c r="K23" s="67" t="s">
        <v>382</v>
      </c>
      <c r="L23" s="97">
        <v>0</v>
      </c>
      <c r="M23" s="97">
        <f>L23*O23</f>
        <v>0</v>
      </c>
      <c r="N23" s="97"/>
      <c r="O23" s="98">
        <f>P23*(1-$J$3)</f>
        <v>10890</v>
      </c>
      <c r="P23" s="99">
        <f>V23</f>
        <v>10890</v>
      </c>
      <c r="Q23" s="215" t="s">
        <v>381</v>
      </c>
      <c r="R23" s="215" t="s">
        <v>380</v>
      </c>
      <c r="S23" s="215">
        <v>211024</v>
      </c>
      <c r="T23" s="345">
        <v>4670007719951</v>
      </c>
      <c r="U23" s="31"/>
      <c r="V23" s="215">
        <f>VLOOKUP(R23,'Печать Заказа'!B:F,5,FALSE)</f>
        <v>10890</v>
      </c>
      <c r="W23" s="215" t="str">
        <f>IF(V23="фикс.цена",VLOOKUP(R23,'Печать Заказа'!B:F,4,FALSE),"")</f>
        <v/>
      </c>
      <c r="Y23" s="1" t="str">
        <f>IFERROR(VLOOKUP(R23,'Печать Заказа'!B:N,13,FALSE),"")</f>
        <v/>
      </c>
    </row>
    <row r="24" spans="1:28" s="33" customFormat="1" ht="49.5" customHeight="1" thickTop="1" x14ac:dyDescent="0.25">
      <c r="A24" s="3"/>
      <c r="B24" s="62"/>
      <c r="C24" s="92" t="s">
        <v>651</v>
      </c>
      <c r="D24" s="92"/>
      <c r="E24" s="92"/>
      <c r="F24" s="92"/>
      <c r="G24" s="92"/>
      <c r="H24" s="92"/>
      <c r="I24" s="92"/>
      <c r="J24" s="92"/>
      <c r="K24" s="92"/>
      <c r="L24" s="81"/>
      <c r="M24" s="81"/>
      <c r="N24" s="81"/>
      <c r="O24" s="81"/>
      <c r="P24" s="81"/>
      <c r="Q24" s="27"/>
      <c r="R24" s="30"/>
      <c r="S24" s="30"/>
      <c r="T24" s="30"/>
      <c r="U24" s="30"/>
      <c r="V24" s="30"/>
      <c r="W24" s="30"/>
      <c r="Y24" s="1" t="str">
        <f>IFERROR(VLOOKUP(R24,'Печать Заказа'!B:N,13,FALSE),"")</f>
        <v/>
      </c>
    </row>
    <row r="25" spans="1:28" ht="45" customHeight="1" x14ac:dyDescent="0.25">
      <c r="B25" s="84"/>
      <c r="C25" s="91" t="s">
        <v>59</v>
      </c>
      <c r="D25" s="91"/>
      <c r="E25" s="177" t="s">
        <v>334</v>
      </c>
      <c r="F25" s="91" t="s">
        <v>166</v>
      </c>
      <c r="G25" s="274" t="s">
        <v>218</v>
      </c>
      <c r="H25" s="471" t="s">
        <v>181</v>
      </c>
      <c r="I25" s="471"/>
      <c r="J25" s="274" t="s">
        <v>250</v>
      </c>
      <c r="K25" s="274" t="s">
        <v>187</v>
      </c>
      <c r="L25" s="480" t="s">
        <v>652</v>
      </c>
      <c r="M25" s="480"/>
      <c r="N25" s="480"/>
      <c r="O25" s="480"/>
      <c r="P25" s="480"/>
      <c r="Q25" s="28"/>
      <c r="R25" s="29"/>
      <c r="S25" s="29"/>
      <c r="T25" s="29"/>
      <c r="U25" s="29"/>
      <c r="V25" s="29"/>
      <c r="W25" s="29"/>
      <c r="Y25" s="1" t="str">
        <f>IFERROR(VLOOKUP(R25,'Печать Заказа'!B:N,13,FALSE),"")</f>
        <v/>
      </c>
    </row>
    <row r="26" spans="1:28" ht="24" customHeight="1" x14ac:dyDescent="0.25">
      <c r="B26" s="84"/>
      <c r="C26" s="277" t="str">
        <f>Q26</f>
        <v>THERMEX Balance 4500</v>
      </c>
      <c r="D26" s="181"/>
      <c r="E26" s="186" t="s">
        <v>335</v>
      </c>
      <c r="F26" s="65">
        <f>S26</f>
        <v>211030</v>
      </c>
      <c r="G26" s="272" t="s">
        <v>19</v>
      </c>
      <c r="H26" s="472">
        <v>4.5</v>
      </c>
      <c r="I26" s="472"/>
      <c r="J26" s="272">
        <v>2.6</v>
      </c>
      <c r="K26" s="67" t="s">
        <v>382</v>
      </c>
      <c r="L26" s="97">
        <v>0</v>
      </c>
      <c r="M26" s="97">
        <f>L26*O26</f>
        <v>0</v>
      </c>
      <c r="N26" s="97"/>
      <c r="O26" s="98">
        <f>P26*(1-$J$3)</f>
        <v>7290</v>
      </c>
      <c r="P26" s="99">
        <f>V26</f>
        <v>7290</v>
      </c>
      <c r="Q26" s="273" t="s">
        <v>647</v>
      </c>
      <c r="R26" s="273" t="s">
        <v>649</v>
      </c>
      <c r="S26" s="273">
        <v>211030</v>
      </c>
      <c r="T26" s="345">
        <v>4670033312119</v>
      </c>
      <c r="U26" s="29"/>
      <c r="V26" s="273">
        <f>VLOOKUP(R26,'Печать Заказа'!B:F,5,FALSE)</f>
        <v>7290</v>
      </c>
      <c r="W26" s="29"/>
      <c r="Y26" s="1" t="str">
        <f>IFERROR(VLOOKUP(R26,'Печать Заказа'!B:N,13,FALSE),"")</f>
        <v/>
      </c>
    </row>
    <row r="27" spans="1:28" ht="24" customHeight="1" thickBot="1" x14ac:dyDescent="0.3">
      <c r="B27" s="366"/>
      <c r="C27" s="363" t="str">
        <f>Q27</f>
        <v>THERMEX Balance 6000</v>
      </c>
      <c r="D27" s="182"/>
      <c r="E27" s="364" t="s">
        <v>335</v>
      </c>
      <c r="F27" s="78">
        <f>S27</f>
        <v>211031</v>
      </c>
      <c r="G27" s="361" t="s">
        <v>19</v>
      </c>
      <c r="H27" s="479">
        <v>6</v>
      </c>
      <c r="I27" s="479"/>
      <c r="J27" s="361">
        <v>3.4</v>
      </c>
      <c r="K27" s="76" t="s">
        <v>382</v>
      </c>
      <c r="L27" s="100">
        <v>0</v>
      </c>
      <c r="M27" s="100">
        <f>L27*O27</f>
        <v>0</v>
      </c>
      <c r="N27" s="100"/>
      <c r="O27" s="101">
        <f>P27*(1-$J$3)</f>
        <v>7990</v>
      </c>
      <c r="P27" s="102">
        <f>V27</f>
        <v>7990</v>
      </c>
      <c r="Q27" s="273" t="s">
        <v>648</v>
      </c>
      <c r="R27" s="273" t="s">
        <v>650</v>
      </c>
      <c r="S27" s="273">
        <v>211031</v>
      </c>
      <c r="T27" s="345">
        <v>4670033312126</v>
      </c>
      <c r="U27" s="29"/>
      <c r="V27" s="273">
        <f>VLOOKUP(R27,'Печать Заказа'!B:F,5,FALSE)</f>
        <v>7990</v>
      </c>
      <c r="W27" s="29" t="str">
        <f>IF(V27="фикс.цена",VLOOKUP(R27,'Печать Заказа'!B:F,4,FALSE),"")</f>
        <v/>
      </c>
      <c r="Y27" s="1" t="str">
        <f>IFERROR(VLOOKUP(R27,'Печать Заказа'!B:N,13,FALSE),"")</f>
        <v/>
      </c>
    </row>
    <row r="28" spans="1:28" s="33" customFormat="1" ht="53.25" customHeight="1" thickTop="1" x14ac:dyDescent="0.25">
      <c r="A28" s="3"/>
      <c r="B28" s="62"/>
      <c r="C28" s="92" t="s">
        <v>963</v>
      </c>
      <c r="D28" s="92"/>
      <c r="E28" s="92"/>
      <c r="F28" s="92"/>
      <c r="G28" s="92"/>
      <c r="H28" s="92"/>
      <c r="I28" s="92"/>
      <c r="J28" s="92"/>
      <c r="K28" s="92"/>
      <c r="L28" s="81"/>
      <c r="M28" s="81"/>
      <c r="N28" s="81"/>
      <c r="O28" s="81"/>
      <c r="P28" s="81"/>
      <c r="Q28" s="27"/>
      <c r="R28" s="30"/>
      <c r="S28" s="30"/>
      <c r="T28" s="30"/>
      <c r="U28" s="30"/>
      <c r="V28" s="30"/>
      <c r="W28" s="30"/>
      <c r="Y28" s="1" t="str">
        <f>IFERROR(VLOOKUP(R28,'Печать Заказа'!B:N,13,FALSE),"")</f>
        <v/>
      </c>
    </row>
    <row r="29" spans="1:28" ht="45" customHeight="1" x14ac:dyDescent="0.25">
      <c r="B29" s="84"/>
      <c r="C29" s="91" t="s">
        <v>59</v>
      </c>
      <c r="D29" s="91"/>
      <c r="E29" s="177" t="s">
        <v>334</v>
      </c>
      <c r="F29" s="91" t="s">
        <v>166</v>
      </c>
      <c r="G29" s="357" t="s">
        <v>218</v>
      </c>
      <c r="H29" s="471" t="s">
        <v>181</v>
      </c>
      <c r="I29" s="471"/>
      <c r="J29" s="357" t="s">
        <v>250</v>
      </c>
      <c r="K29" s="357" t="s">
        <v>187</v>
      </c>
      <c r="L29" s="480" t="s">
        <v>987</v>
      </c>
      <c r="M29" s="480"/>
      <c r="N29" s="480"/>
      <c r="O29" s="480"/>
      <c r="P29" s="480"/>
      <c r="Q29" s="28"/>
      <c r="R29" s="29"/>
      <c r="S29" s="29"/>
      <c r="T29" s="29"/>
      <c r="U29" s="29"/>
      <c r="V29" s="29"/>
      <c r="W29" s="29"/>
      <c r="Y29" s="1" t="str">
        <f>IFERROR(VLOOKUP(R29,'Печать Заказа'!B:N,13,FALSE),"")</f>
        <v/>
      </c>
    </row>
    <row r="30" spans="1:28" ht="22.5" customHeight="1" x14ac:dyDescent="0.25">
      <c r="B30" s="10"/>
      <c r="C30" s="181" t="str">
        <f>Q30</f>
        <v>THERMEX Artflow 6000</v>
      </c>
      <c r="D30" s="181"/>
      <c r="E30" s="186" t="s">
        <v>335</v>
      </c>
      <c r="F30" s="65">
        <f>S30</f>
        <v>211035</v>
      </c>
      <c r="G30" s="359" t="s">
        <v>19</v>
      </c>
      <c r="H30" s="472" t="s">
        <v>985</v>
      </c>
      <c r="I30" s="472"/>
      <c r="J30" s="358">
        <v>3.3</v>
      </c>
      <c r="K30" s="67" t="s">
        <v>981</v>
      </c>
      <c r="L30" s="97">
        <v>0</v>
      </c>
      <c r="M30" s="97">
        <f>L30*O30</f>
        <v>0</v>
      </c>
      <c r="N30" s="97"/>
      <c r="O30" s="98">
        <f>P30*(1-$J$3)</f>
        <v>7090</v>
      </c>
      <c r="P30" s="99">
        <f>V30</f>
        <v>7090</v>
      </c>
      <c r="Q30" s="356" t="s">
        <v>967</v>
      </c>
      <c r="R30" s="356" t="s">
        <v>968</v>
      </c>
      <c r="S30" s="356">
        <v>211035</v>
      </c>
      <c r="T30" s="345">
        <v>4670033314045</v>
      </c>
      <c r="U30" s="31"/>
      <c r="V30" s="356">
        <f>VLOOKUP(R30,'Печать Заказа'!B:F,5,FALSE)</f>
        <v>7090</v>
      </c>
      <c r="W30" s="356" t="str">
        <f>IF(V30="фикс.цена",VLOOKUP(R30,'Печать Заказа'!B:F,4,FALSE),"")</f>
        <v/>
      </c>
      <c r="Y30" s="1">
        <f>IFERROR(VLOOKUP(R30,'Печать Заказа'!B:N,13,FALSE),"")</f>
        <v>0</v>
      </c>
    </row>
    <row r="31" spans="1:28" ht="22.5" customHeight="1" x14ac:dyDescent="0.25">
      <c r="B31" s="10"/>
      <c r="C31" s="181" t="str">
        <f>Q31</f>
        <v>THERMEX Artflow 8000</v>
      </c>
      <c r="D31" s="181"/>
      <c r="E31" s="187" t="s">
        <v>335</v>
      </c>
      <c r="F31" s="65">
        <f>S31</f>
        <v>211036</v>
      </c>
      <c r="G31" s="359" t="s">
        <v>19</v>
      </c>
      <c r="H31" s="472" t="s">
        <v>986</v>
      </c>
      <c r="I31" s="472"/>
      <c r="J31" s="358">
        <v>4.5</v>
      </c>
      <c r="K31" s="67" t="s">
        <v>981</v>
      </c>
      <c r="L31" s="97">
        <v>0</v>
      </c>
      <c r="M31" s="97">
        <f>L31*O31</f>
        <v>0</v>
      </c>
      <c r="N31" s="97"/>
      <c r="O31" s="98">
        <f>P31*(1-$J$3)</f>
        <v>8090</v>
      </c>
      <c r="P31" s="99">
        <f>V31</f>
        <v>8090</v>
      </c>
      <c r="Q31" s="356" t="s">
        <v>969</v>
      </c>
      <c r="R31" s="356" t="s">
        <v>970</v>
      </c>
      <c r="S31" s="356">
        <v>211036</v>
      </c>
      <c r="T31" s="345">
        <v>4670033314038</v>
      </c>
      <c r="U31" s="31"/>
      <c r="V31" s="356">
        <f>VLOOKUP(R31,'Печать Заказа'!B:F,5,FALSE)</f>
        <v>8090</v>
      </c>
      <c r="W31" s="356" t="str">
        <f>IF(V31="фикс.цена",VLOOKUP(R31,'Печать Заказа'!B:F,4,FALSE),"")</f>
        <v/>
      </c>
      <c r="Y31" s="1">
        <f>IFERROR(VLOOKUP(R31,'Печать Заказа'!B:N,13,FALSE),"")</f>
        <v>0</v>
      </c>
    </row>
    <row r="32" spans="1:28" ht="22.5" customHeight="1" thickBot="1" x14ac:dyDescent="0.3">
      <c r="B32" s="10"/>
      <c r="C32" s="181" t="str">
        <f>Q32</f>
        <v>THERMEX Artflow 10500</v>
      </c>
      <c r="D32" s="181"/>
      <c r="E32" s="187" t="s">
        <v>335</v>
      </c>
      <c r="F32" s="65">
        <f>S32</f>
        <v>211037</v>
      </c>
      <c r="G32" s="359" t="s">
        <v>19</v>
      </c>
      <c r="H32" s="472" t="s">
        <v>984</v>
      </c>
      <c r="I32" s="472"/>
      <c r="J32" s="358">
        <v>6</v>
      </c>
      <c r="K32" s="67" t="s">
        <v>981</v>
      </c>
      <c r="L32" s="97">
        <v>0</v>
      </c>
      <c r="M32" s="97">
        <f>L32*O32</f>
        <v>0</v>
      </c>
      <c r="N32" s="97"/>
      <c r="O32" s="98">
        <f>P32*(1-$J$3)</f>
        <v>9290</v>
      </c>
      <c r="P32" s="99">
        <f>V32</f>
        <v>9290</v>
      </c>
      <c r="Q32" s="356" t="s">
        <v>965</v>
      </c>
      <c r="R32" s="356" t="s">
        <v>966</v>
      </c>
      <c r="S32" s="356">
        <v>211037</v>
      </c>
      <c r="T32" s="345">
        <v>4670033314052</v>
      </c>
      <c r="U32" s="31"/>
      <c r="V32" s="356">
        <f>VLOOKUP(R32,'Печать Заказа'!B:F,5,FALSE)</f>
        <v>9290</v>
      </c>
      <c r="W32" s="356" t="str">
        <f>IF(V32="фикс.цена",VLOOKUP(R32,'Печать Заказа'!B:F,4,FALSE),"")</f>
        <v/>
      </c>
      <c r="Y32" s="1">
        <f>IFERROR(VLOOKUP(R32,'Печать Заказа'!B:N,13,FALSE),"")</f>
        <v>0</v>
      </c>
    </row>
    <row r="33" spans="1:30" s="33" customFormat="1" ht="51" customHeight="1" thickTop="1" x14ac:dyDescent="0.25">
      <c r="A33" s="3"/>
      <c r="B33" s="62"/>
      <c r="C33" s="92" t="s">
        <v>964</v>
      </c>
      <c r="D33" s="92"/>
      <c r="E33" s="92"/>
      <c r="F33" s="92"/>
      <c r="G33" s="92"/>
      <c r="H33" s="92"/>
      <c r="I33" s="92"/>
      <c r="J33" s="92"/>
      <c r="K33" s="92"/>
      <c r="L33" s="81"/>
      <c r="M33" s="81"/>
      <c r="N33" s="81"/>
      <c r="O33" s="81"/>
      <c r="P33" s="81"/>
      <c r="Q33" s="27"/>
      <c r="R33" s="30"/>
      <c r="S33" s="30"/>
      <c r="T33" s="30"/>
      <c r="U33" s="30"/>
      <c r="V33" s="30"/>
      <c r="W33" s="30"/>
      <c r="Y33" s="1" t="str">
        <f>IFERROR(VLOOKUP(R33,'Печать Заказа'!B:N,13,FALSE),"")</f>
        <v/>
      </c>
    </row>
    <row r="34" spans="1:30" ht="45" customHeight="1" x14ac:dyDescent="0.25">
      <c r="B34" s="84"/>
      <c r="C34" s="91" t="s">
        <v>59</v>
      </c>
      <c r="D34" s="91"/>
      <c r="E34" s="177" t="s">
        <v>334</v>
      </c>
      <c r="F34" s="91" t="s">
        <v>166</v>
      </c>
      <c r="G34" s="357" t="s">
        <v>218</v>
      </c>
      <c r="H34" s="471" t="s">
        <v>181</v>
      </c>
      <c r="I34" s="471"/>
      <c r="J34" s="357" t="s">
        <v>250</v>
      </c>
      <c r="K34" s="357" t="s">
        <v>187</v>
      </c>
      <c r="L34" s="480" t="s">
        <v>983</v>
      </c>
      <c r="M34" s="480"/>
      <c r="N34" s="480"/>
      <c r="O34" s="480"/>
      <c r="P34" s="480"/>
      <c r="Q34" s="28"/>
      <c r="R34" s="29"/>
      <c r="S34" s="29"/>
      <c r="T34" s="29"/>
      <c r="U34" s="29"/>
      <c r="V34" s="29"/>
      <c r="W34" s="29"/>
      <c r="Y34" s="1" t="str">
        <f>IFERROR(VLOOKUP(R34,'Печать Заказа'!B:N,13,FALSE),"")</f>
        <v/>
      </c>
    </row>
    <row r="35" spans="1:30" ht="22.5" customHeight="1" x14ac:dyDescent="0.25">
      <c r="B35" s="10"/>
      <c r="C35" s="181" t="str">
        <f>Q35</f>
        <v>THERMEX Onyx 6500</v>
      </c>
      <c r="D35" s="181"/>
      <c r="E35" s="186" t="s">
        <v>335</v>
      </c>
      <c r="F35" s="65">
        <f>S35</f>
        <v>211038</v>
      </c>
      <c r="G35" s="359" t="s">
        <v>19</v>
      </c>
      <c r="H35" s="472" t="s">
        <v>977</v>
      </c>
      <c r="I35" s="472"/>
      <c r="J35" s="358">
        <v>3.6</v>
      </c>
      <c r="K35" s="67" t="s">
        <v>980</v>
      </c>
      <c r="L35" s="97">
        <v>0</v>
      </c>
      <c r="M35" s="97">
        <f>L35*O35</f>
        <v>0</v>
      </c>
      <c r="N35" s="97"/>
      <c r="O35" s="98">
        <f>P35*(1-$J$3)</f>
        <v>5490</v>
      </c>
      <c r="P35" s="99">
        <f>V35</f>
        <v>5490</v>
      </c>
      <c r="Q35" s="356" t="s">
        <v>973</v>
      </c>
      <c r="R35" s="356" t="s">
        <v>974</v>
      </c>
      <c r="S35" s="356">
        <v>211038</v>
      </c>
      <c r="T35" s="345">
        <v>4670033314212</v>
      </c>
      <c r="U35" s="31"/>
      <c r="V35" s="356">
        <f>VLOOKUP(R35,'Печать Заказа'!B:F,5,FALSE)</f>
        <v>5490</v>
      </c>
      <c r="W35" s="356" t="str">
        <f>IF(V35="фикс.цена",VLOOKUP(R35,'Печать Заказа'!B:F,4,FALSE),"")</f>
        <v/>
      </c>
      <c r="Y35" s="1">
        <f>IFERROR(VLOOKUP(R35,'Печать Заказа'!B:N,13,FALSE),"")</f>
        <v>0</v>
      </c>
    </row>
    <row r="36" spans="1:30" ht="22.5" customHeight="1" x14ac:dyDescent="0.25">
      <c r="B36" s="10"/>
      <c r="C36" s="181" t="str">
        <f>Q36</f>
        <v>THERMEX Onyx 8000</v>
      </c>
      <c r="D36" s="181"/>
      <c r="E36" s="187" t="s">
        <v>335</v>
      </c>
      <c r="F36" s="65">
        <f>S36</f>
        <v>211039</v>
      </c>
      <c r="G36" s="359" t="s">
        <v>19</v>
      </c>
      <c r="H36" s="472" t="s">
        <v>978</v>
      </c>
      <c r="I36" s="472"/>
      <c r="J36" s="358">
        <v>4.5</v>
      </c>
      <c r="K36" s="67" t="s">
        <v>980</v>
      </c>
      <c r="L36" s="97">
        <v>0</v>
      </c>
      <c r="M36" s="97">
        <f>L36*O36</f>
        <v>0</v>
      </c>
      <c r="N36" s="97"/>
      <c r="O36" s="98">
        <f>P36*(1-$J$3)</f>
        <v>6390</v>
      </c>
      <c r="P36" s="99">
        <f>V36</f>
        <v>6390</v>
      </c>
      <c r="Q36" s="356" t="s">
        <v>975</v>
      </c>
      <c r="R36" s="356" t="s">
        <v>976</v>
      </c>
      <c r="S36" s="356">
        <v>211039</v>
      </c>
      <c r="T36" s="345">
        <v>4670033314229</v>
      </c>
      <c r="U36" s="31"/>
      <c r="V36" s="356">
        <f>VLOOKUP(R36,'Печать Заказа'!B:F,5,FALSE)</f>
        <v>6390</v>
      </c>
      <c r="W36" s="356" t="str">
        <f>IF(V36="фикс.цена",VLOOKUP(R36,'Печать Заказа'!B:F,4,FALSE),"")</f>
        <v/>
      </c>
      <c r="Y36" s="1">
        <f>IFERROR(VLOOKUP(R36,'Печать Заказа'!B:N,13,FALSE),"")</f>
        <v>0</v>
      </c>
    </row>
    <row r="37" spans="1:30" ht="22.5" customHeight="1" thickBot="1" x14ac:dyDescent="0.3">
      <c r="B37" s="79"/>
      <c r="C37" s="182" t="str">
        <f>Q37</f>
        <v>THERMEX Onyx 10000</v>
      </c>
      <c r="D37" s="182"/>
      <c r="E37" s="364" t="s">
        <v>335</v>
      </c>
      <c r="F37" s="78">
        <f>S37</f>
        <v>211040</v>
      </c>
      <c r="G37" s="361" t="s">
        <v>19</v>
      </c>
      <c r="H37" s="479" t="s">
        <v>979</v>
      </c>
      <c r="I37" s="479"/>
      <c r="J37" s="360">
        <v>5</v>
      </c>
      <c r="K37" s="76" t="s">
        <v>980</v>
      </c>
      <c r="L37" s="100">
        <v>0</v>
      </c>
      <c r="M37" s="100">
        <f>L37*O37</f>
        <v>0</v>
      </c>
      <c r="N37" s="100"/>
      <c r="O37" s="101">
        <f>P37*(1-$J$3)</f>
        <v>9190</v>
      </c>
      <c r="P37" s="102">
        <f>V37</f>
        <v>9190</v>
      </c>
      <c r="Q37" s="356" t="s">
        <v>971</v>
      </c>
      <c r="R37" s="356" t="s">
        <v>972</v>
      </c>
      <c r="S37" s="356">
        <v>211040</v>
      </c>
      <c r="T37" s="345">
        <v>4670033314236</v>
      </c>
      <c r="U37" s="31"/>
      <c r="V37" s="356">
        <f>VLOOKUP(R37,'Печать Заказа'!B:F,5,FALSE)</f>
        <v>9190</v>
      </c>
      <c r="W37" s="356" t="str">
        <f>IF(V37="фикс.цена",VLOOKUP(R37,'Печать Заказа'!B:F,4,FALSE),"")</f>
        <v/>
      </c>
      <c r="Y37" s="1">
        <f>IFERROR(VLOOKUP(R37,'Печать Заказа'!B:N,13,FALSE),"")</f>
        <v>0</v>
      </c>
    </row>
    <row r="38" spans="1:30" s="69" customFormat="1" ht="47.25" customHeight="1" thickTop="1" thickBot="1" x14ac:dyDescent="0.3">
      <c r="A38" s="68"/>
      <c r="B38" s="83" t="s">
        <v>665</v>
      </c>
      <c r="C38" s="127"/>
      <c r="D38" s="70"/>
      <c r="E38" s="127"/>
      <c r="F38" s="70"/>
      <c r="G38" s="70"/>
      <c r="H38" s="70"/>
      <c r="I38" s="70"/>
      <c r="J38" s="70"/>
      <c r="K38" s="70"/>
      <c r="L38" s="83"/>
      <c r="M38" s="83"/>
      <c r="N38" s="83"/>
      <c r="O38" s="83"/>
      <c r="P38" s="83"/>
      <c r="Q38" s="36"/>
      <c r="R38" s="37"/>
      <c r="S38" s="37"/>
      <c r="T38" s="37"/>
      <c r="U38" s="44"/>
      <c r="V38" s="37"/>
      <c r="W38" s="37"/>
      <c r="Y38" s="1" t="str">
        <f>IFERROR(VLOOKUP(R38,'Печать Заказа'!B:N,13,FALSE),"")</f>
        <v/>
      </c>
    </row>
    <row r="39" spans="1:30" s="33" customFormat="1" ht="56.25" customHeight="1" thickTop="1" x14ac:dyDescent="0.25">
      <c r="A39" s="3"/>
      <c r="B39" s="62"/>
      <c r="C39" s="92" t="s">
        <v>587</v>
      </c>
      <c r="D39" s="92"/>
      <c r="E39" s="258"/>
      <c r="F39" s="92"/>
      <c r="G39" s="92"/>
      <c r="H39" s="92"/>
      <c r="I39" s="92"/>
      <c r="J39" s="92"/>
      <c r="K39" s="92"/>
      <c r="L39" s="81"/>
      <c r="M39" s="81"/>
      <c r="N39" s="81"/>
      <c r="O39" s="81"/>
      <c r="P39" s="81"/>
      <c r="Q39" s="27"/>
      <c r="R39" s="30"/>
      <c r="S39" s="30"/>
      <c r="T39" s="30"/>
      <c r="U39" s="30"/>
      <c r="V39" s="30"/>
      <c r="W39" s="30"/>
      <c r="Y39" s="1" t="str">
        <f>IFERROR(VLOOKUP(R39,'Печать Заказа'!B:N,13,FALSE),"")</f>
        <v/>
      </c>
    </row>
    <row r="40" spans="1:30" ht="45" customHeight="1" x14ac:dyDescent="0.25">
      <c r="B40" s="84"/>
      <c r="C40" s="91" t="s">
        <v>59</v>
      </c>
      <c r="D40" s="91"/>
      <c r="E40" s="177" t="s">
        <v>334</v>
      </c>
      <c r="F40" s="91" t="s">
        <v>166</v>
      </c>
      <c r="G40" s="254" t="s">
        <v>218</v>
      </c>
      <c r="H40" s="471" t="s">
        <v>181</v>
      </c>
      <c r="I40" s="471"/>
      <c r="J40" s="254" t="s">
        <v>250</v>
      </c>
      <c r="K40" s="254" t="s">
        <v>187</v>
      </c>
      <c r="L40" s="480" t="s">
        <v>944</v>
      </c>
      <c r="M40" s="480"/>
      <c r="N40" s="480"/>
      <c r="O40" s="480"/>
      <c r="P40" s="480"/>
      <c r="Q40" s="28"/>
      <c r="R40" s="29"/>
      <c r="S40" s="29"/>
      <c r="T40" s="29"/>
      <c r="U40" s="29"/>
      <c r="V40" s="29"/>
      <c r="W40" s="29"/>
      <c r="Y40" s="1" t="str">
        <f>IFERROR(VLOOKUP(R40,'Печать Заказа'!B:N,13,FALSE),"")</f>
        <v/>
      </c>
    </row>
    <row r="41" spans="1:30" ht="53.25" customHeight="1" thickBot="1" x14ac:dyDescent="0.3">
      <c r="B41" s="10"/>
      <c r="C41" s="181" t="str">
        <f>Q41</f>
        <v>THERMEX Jam 3000</v>
      </c>
      <c r="D41" s="181"/>
      <c r="E41" s="187" t="s">
        <v>335</v>
      </c>
      <c r="F41" s="65">
        <f>S41</f>
        <v>211028</v>
      </c>
      <c r="G41" s="253" t="s">
        <v>19</v>
      </c>
      <c r="H41" s="472">
        <v>3</v>
      </c>
      <c r="I41" s="472"/>
      <c r="J41" s="256">
        <v>1.7</v>
      </c>
      <c r="K41" s="67" t="s">
        <v>459</v>
      </c>
      <c r="L41" s="97">
        <v>0</v>
      </c>
      <c r="M41" s="97">
        <f>L41*O41</f>
        <v>0</v>
      </c>
      <c r="N41" s="97"/>
      <c r="O41" s="98">
        <f>P41*(1-$J$3)</f>
        <v>7790</v>
      </c>
      <c r="P41" s="99">
        <f>V41</f>
        <v>7790</v>
      </c>
      <c r="Q41" s="255" t="s">
        <v>588</v>
      </c>
      <c r="R41" s="255" t="s">
        <v>589</v>
      </c>
      <c r="S41" s="89">
        <v>211028</v>
      </c>
      <c r="T41" s="345">
        <v>4670033311082</v>
      </c>
      <c r="U41" s="31"/>
      <c r="V41" s="455">
        <f>VLOOKUP(R41,'Печать Заказа'!B:F,5,FALSE)</f>
        <v>7790</v>
      </c>
      <c r="W41" s="255" t="str">
        <f>IF(V41="фикс.цена",VLOOKUP(R41,'Печать Заказа'!B:F,4,FALSE),"")</f>
        <v/>
      </c>
      <c r="Y41" s="1">
        <f>IFERROR(VLOOKUP(R41,'Печать Заказа'!B:N,13,FALSE),"")</f>
        <v>0</v>
      </c>
    </row>
    <row r="42" spans="1:30" s="33" customFormat="1" ht="66" customHeight="1" thickTop="1" x14ac:dyDescent="0.25">
      <c r="A42" s="3"/>
      <c r="B42" s="62"/>
      <c r="C42" s="92" t="s">
        <v>758</v>
      </c>
      <c r="D42" s="92"/>
      <c r="E42" s="258"/>
      <c r="F42" s="92"/>
      <c r="G42" s="92"/>
      <c r="H42" s="92"/>
      <c r="I42" s="92"/>
      <c r="J42" s="92"/>
      <c r="K42" s="92"/>
      <c r="L42" s="81"/>
      <c r="M42" s="81"/>
      <c r="N42" s="81"/>
      <c r="O42" s="81"/>
      <c r="P42" s="81"/>
      <c r="Q42" s="27"/>
      <c r="R42" s="30"/>
      <c r="S42" s="30"/>
      <c r="T42" s="30"/>
      <c r="U42" s="30"/>
      <c r="V42" s="30"/>
      <c r="W42" s="30"/>
      <c r="Y42" s="1" t="str">
        <f>IFERROR(VLOOKUP(R42,'Печать Заказа'!B:N,13,FALSE),"")</f>
        <v/>
      </c>
    </row>
    <row r="43" spans="1:30" ht="45" customHeight="1" x14ac:dyDescent="0.25">
      <c r="B43" s="84"/>
      <c r="C43" s="91" t="s">
        <v>59</v>
      </c>
      <c r="D43" s="91"/>
      <c r="E43" s="177" t="s">
        <v>334</v>
      </c>
      <c r="F43" s="91" t="s">
        <v>166</v>
      </c>
      <c r="G43" s="311" t="s">
        <v>218</v>
      </c>
      <c r="H43" s="471" t="s">
        <v>181</v>
      </c>
      <c r="I43" s="471"/>
      <c r="J43" s="311" t="s">
        <v>250</v>
      </c>
      <c r="K43" s="311" t="s">
        <v>187</v>
      </c>
      <c r="L43" s="480" t="s">
        <v>767</v>
      </c>
      <c r="M43" s="480"/>
      <c r="N43" s="480"/>
      <c r="O43" s="480"/>
      <c r="P43" s="480"/>
      <c r="Q43" s="28"/>
      <c r="R43" s="29"/>
      <c r="S43" s="29"/>
      <c r="T43" s="29"/>
      <c r="U43" s="29"/>
      <c r="V43" s="29"/>
      <c r="W43" s="29"/>
      <c r="Y43" s="1" t="str">
        <f>IFERROR(VLOOKUP(R43,'Печать Заказа'!B:N,13,FALSE),"")</f>
        <v/>
      </c>
      <c r="AD43" s="192"/>
    </row>
    <row r="44" spans="1:30" ht="45.75" customHeight="1" thickBot="1" x14ac:dyDescent="0.3">
      <c r="B44" s="10"/>
      <c r="C44" s="181" t="str">
        <f>Q44</f>
        <v>THERMEX Ruby 3000</v>
      </c>
      <c r="D44" s="181"/>
      <c r="E44" s="187" t="s">
        <v>335</v>
      </c>
      <c r="F44" s="65">
        <f>S44</f>
        <v>211034</v>
      </c>
      <c r="G44" s="359" t="s">
        <v>19</v>
      </c>
      <c r="H44" s="472">
        <v>3</v>
      </c>
      <c r="I44" s="472"/>
      <c r="J44" s="358">
        <v>1.7</v>
      </c>
      <c r="K44" s="67" t="s">
        <v>761</v>
      </c>
      <c r="L44" s="97">
        <v>0</v>
      </c>
      <c r="M44" s="97">
        <f>L44*O44</f>
        <v>0</v>
      </c>
      <c r="N44" s="97"/>
      <c r="O44" s="98">
        <f>P44*(1-$J$3)</f>
        <v>6190</v>
      </c>
      <c r="P44" s="99">
        <f>V44</f>
        <v>6190</v>
      </c>
      <c r="Q44" s="356" t="s">
        <v>759</v>
      </c>
      <c r="R44" s="356" t="s">
        <v>757</v>
      </c>
      <c r="S44" s="89">
        <v>211034</v>
      </c>
      <c r="T44" s="345">
        <v>4670033313130</v>
      </c>
      <c r="U44" s="31"/>
      <c r="V44" s="455">
        <f>VLOOKUP(R44,'Печать Заказа'!B:F,5,FALSE)</f>
        <v>6190</v>
      </c>
      <c r="W44" s="356" t="str">
        <f>IF(V44="фикс.цена",VLOOKUP(R44,'Печать Заказа'!B:F,4,FALSE),"")</f>
        <v/>
      </c>
      <c r="Y44" s="1">
        <f>IFERROR(VLOOKUP(R44,'Печать Заказа'!B:N,13,FALSE),"")</f>
        <v>0</v>
      </c>
    </row>
    <row r="45" spans="1:30" s="33" customFormat="1" ht="66" customHeight="1" thickTop="1" x14ac:dyDescent="0.25">
      <c r="A45" s="3"/>
      <c r="B45" s="62"/>
      <c r="C45" s="92" t="s">
        <v>807</v>
      </c>
      <c r="D45" s="92"/>
      <c r="E45" s="258"/>
      <c r="F45" s="92"/>
      <c r="G45" s="92"/>
      <c r="H45" s="92"/>
      <c r="I45" s="92"/>
      <c r="J45" s="92"/>
      <c r="K45" s="92"/>
      <c r="L45" s="81"/>
      <c r="M45" s="81"/>
      <c r="N45" s="81"/>
      <c r="O45" s="81"/>
      <c r="P45" s="81"/>
      <c r="Q45" s="27"/>
      <c r="R45" s="30"/>
      <c r="S45" s="30"/>
      <c r="T45" s="30"/>
      <c r="U45" s="30"/>
      <c r="V45" s="30"/>
      <c r="W45" s="30"/>
      <c r="Y45" s="1" t="str">
        <f>IFERROR(VLOOKUP(R45,'Печать Заказа'!B:N,13,FALSE),"")</f>
        <v/>
      </c>
      <c r="AD45" s="193"/>
    </row>
    <row r="46" spans="1:30" ht="45" customHeight="1" x14ac:dyDescent="0.25">
      <c r="B46" s="84"/>
      <c r="C46" s="91" t="s">
        <v>59</v>
      </c>
      <c r="D46" s="91"/>
      <c r="E46" s="177" t="s">
        <v>334</v>
      </c>
      <c r="F46" s="91" t="s">
        <v>166</v>
      </c>
      <c r="G46" s="314" t="s">
        <v>218</v>
      </c>
      <c r="H46" s="471" t="s">
        <v>181</v>
      </c>
      <c r="I46" s="471"/>
      <c r="J46" s="314" t="s">
        <v>250</v>
      </c>
      <c r="K46" s="314" t="s">
        <v>187</v>
      </c>
      <c r="L46" s="480" t="s">
        <v>942</v>
      </c>
      <c r="M46" s="480"/>
      <c r="N46" s="480"/>
      <c r="O46" s="480"/>
      <c r="P46" s="480"/>
      <c r="Q46" s="28"/>
      <c r="R46" s="29"/>
      <c r="S46" s="29"/>
      <c r="T46" s="29"/>
      <c r="U46" s="29"/>
      <c r="V46" s="29"/>
      <c r="W46" s="29"/>
      <c r="Y46" s="1" t="str">
        <f>IFERROR(VLOOKUP(R46,'Печать Заказа'!B:N,13,FALSE),"")</f>
        <v/>
      </c>
      <c r="AD46" s="192"/>
    </row>
    <row r="47" spans="1:30" ht="53.25" customHeight="1" thickBot="1" x14ac:dyDescent="0.3">
      <c r="B47" s="10"/>
      <c r="C47" s="181" t="str">
        <f>Q47</f>
        <v>THERMEX Focus 3000</v>
      </c>
      <c r="D47" s="181"/>
      <c r="E47" s="187" t="s">
        <v>335</v>
      </c>
      <c r="F47" s="65">
        <f>S47</f>
        <v>211033</v>
      </c>
      <c r="G47" s="359" t="s">
        <v>19</v>
      </c>
      <c r="H47" s="472">
        <v>3</v>
      </c>
      <c r="I47" s="472"/>
      <c r="J47" s="358">
        <v>1.7</v>
      </c>
      <c r="K47" s="67" t="s">
        <v>766</v>
      </c>
      <c r="L47" s="97">
        <v>0</v>
      </c>
      <c r="M47" s="97">
        <f>L47*O47</f>
        <v>0</v>
      </c>
      <c r="N47" s="97"/>
      <c r="O47" s="98">
        <f>P47*(1-$J$3)</f>
        <v>4390</v>
      </c>
      <c r="P47" s="99">
        <f>V47</f>
        <v>4390</v>
      </c>
      <c r="Q47" s="356" t="s">
        <v>764</v>
      </c>
      <c r="R47" s="356" t="s">
        <v>765</v>
      </c>
      <c r="S47" s="89">
        <v>211033</v>
      </c>
      <c r="T47" s="345">
        <v>4670033313123</v>
      </c>
      <c r="U47" s="31"/>
      <c r="V47" s="455">
        <f>VLOOKUP(R47,'Печать Заказа'!B:F,5,FALSE)</f>
        <v>4390</v>
      </c>
      <c r="W47" s="356" t="str">
        <f>IF(V47="фикс.цена",VLOOKUP(R47,'Печать Заказа'!B:F,4,FALSE),"")</f>
        <v/>
      </c>
      <c r="Y47" s="1">
        <f>IFERROR(VLOOKUP(R47,'Печать Заказа'!B:N,13,FALSE),"")</f>
        <v>0</v>
      </c>
    </row>
    <row r="48" spans="1:30" s="33" customFormat="1" ht="66" customHeight="1" thickTop="1" x14ac:dyDescent="0.25">
      <c r="A48" s="3"/>
      <c r="B48" s="62"/>
      <c r="C48" s="92" t="s">
        <v>485</v>
      </c>
      <c r="D48" s="92"/>
      <c r="E48" s="258" t="s">
        <v>585</v>
      </c>
      <c r="F48" s="92"/>
      <c r="G48" s="92"/>
      <c r="H48" s="92"/>
      <c r="I48" s="92"/>
      <c r="J48" s="92"/>
      <c r="K48" s="92"/>
      <c r="L48" s="81"/>
      <c r="M48" s="81"/>
      <c r="N48" s="81"/>
      <c r="O48" s="81"/>
      <c r="P48" s="81"/>
      <c r="Q48" s="27"/>
      <c r="R48" s="30"/>
      <c r="S48" s="30"/>
      <c r="T48" s="30"/>
      <c r="U48" s="30"/>
      <c r="V48" s="30"/>
      <c r="W48" s="30"/>
      <c r="Y48" s="1" t="str">
        <f>IFERROR(VLOOKUP(R48,'Печать Заказа'!B:N,13,FALSE),"")</f>
        <v/>
      </c>
      <c r="AD48" s="193"/>
    </row>
    <row r="49" spans="1:30" ht="45" customHeight="1" x14ac:dyDescent="0.25">
      <c r="B49" s="84"/>
      <c r="C49" s="91" t="s">
        <v>59</v>
      </c>
      <c r="D49" s="91"/>
      <c r="E49" s="177" t="s">
        <v>334</v>
      </c>
      <c r="F49" s="91" t="s">
        <v>166</v>
      </c>
      <c r="G49" s="228" t="s">
        <v>218</v>
      </c>
      <c r="H49" s="471" t="s">
        <v>181</v>
      </c>
      <c r="I49" s="471"/>
      <c r="J49" s="228" t="s">
        <v>250</v>
      </c>
      <c r="K49" s="228" t="s">
        <v>187</v>
      </c>
      <c r="L49" s="480" t="s">
        <v>941</v>
      </c>
      <c r="M49" s="480"/>
      <c r="N49" s="480"/>
      <c r="O49" s="480"/>
      <c r="P49" s="480"/>
      <c r="Q49" s="28"/>
      <c r="R49" s="29"/>
      <c r="S49" s="29"/>
      <c r="T49" s="29"/>
      <c r="U49" s="29"/>
      <c r="V49" s="29"/>
      <c r="W49" s="29"/>
      <c r="Y49" s="1" t="str">
        <f>IFERROR(VLOOKUP(R49,'Печать Заказа'!B:N,13,FALSE),"")</f>
        <v/>
      </c>
      <c r="AD49" s="192"/>
    </row>
    <row r="50" spans="1:30" ht="53.25" customHeight="1" thickBot="1" x14ac:dyDescent="0.3">
      <c r="B50" s="10"/>
      <c r="C50" s="181" t="str">
        <f>Q50</f>
        <v>THERMEX Hotty 3000</v>
      </c>
      <c r="D50" s="181"/>
      <c r="E50" s="187" t="s">
        <v>335</v>
      </c>
      <c r="F50" s="65">
        <f>S50</f>
        <v>211027</v>
      </c>
      <c r="G50" s="359" t="s">
        <v>19</v>
      </c>
      <c r="H50" s="472">
        <v>3</v>
      </c>
      <c r="I50" s="472"/>
      <c r="J50" s="358">
        <v>1.7</v>
      </c>
      <c r="K50" s="67" t="s">
        <v>459</v>
      </c>
      <c r="L50" s="97">
        <v>0</v>
      </c>
      <c r="M50" s="97">
        <f>L50*O50</f>
        <v>0</v>
      </c>
      <c r="N50" s="97"/>
      <c r="O50" s="98">
        <f>P50*(1-$J$3)</f>
        <v>4190</v>
      </c>
      <c r="P50" s="99">
        <f>V50</f>
        <v>4190</v>
      </c>
      <c r="Q50" s="356" t="s">
        <v>457</v>
      </c>
      <c r="R50" s="356" t="s">
        <v>458</v>
      </c>
      <c r="S50" s="89">
        <v>211027</v>
      </c>
      <c r="T50" s="345">
        <v>4670033310023</v>
      </c>
      <c r="U50" s="31"/>
      <c r="V50" s="455">
        <f>VLOOKUP(R50,'Печать Заказа'!B:F,5,FALSE)</f>
        <v>4190</v>
      </c>
      <c r="W50" s="356" t="str">
        <f>IF(V50="фикс.цена",VLOOKUP(R50,'Печать Заказа'!B:F,4,FALSE),"")</f>
        <v/>
      </c>
      <c r="Y50" s="1">
        <f>IFERROR(VLOOKUP(R50,'Печать Заказа'!B:N,13,FALSE),"")</f>
        <v>0</v>
      </c>
    </row>
    <row r="51" spans="1:30" s="33" customFormat="1" ht="66" customHeight="1" thickTop="1" x14ac:dyDescent="0.25">
      <c r="A51" s="3"/>
      <c r="B51" s="62"/>
      <c r="C51" s="92" t="s">
        <v>937</v>
      </c>
      <c r="D51" s="92"/>
      <c r="E51" s="258"/>
      <c r="F51" s="92"/>
      <c r="G51" s="92"/>
      <c r="H51" s="92"/>
      <c r="I51" s="92"/>
      <c r="J51" s="92"/>
      <c r="K51" s="92"/>
      <c r="L51" s="81"/>
      <c r="M51" s="81"/>
      <c r="N51" s="81"/>
      <c r="O51" s="81"/>
      <c r="P51" s="81"/>
      <c r="Q51" s="27"/>
      <c r="R51" s="30"/>
      <c r="S51" s="30"/>
      <c r="T51" s="30"/>
      <c r="U51" s="30"/>
      <c r="V51" s="30"/>
      <c r="W51" s="30"/>
      <c r="Y51" s="1" t="str">
        <f>IFERROR(VLOOKUP(R51,'Печать Заказа'!B:N,13,FALSE),"")</f>
        <v/>
      </c>
    </row>
    <row r="52" spans="1:30" ht="45" customHeight="1" x14ac:dyDescent="0.25">
      <c r="B52" s="84"/>
      <c r="C52" s="91" t="s">
        <v>59</v>
      </c>
      <c r="D52" s="91"/>
      <c r="E52" s="177" t="s">
        <v>334</v>
      </c>
      <c r="F52" s="91" t="s">
        <v>166</v>
      </c>
      <c r="G52" s="357" t="s">
        <v>218</v>
      </c>
      <c r="H52" s="471" t="s">
        <v>181</v>
      </c>
      <c r="I52" s="471"/>
      <c r="J52" s="357" t="s">
        <v>250</v>
      </c>
      <c r="K52" s="357" t="s">
        <v>187</v>
      </c>
      <c r="L52" s="480" t="s">
        <v>941</v>
      </c>
      <c r="M52" s="480"/>
      <c r="N52" s="480"/>
      <c r="O52" s="480"/>
      <c r="P52" s="480"/>
      <c r="Q52" s="28"/>
      <c r="R52" s="29"/>
      <c r="S52" s="29"/>
      <c r="T52" s="29"/>
      <c r="U52" s="29"/>
      <c r="V52" s="29"/>
      <c r="W52" s="29"/>
      <c r="Y52" s="1" t="str">
        <f>IFERROR(VLOOKUP(R52,'Печать Заказа'!B:N,13,FALSE),"")</f>
        <v/>
      </c>
      <c r="AD52" s="192"/>
    </row>
    <row r="53" spans="1:30" ht="53.25" customHeight="1" thickBot="1" x14ac:dyDescent="0.3">
      <c r="B53" s="10"/>
      <c r="C53" s="181" t="str">
        <f>Q53</f>
        <v>THERMEX Corunna 3000</v>
      </c>
      <c r="D53" s="181"/>
      <c r="E53" s="187" t="s">
        <v>335</v>
      </c>
      <c r="F53" s="65">
        <f>S53</f>
        <v>211058</v>
      </c>
      <c r="G53" s="359" t="s">
        <v>19</v>
      </c>
      <c r="H53" s="472">
        <v>3</v>
      </c>
      <c r="I53" s="472"/>
      <c r="J53" s="358">
        <v>1.7</v>
      </c>
      <c r="K53" s="67" t="s">
        <v>940</v>
      </c>
      <c r="L53" s="97">
        <v>0</v>
      </c>
      <c r="M53" s="97">
        <f>L53*O53</f>
        <v>0</v>
      </c>
      <c r="N53" s="97"/>
      <c r="O53" s="98">
        <f>P53*(1-$J$3)</f>
        <v>3790</v>
      </c>
      <c r="P53" s="99">
        <f>V53</f>
        <v>3790</v>
      </c>
      <c r="Q53" s="356" t="s">
        <v>938</v>
      </c>
      <c r="R53" s="356" t="s">
        <v>939</v>
      </c>
      <c r="S53" s="89">
        <v>211058</v>
      </c>
      <c r="T53" s="345">
        <v>4670033314076</v>
      </c>
      <c r="U53" s="31"/>
      <c r="V53" s="455">
        <f>VLOOKUP(R53,'Печать Заказа'!B:F,5,FALSE)</f>
        <v>3790</v>
      </c>
      <c r="W53" s="356" t="str">
        <f>IF(V53="фикс.цена",VLOOKUP(R53,'Печать Заказа'!B:F,4,FALSE),"")</f>
        <v/>
      </c>
      <c r="Y53" s="1">
        <f>IFERROR(VLOOKUP(R53,'Печать Заказа'!B:N,13,FALSE),"")</f>
        <v>0</v>
      </c>
    </row>
    <row r="54" spans="1:30" s="33" customFormat="1" ht="66" customHeight="1" thickTop="1" x14ac:dyDescent="0.25">
      <c r="A54" s="3"/>
      <c r="B54" s="62"/>
      <c r="C54" s="92" t="s">
        <v>658</v>
      </c>
      <c r="D54" s="92"/>
      <c r="E54" s="258"/>
      <c r="F54" s="92"/>
      <c r="G54" s="92"/>
      <c r="H54" s="92"/>
      <c r="I54" s="92"/>
      <c r="J54" s="92"/>
      <c r="K54" s="92"/>
      <c r="L54" s="81"/>
      <c r="M54" s="81"/>
      <c r="N54" s="81"/>
      <c r="O54" s="81"/>
      <c r="P54" s="81"/>
      <c r="Q54" s="27"/>
      <c r="R54" s="30"/>
      <c r="S54" s="30"/>
      <c r="T54" s="30"/>
      <c r="U54" s="30"/>
      <c r="V54" s="30"/>
      <c r="W54" s="30"/>
      <c r="Y54" s="1" t="str">
        <f>IFERROR(VLOOKUP(R54,'Печать Заказа'!B:N,13,FALSE),"")</f>
        <v/>
      </c>
    </row>
    <row r="55" spans="1:30" ht="45" customHeight="1" x14ac:dyDescent="0.25">
      <c r="B55" s="84"/>
      <c r="C55" s="91" t="s">
        <v>59</v>
      </c>
      <c r="D55" s="91"/>
      <c r="E55" s="177" t="s">
        <v>334</v>
      </c>
      <c r="F55" s="91" t="s">
        <v>166</v>
      </c>
      <c r="G55" s="281" t="s">
        <v>218</v>
      </c>
      <c r="H55" s="471" t="s">
        <v>181</v>
      </c>
      <c r="I55" s="471"/>
      <c r="J55" s="281" t="s">
        <v>250</v>
      </c>
      <c r="K55" s="281" t="s">
        <v>187</v>
      </c>
      <c r="L55" s="480" t="s">
        <v>943</v>
      </c>
      <c r="M55" s="480"/>
      <c r="N55" s="480"/>
      <c r="O55" s="480"/>
      <c r="P55" s="480"/>
      <c r="Q55" s="28"/>
      <c r="R55" s="29"/>
      <c r="S55" s="29"/>
      <c r="T55" s="29"/>
      <c r="U55" s="29"/>
      <c r="V55" s="29"/>
      <c r="W55" s="29"/>
      <c r="Y55" s="1" t="str">
        <f>IFERROR(VLOOKUP(R55,'Печать Заказа'!B:N,13,FALSE),"")</f>
        <v/>
      </c>
    </row>
    <row r="56" spans="1:30" ht="53.25" customHeight="1" thickBot="1" x14ac:dyDescent="0.3">
      <c r="B56" s="10"/>
      <c r="C56" s="181" t="str">
        <f>Q56</f>
        <v>THERMEX Yoga 3000</v>
      </c>
      <c r="D56" s="181"/>
      <c r="E56" s="187" t="s">
        <v>336</v>
      </c>
      <c r="F56" s="65">
        <f>S56</f>
        <v>211032</v>
      </c>
      <c r="G56" s="359" t="s">
        <v>19</v>
      </c>
      <c r="H56" s="472">
        <v>3</v>
      </c>
      <c r="I56" s="472"/>
      <c r="J56" s="358">
        <v>1.7</v>
      </c>
      <c r="K56" s="67" t="s">
        <v>664</v>
      </c>
      <c r="L56" s="97">
        <v>0</v>
      </c>
      <c r="M56" s="97">
        <f>L56*O56</f>
        <v>0</v>
      </c>
      <c r="N56" s="97"/>
      <c r="O56" s="98">
        <f>P56*(1-$J$3)</f>
        <v>3690</v>
      </c>
      <c r="P56" s="99">
        <f>V56</f>
        <v>3690</v>
      </c>
      <c r="Q56" s="356" t="s">
        <v>660</v>
      </c>
      <c r="R56" s="356" t="s">
        <v>661</v>
      </c>
      <c r="S56" s="89">
        <v>211032</v>
      </c>
      <c r="T56" s="345">
        <v>4670033312218</v>
      </c>
      <c r="U56" s="31"/>
      <c r="V56" s="455">
        <f>VLOOKUP(R56,'Печать Заказа'!B:F,5,FALSE)</f>
        <v>3690</v>
      </c>
      <c r="W56" s="356" t="str">
        <f>IF(V56="фикс.цена",VLOOKUP(R56,'Печать Заказа'!B:F,4,FALSE),"")</f>
        <v/>
      </c>
      <c r="Y56" s="1">
        <f>IFERROR(VLOOKUP(R56,'Печать Заказа'!B:N,13,FALSE),"")</f>
        <v>0</v>
      </c>
    </row>
    <row r="57" spans="1:30" s="33" customFormat="1" ht="66" customHeight="1" thickTop="1" x14ac:dyDescent="0.25">
      <c r="A57" s="3"/>
      <c r="B57" s="62"/>
      <c r="C57" s="92" t="s">
        <v>659</v>
      </c>
      <c r="D57" s="92"/>
      <c r="E57" s="258"/>
      <c r="F57" s="92"/>
      <c r="G57" s="92"/>
      <c r="H57" s="92"/>
      <c r="I57" s="92"/>
      <c r="J57" s="92"/>
      <c r="K57" s="92"/>
      <c r="L57" s="81"/>
      <c r="M57" s="81"/>
      <c r="N57" s="81"/>
      <c r="O57" s="81"/>
      <c r="P57" s="81"/>
      <c r="Q57" s="27"/>
      <c r="R57" s="30"/>
      <c r="S57" s="30"/>
      <c r="T57" s="30"/>
      <c r="U57" s="30"/>
      <c r="V57" s="30"/>
      <c r="W57" s="30"/>
      <c r="Y57" s="1" t="str">
        <f>IFERROR(VLOOKUP(R57,'Печать Заказа'!B:N,13,FALSE),"")</f>
        <v/>
      </c>
    </row>
    <row r="58" spans="1:30" ht="45" customHeight="1" x14ac:dyDescent="0.25">
      <c r="B58" s="84"/>
      <c r="C58" s="91" t="s">
        <v>59</v>
      </c>
      <c r="D58" s="91"/>
      <c r="E58" s="177" t="s">
        <v>334</v>
      </c>
      <c r="F58" s="91" t="s">
        <v>166</v>
      </c>
      <c r="G58" s="281" t="s">
        <v>218</v>
      </c>
      <c r="H58" s="471" t="s">
        <v>181</v>
      </c>
      <c r="I58" s="471"/>
      <c r="J58" s="281" t="s">
        <v>250</v>
      </c>
      <c r="K58" s="281" t="s">
        <v>187</v>
      </c>
      <c r="L58" s="480" t="s">
        <v>945</v>
      </c>
      <c r="M58" s="480"/>
      <c r="N58" s="480"/>
      <c r="O58" s="480"/>
      <c r="P58" s="480"/>
      <c r="Q58" s="28"/>
      <c r="R58" s="29"/>
      <c r="S58" s="29"/>
      <c r="T58" s="29"/>
      <c r="U58" s="29"/>
      <c r="V58" s="29"/>
      <c r="W58" s="29"/>
      <c r="Y58" s="1" t="str">
        <f>IFERROR(VLOOKUP(R58,'Печать Заказа'!B:N,13,FALSE),"")</f>
        <v/>
      </c>
    </row>
    <row r="59" spans="1:30" ht="53.25" customHeight="1" thickBot="1" x14ac:dyDescent="0.3">
      <c r="B59" s="79"/>
      <c r="C59" s="182" t="str">
        <f>Q59</f>
        <v>EDISSON Mini 3000</v>
      </c>
      <c r="D59" s="182"/>
      <c r="E59" s="364" t="s">
        <v>336</v>
      </c>
      <c r="F59" s="78">
        <f>S59</f>
        <v>221007</v>
      </c>
      <c r="G59" s="361" t="s">
        <v>19</v>
      </c>
      <c r="H59" s="479">
        <v>3</v>
      </c>
      <c r="I59" s="479"/>
      <c r="J59" s="360">
        <v>1.7</v>
      </c>
      <c r="K59" s="76" t="s">
        <v>459</v>
      </c>
      <c r="L59" s="100">
        <v>0</v>
      </c>
      <c r="M59" s="100">
        <f>L59*O59</f>
        <v>0</v>
      </c>
      <c r="N59" s="100"/>
      <c r="O59" s="101">
        <f>W59</f>
        <v>2290</v>
      </c>
      <c r="P59" s="365" t="str">
        <f>V59</f>
        <v>фикс.цена</v>
      </c>
      <c r="Q59" s="356" t="s">
        <v>662</v>
      </c>
      <c r="R59" s="356" t="s">
        <v>663</v>
      </c>
      <c r="S59" s="89">
        <v>221007</v>
      </c>
      <c r="T59" s="345">
        <v>4670033312201</v>
      </c>
      <c r="U59" s="31"/>
      <c r="V59" s="356" t="str">
        <f>VLOOKUP(R59,'Печать Заказа'!B:F,5,FALSE)</f>
        <v>фикс.цена</v>
      </c>
      <c r="W59" s="455">
        <f>IF(V59="фикс.цена",VLOOKUP(R59,'Печать Заказа'!B:F,4,FALSE),"")</f>
        <v>2290</v>
      </c>
      <c r="Y59" s="1">
        <f>IFERROR(VLOOKUP(R59,'Печать Заказа'!B:N,13,FALSE),"")</f>
        <v>0</v>
      </c>
    </row>
    <row r="60" spans="1:30" s="69" customFormat="1" ht="47.25" customHeight="1" thickTop="1" thickBot="1" x14ac:dyDescent="0.3">
      <c r="A60" s="68"/>
      <c r="B60" s="83" t="s">
        <v>251</v>
      </c>
      <c r="C60" s="127"/>
      <c r="D60" s="70"/>
      <c r="E60" s="127"/>
      <c r="F60" s="70"/>
      <c r="G60" s="70"/>
      <c r="H60" s="70"/>
      <c r="I60" s="70"/>
      <c r="J60" s="70"/>
      <c r="K60" s="70"/>
      <c r="L60" s="83"/>
      <c r="M60" s="83"/>
      <c r="N60" s="83"/>
      <c r="O60" s="83"/>
      <c r="P60" s="108"/>
      <c r="Q60" s="36"/>
      <c r="R60" s="37"/>
      <c r="S60" s="37"/>
      <c r="T60" s="37"/>
      <c r="U60" s="44"/>
      <c r="V60" s="37"/>
      <c r="W60" s="37"/>
      <c r="Y60" s="1" t="str">
        <f>IFERROR(VLOOKUP(R60,'Печать Заказа'!B:N,13,FALSE),"")</f>
        <v/>
      </c>
    </row>
    <row r="61" spans="1:30" s="33" customFormat="1" ht="66" customHeight="1" thickTop="1" x14ac:dyDescent="0.25">
      <c r="A61" s="3"/>
      <c r="B61" s="62"/>
      <c r="C61" s="92" t="s">
        <v>269</v>
      </c>
      <c r="D61" s="92"/>
      <c r="E61" s="92"/>
      <c r="F61" s="92"/>
      <c r="G61" s="92"/>
      <c r="H61" s="92"/>
      <c r="I61" s="92"/>
      <c r="J61" s="92"/>
      <c r="K61" s="92"/>
      <c r="L61" s="81"/>
      <c r="M61" s="81"/>
      <c r="N61" s="81"/>
      <c r="O61" s="81"/>
      <c r="P61" s="81"/>
      <c r="Q61" s="27"/>
      <c r="R61" s="30"/>
      <c r="S61" s="30"/>
      <c r="T61" s="30"/>
      <c r="U61" s="30"/>
      <c r="V61" s="30"/>
      <c r="W61" s="30"/>
      <c r="Y61" s="1" t="str">
        <f>IFERROR(VLOOKUP(R61,'Печать Заказа'!B:N,13,FALSE),"")</f>
        <v/>
      </c>
    </row>
    <row r="62" spans="1:30" ht="45" customHeight="1" x14ac:dyDescent="0.25">
      <c r="B62" s="84"/>
      <c r="C62" s="91" t="s">
        <v>59</v>
      </c>
      <c r="D62" s="91"/>
      <c r="E62" s="177" t="s">
        <v>334</v>
      </c>
      <c r="F62" s="91" t="s">
        <v>166</v>
      </c>
      <c r="G62" s="71" t="s">
        <v>218</v>
      </c>
      <c r="H62" s="471" t="s">
        <v>181</v>
      </c>
      <c r="I62" s="471"/>
      <c r="J62" s="71" t="s">
        <v>250</v>
      </c>
      <c r="K62" s="71" t="s">
        <v>187</v>
      </c>
      <c r="L62" s="480" t="s">
        <v>439</v>
      </c>
      <c r="M62" s="480"/>
      <c r="N62" s="480"/>
      <c r="O62" s="480"/>
      <c r="P62" s="480"/>
      <c r="Q62" s="28"/>
      <c r="R62" s="29"/>
      <c r="S62" s="29"/>
      <c r="T62" s="29"/>
      <c r="U62" s="29"/>
      <c r="V62" s="29"/>
      <c r="W62" s="29"/>
      <c r="Y62" s="1" t="str">
        <f>IFERROR(VLOOKUP(R62,'Печать Заказа'!B:N,13,FALSE),"")</f>
        <v/>
      </c>
    </row>
    <row r="63" spans="1:30" ht="22.5" customHeight="1" x14ac:dyDescent="0.25">
      <c r="B63" s="10"/>
      <c r="C63" s="181" t="str">
        <f>Q63</f>
        <v>THERMEX Surf 3500</v>
      </c>
      <c r="D63" s="181"/>
      <c r="E63" s="187" t="s">
        <v>335</v>
      </c>
      <c r="F63" s="65">
        <f>S63</f>
        <v>211013</v>
      </c>
      <c r="G63" s="74" t="s">
        <v>4</v>
      </c>
      <c r="H63" s="472">
        <v>3.5</v>
      </c>
      <c r="I63" s="472"/>
      <c r="J63" s="90">
        <v>2</v>
      </c>
      <c r="K63" s="67" t="s">
        <v>293</v>
      </c>
      <c r="L63" s="97">
        <v>0</v>
      </c>
      <c r="M63" s="97">
        <f>L63*O63</f>
        <v>0</v>
      </c>
      <c r="N63" s="97"/>
      <c r="O63" s="98">
        <f>P63*(1-$J$3)</f>
        <v>6590</v>
      </c>
      <c r="P63" s="99">
        <f>V63</f>
        <v>6590</v>
      </c>
      <c r="Q63" s="72" t="s">
        <v>233</v>
      </c>
      <c r="R63" s="72" t="s">
        <v>234</v>
      </c>
      <c r="S63" s="72">
        <v>211013</v>
      </c>
      <c r="T63" s="345">
        <v>4670007716042</v>
      </c>
      <c r="U63" s="31"/>
      <c r="V63" s="72">
        <f>VLOOKUP(R63,'Печать Заказа'!B:F,5,FALSE)</f>
        <v>6590</v>
      </c>
      <c r="W63" s="72" t="str">
        <f>IF(V63="фикс.цена",VLOOKUP(R63,'Печать Заказа'!B:F,4,FALSE),"")</f>
        <v/>
      </c>
      <c r="Y63" s="1">
        <f>IFERROR(VLOOKUP(R63,'Печать Заказа'!B:N,13,FALSE),"")</f>
        <v>0</v>
      </c>
    </row>
    <row r="64" spans="1:30" ht="22.5" customHeight="1" x14ac:dyDescent="0.25">
      <c r="B64" s="10"/>
      <c r="C64" s="181" t="str">
        <f>Q64</f>
        <v>THERMEX Surf 5000</v>
      </c>
      <c r="D64" s="181"/>
      <c r="E64" s="186" t="s">
        <v>335</v>
      </c>
      <c r="F64" s="65">
        <f>S64</f>
        <v>211014</v>
      </c>
      <c r="G64" s="74" t="s">
        <v>4</v>
      </c>
      <c r="H64" s="472">
        <v>5</v>
      </c>
      <c r="I64" s="472"/>
      <c r="J64" s="74">
        <v>2.9</v>
      </c>
      <c r="K64" s="67" t="s">
        <v>293</v>
      </c>
      <c r="L64" s="97">
        <v>0</v>
      </c>
      <c r="M64" s="97">
        <f>L64*O64</f>
        <v>0</v>
      </c>
      <c r="N64" s="97"/>
      <c r="O64" s="98">
        <f>P64*(1-$J$3)</f>
        <v>7190</v>
      </c>
      <c r="P64" s="99">
        <f>V64</f>
        <v>7190</v>
      </c>
      <c r="Q64" s="72" t="s">
        <v>235</v>
      </c>
      <c r="R64" s="72" t="s">
        <v>236</v>
      </c>
      <c r="S64" s="72">
        <v>211014</v>
      </c>
      <c r="T64" s="345">
        <v>4670007716059</v>
      </c>
      <c r="U64" s="31"/>
      <c r="V64" s="72">
        <f>VLOOKUP(R64,'Печать Заказа'!B:F,5,FALSE)</f>
        <v>7190</v>
      </c>
      <c r="W64" s="72" t="str">
        <f>IF(V64="фикс.цена",VLOOKUP(R64,'Печать Заказа'!B:F,4,FALSE),"")</f>
        <v/>
      </c>
      <c r="Y64" s="1">
        <f>IFERROR(VLOOKUP(R64,'Печать Заказа'!B:N,13,FALSE),"")</f>
        <v>0</v>
      </c>
    </row>
    <row r="65" spans="1:25" ht="22.5" customHeight="1" thickBot="1" x14ac:dyDescent="0.3">
      <c r="B65" s="10"/>
      <c r="C65" s="181" t="str">
        <f>Q65</f>
        <v>THERMEX Surf 6000</v>
      </c>
      <c r="D65" s="181"/>
      <c r="E65" s="187" t="s">
        <v>335</v>
      </c>
      <c r="F65" s="65">
        <f>S65</f>
        <v>211015</v>
      </c>
      <c r="G65" s="74" t="s">
        <v>4</v>
      </c>
      <c r="H65" s="472">
        <v>6</v>
      </c>
      <c r="I65" s="472"/>
      <c r="J65" s="74">
        <v>3.4</v>
      </c>
      <c r="K65" s="67" t="s">
        <v>293</v>
      </c>
      <c r="L65" s="97">
        <v>0</v>
      </c>
      <c r="M65" s="97">
        <f>L65*O65</f>
        <v>0</v>
      </c>
      <c r="N65" s="97"/>
      <c r="O65" s="98">
        <f>P65*(1-$J$3)</f>
        <v>7590</v>
      </c>
      <c r="P65" s="99">
        <f>V65</f>
        <v>7590</v>
      </c>
      <c r="Q65" s="72" t="s">
        <v>237</v>
      </c>
      <c r="R65" s="72" t="s">
        <v>238</v>
      </c>
      <c r="S65" s="72">
        <v>211015</v>
      </c>
      <c r="T65" s="345">
        <v>4670007716066</v>
      </c>
      <c r="U65" s="31"/>
      <c r="V65" s="72">
        <f>VLOOKUP(R65,'Печать Заказа'!B:F,5,FALSE)</f>
        <v>7590</v>
      </c>
      <c r="W65" s="72" t="str">
        <f>IF(V65="фикс.цена",VLOOKUP(R65,'Печать Заказа'!B:F,4,FALSE),"")</f>
        <v/>
      </c>
      <c r="Y65" s="1">
        <f>IFERROR(VLOOKUP(R65,'Печать Заказа'!B:N,13,FALSE),"")</f>
        <v>0</v>
      </c>
    </row>
    <row r="66" spans="1:25" s="33" customFormat="1" ht="66" customHeight="1" thickTop="1" x14ac:dyDescent="0.25">
      <c r="A66" s="3"/>
      <c r="B66" s="62"/>
      <c r="C66" s="92" t="s">
        <v>129</v>
      </c>
      <c r="D66" s="92"/>
      <c r="E66" s="92"/>
      <c r="F66" s="92"/>
      <c r="G66" s="92"/>
      <c r="H66" s="92"/>
      <c r="I66" s="92"/>
      <c r="J66" s="92"/>
      <c r="K66" s="92"/>
      <c r="L66" s="81"/>
      <c r="M66" s="81"/>
      <c r="N66" s="81"/>
      <c r="O66" s="81"/>
      <c r="P66" s="81"/>
      <c r="Q66" s="27"/>
      <c r="R66" s="30"/>
      <c r="S66" s="30"/>
      <c r="T66" s="30"/>
      <c r="U66" s="30"/>
      <c r="V66" s="30"/>
      <c r="W66" s="30"/>
      <c r="Y66" s="1" t="str">
        <f>IFERROR(VLOOKUP(R66,'Печать Заказа'!B:N,13,FALSE),"")</f>
        <v/>
      </c>
    </row>
    <row r="67" spans="1:25" ht="45" customHeight="1" x14ac:dyDescent="0.25">
      <c r="B67" s="84"/>
      <c r="C67" s="91" t="s">
        <v>59</v>
      </c>
      <c r="D67" s="91"/>
      <c r="E67" s="177" t="s">
        <v>334</v>
      </c>
      <c r="F67" s="91" t="s">
        <v>166</v>
      </c>
      <c r="G67" s="126" t="s">
        <v>218</v>
      </c>
      <c r="H67" s="471" t="s">
        <v>181</v>
      </c>
      <c r="I67" s="471"/>
      <c r="J67" s="71" t="s">
        <v>250</v>
      </c>
      <c r="K67" s="71" t="s">
        <v>187</v>
      </c>
      <c r="L67" s="480" t="s">
        <v>321</v>
      </c>
      <c r="M67" s="480"/>
      <c r="N67" s="480"/>
      <c r="O67" s="480"/>
      <c r="P67" s="480"/>
      <c r="Q67" s="28"/>
      <c r="R67" s="29"/>
      <c r="S67" s="29"/>
      <c r="T67" s="29"/>
      <c r="U67" s="29"/>
      <c r="V67" s="29"/>
      <c r="W67" s="29"/>
      <c r="Y67" s="1" t="str">
        <f>IFERROR(VLOOKUP(R67,'Печать Заказа'!B:N,13,FALSE),"")</f>
        <v/>
      </c>
    </row>
    <row r="68" spans="1:25" ht="22.5" customHeight="1" x14ac:dyDescent="0.25">
      <c r="B68" s="10"/>
      <c r="C68" s="181" t="str">
        <f>Q68</f>
        <v>THERMEX City 3500</v>
      </c>
      <c r="D68" s="181"/>
      <c r="E68" s="187" t="s">
        <v>335</v>
      </c>
      <c r="F68" s="65">
        <f>S68</f>
        <v>211004</v>
      </c>
      <c r="G68" s="74" t="s">
        <v>4</v>
      </c>
      <c r="H68" s="466" t="s">
        <v>224</v>
      </c>
      <c r="I68" s="466"/>
      <c r="J68" s="74" t="s">
        <v>130</v>
      </c>
      <c r="K68" s="67" t="s">
        <v>249</v>
      </c>
      <c r="L68" s="97">
        <v>0</v>
      </c>
      <c r="M68" s="97">
        <f>L68*O68</f>
        <v>0</v>
      </c>
      <c r="N68" s="97"/>
      <c r="O68" s="98">
        <f>P68*(1-$J$3)</f>
        <v>4490</v>
      </c>
      <c r="P68" s="99">
        <f>V68</f>
        <v>4490</v>
      </c>
      <c r="Q68" s="72" t="s">
        <v>123</v>
      </c>
      <c r="R68" s="72" t="s">
        <v>124</v>
      </c>
      <c r="S68" s="72">
        <v>211004</v>
      </c>
      <c r="T68" s="345">
        <v>4670007714550</v>
      </c>
      <c r="U68" s="31"/>
      <c r="V68" s="72">
        <f>VLOOKUP(R68,'Печать Заказа'!B:F,5,FALSE)</f>
        <v>4490</v>
      </c>
      <c r="W68" s="72" t="str">
        <f>IF(V68="фикс.цена",VLOOKUP(R68,'Печать Заказа'!B:F,4,FALSE),"")</f>
        <v/>
      </c>
      <c r="Y68" s="1">
        <f>IFERROR(VLOOKUP(R68,'Печать Заказа'!B:N,13,FALSE),"")</f>
        <v>0</v>
      </c>
    </row>
    <row r="69" spans="1:25" ht="22.5" customHeight="1" x14ac:dyDescent="0.25">
      <c r="B69" s="10"/>
      <c r="C69" s="181" t="str">
        <f>Q69</f>
        <v>THERMEX City 5500</v>
      </c>
      <c r="D69" s="181"/>
      <c r="E69" s="186" t="s">
        <v>335</v>
      </c>
      <c r="F69" s="65">
        <f>S69</f>
        <v>211005</v>
      </c>
      <c r="G69" s="74" t="s">
        <v>4</v>
      </c>
      <c r="H69" s="466" t="s">
        <v>225</v>
      </c>
      <c r="I69" s="466"/>
      <c r="J69" s="74" t="s">
        <v>131</v>
      </c>
      <c r="K69" s="67" t="s">
        <v>249</v>
      </c>
      <c r="L69" s="97">
        <v>0</v>
      </c>
      <c r="M69" s="97">
        <f>L69*O69</f>
        <v>0</v>
      </c>
      <c r="N69" s="97"/>
      <c r="O69" s="98">
        <f>P69*(1-$J$3)</f>
        <v>4590</v>
      </c>
      <c r="P69" s="99">
        <f>V69</f>
        <v>4590</v>
      </c>
      <c r="Q69" s="72" t="s">
        <v>127</v>
      </c>
      <c r="R69" s="72" t="s">
        <v>125</v>
      </c>
      <c r="S69" s="72">
        <v>211005</v>
      </c>
      <c r="T69" s="345">
        <v>4670007714567</v>
      </c>
      <c r="U69" s="31"/>
      <c r="V69" s="72">
        <f>VLOOKUP(R69,'Печать Заказа'!B:F,5,FALSE)</f>
        <v>4590</v>
      </c>
      <c r="W69" s="72" t="str">
        <f>IF(V69="фикс.цена",VLOOKUP(R69,'Печать Заказа'!B:F,4,FALSE),"")</f>
        <v/>
      </c>
      <c r="Y69" s="1">
        <f>IFERROR(VLOOKUP(R69,'Печать Заказа'!B:N,13,FALSE),"")</f>
        <v>0</v>
      </c>
    </row>
    <row r="70" spans="1:25" ht="22.5" customHeight="1" thickBot="1" x14ac:dyDescent="0.3">
      <c r="B70" s="93"/>
      <c r="C70" s="181" t="str">
        <f>Q70</f>
        <v>THERMEX City 6500</v>
      </c>
      <c r="D70" s="181"/>
      <c r="E70" s="187" t="s">
        <v>335</v>
      </c>
      <c r="F70" s="65">
        <f>S70</f>
        <v>211006</v>
      </c>
      <c r="G70" s="74" t="s">
        <v>4</v>
      </c>
      <c r="H70" s="466" t="s">
        <v>226</v>
      </c>
      <c r="I70" s="466"/>
      <c r="J70" s="74" t="s">
        <v>132</v>
      </c>
      <c r="K70" s="67" t="s">
        <v>249</v>
      </c>
      <c r="L70" s="97">
        <v>0</v>
      </c>
      <c r="M70" s="97">
        <f>L70*O70</f>
        <v>0</v>
      </c>
      <c r="N70" s="97"/>
      <c r="O70" s="98">
        <f>P70*(1-$J$3)</f>
        <v>4690</v>
      </c>
      <c r="P70" s="99">
        <f>V70</f>
        <v>4690</v>
      </c>
      <c r="Q70" s="72" t="s">
        <v>128</v>
      </c>
      <c r="R70" s="72" t="s">
        <v>126</v>
      </c>
      <c r="S70" s="72">
        <v>211006</v>
      </c>
      <c r="T70" s="345">
        <v>4670007714574</v>
      </c>
      <c r="U70" s="31"/>
      <c r="V70" s="72">
        <f>VLOOKUP(R70,'Печать Заказа'!B:F,5,FALSE)</f>
        <v>4690</v>
      </c>
      <c r="W70" s="72" t="str">
        <f>IF(V70="фикс.цена",VLOOKUP(R70,'Печать Заказа'!B:F,4,FALSE),"")</f>
        <v/>
      </c>
      <c r="Y70" s="1">
        <f>IFERROR(VLOOKUP(R70,'Печать Заказа'!B:N,13,FALSE),"")</f>
        <v>0</v>
      </c>
    </row>
    <row r="71" spans="1:25" s="33" customFormat="1" ht="66" customHeight="1" thickTop="1" x14ac:dyDescent="0.25">
      <c r="A71" s="3"/>
      <c r="B71" s="62"/>
      <c r="C71" s="92" t="s">
        <v>946</v>
      </c>
      <c r="D71" s="92"/>
      <c r="E71" s="92"/>
      <c r="F71" s="92"/>
      <c r="G71" s="92"/>
      <c r="H71" s="92"/>
      <c r="I71" s="92"/>
      <c r="J71" s="92"/>
      <c r="K71" s="92"/>
      <c r="L71" s="81"/>
      <c r="M71" s="81"/>
      <c r="N71" s="81"/>
      <c r="O71" s="81"/>
      <c r="P71" s="81"/>
      <c r="Q71" s="27"/>
      <c r="R71" s="30"/>
      <c r="S71" s="30"/>
      <c r="T71" s="30"/>
      <c r="U71" s="30"/>
      <c r="V71" s="30"/>
      <c r="W71" s="30"/>
      <c r="Y71" s="1" t="str">
        <f>IFERROR(VLOOKUP(R71,'Печать Заказа'!B:N,13,FALSE),"")</f>
        <v/>
      </c>
    </row>
    <row r="72" spans="1:25" ht="45" customHeight="1" x14ac:dyDescent="0.25">
      <c r="B72" s="84"/>
      <c r="C72" s="91" t="s">
        <v>59</v>
      </c>
      <c r="D72" s="91"/>
      <c r="E72" s="177" t="s">
        <v>334</v>
      </c>
      <c r="F72" s="91" t="s">
        <v>166</v>
      </c>
      <c r="G72" s="357" t="s">
        <v>218</v>
      </c>
      <c r="H72" s="471" t="s">
        <v>181</v>
      </c>
      <c r="I72" s="471"/>
      <c r="J72" s="357" t="s">
        <v>250</v>
      </c>
      <c r="K72" s="357" t="s">
        <v>187</v>
      </c>
      <c r="L72" s="480" t="s">
        <v>321</v>
      </c>
      <c r="M72" s="480"/>
      <c r="N72" s="480"/>
      <c r="O72" s="480"/>
      <c r="P72" s="480"/>
      <c r="Q72" s="28"/>
      <c r="R72" s="29"/>
      <c r="S72" s="29"/>
      <c r="T72" s="29"/>
      <c r="U72" s="29"/>
      <c r="V72" s="29"/>
      <c r="W72" s="29"/>
      <c r="Y72" s="1" t="str">
        <f>IFERROR(VLOOKUP(R72,'Печать Заказа'!B:N,13,FALSE),"")</f>
        <v/>
      </c>
    </row>
    <row r="73" spans="1:25" ht="22.5" customHeight="1" x14ac:dyDescent="0.25">
      <c r="B73" s="10"/>
      <c r="C73" s="184" t="str">
        <f t="shared" ref="C73:C79" si="0">Q73</f>
        <v>THERMEX Urban 3500 shower</v>
      </c>
      <c r="D73" s="181"/>
      <c r="E73" s="187" t="s">
        <v>335</v>
      </c>
      <c r="F73" s="65">
        <f t="shared" ref="F73:F79" si="1">S73</f>
        <v>211045</v>
      </c>
      <c r="G73" s="359" t="s">
        <v>4</v>
      </c>
      <c r="H73" s="466" t="s">
        <v>224</v>
      </c>
      <c r="I73" s="466"/>
      <c r="J73" s="359" t="s">
        <v>130</v>
      </c>
      <c r="K73" s="67" t="s">
        <v>961</v>
      </c>
      <c r="L73" s="97">
        <v>0</v>
      </c>
      <c r="M73" s="97">
        <f t="shared" ref="M73:M79" si="2">L73*O73</f>
        <v>0</v>
      </c>
      <c r="N73" s="97"/>
      <c r="O73" s="98">
        <f t="shared" ref="O73:O79" si="3">P73*(1-$J$3)</f>
        <v>4190</v>
      </c>
      <c r="P73" s="99">
        <f t="shared" ref="P73:P79" si="4">V73</f>
        <v>4190</v>
      </c>
      <c r="Q73" s="356" t="s">
        <v>949</v>
      </c>
      <c r="R73" s="356" t="s">
        <v>950</v>
      </c>
      <c r="S73" s="356">
        <v>211045</v>
      </c>
      <c r="T73" s="345">
        <v>4670033314106</v>
      </c>
      <c r="U73" s="31"/>
      <c r="V73" s="356">
        <f>VLOOKUP(R73,'Печать Заказа'!B:F,5,FALSE)</f>
        <v>4190</v>
      </c>
      <c r="W73" s="356" t="str">
        <f>IF(V73="фикс.цена",VLOOKUP(R73,'Печать Заказа'!B:F,4,FALSE),"")</f>
        <v/>
      </c>
      <c r="Y73" s="1">
        <f>IFERROR(VLOOKUP(R73,'Печать Заказа'!B:N,13,FALSE),"")</f>
        <v>0</v>
      </c>
    </row>
    <row r="74" spans="1:25" ht="22.5" customHeight="1" x14ac:dyDescent="0.25">
      <c r="B74" s="10"/>
      <c r="C74" s="184" t="str">
        <f t="shared" si="0"/>
        <v>THERMEX Urban 3500 tap</v>
      </c>
      <c r="D74" s="181"/>
      <c r="E74" s="187" t="s">
        <v>335</v>
      </c>
      <c r="F74" s="65">
        <f t="shared" si="1"/>
        <v>211044</v>
      </c>
      <c r="G74" s="359" t="s">
        <v>4</v>
      </c>
      <c r="H74" s="466" t="s">
        <v>224</v>
      </c>
      <c r="I74" s="466"/>
      <c r="J74" s="359" t="s">
        <v>130</v>
      </c>
      <c r="K74" s="67" t="s">
        <v>961</v>
      </c>
      <c r="L74" s="97">
        <v>0</v>
      </c>
      <c r="M74" s="97">
        <f t="shared" si="2"/>
        <v>0</v>
      </c>
      <c r="N74" s="97"/>
      <c r="O74" s="98">
        <f t="shared" si="3"/>
        <v>4190</v>
      </c>
      <c r="P74" s="99">
        <f t="shared" si="4"/>
        <v>4190</v>
      </c>
      <c r="Q74" s="356" t="s">
        <v>951</v>
      </c>
      <c r="R74" s="356" t="s">
        <v>952</v>
      </c>
      <c r="S74" s="356">
        <v>211044</v>
      </c>
      <c r="T74" s="345">
        <v>4670033314090</v>
      </c>
      <c r="U74" s="31"/>
      <c r="V74" s="356">
        <f>VLOOKUP(R74,'Печать Заказа'!B:F,5,FALSE)</f>
        <v>4190</v>
      </c>
      <c r="W74" s="356" t="str">
        <f>IF(V74="фикс.цена",VLOOKUP(R74,'Печать Заказа'!B:F,4,FALSE),"")</f>
        <v/>
      </c>
      <c r="Y74" s="1">
        <f>IFERROR(VLOOKUP(R74,'Печать Заказа'!B:N,13,FALSE),"")</f>
        <v>0</v>
      </c>
    </row>
    <row r="75" spans="1:25" ht="22.5" customHeight="1" x14ac:dyDescent="0.25">
      <c r="B75" s="10"/>
      <c r="C75" s="184" t="str">
        <f t="shared" si="0"/>
        <v>THERMEX Urban 3500 combi</v>
      </c>
      <c r="D75" s="181"/>
      <c r="E75" s="187" t="s">
        <v>335</v>
      </c>
      <c r="F75" s="65">
        <f t="shared" si="1"/>
        <v>211046</v>
      </c>
      <c r="G75" s="359" t="s">
        <v>4</v>
      </c>
      <c r="H75" s="466" t="s">
        <v>224</v>
      </c>
      <c r="I75" s="466"/>
      <c r="J75" s="359" t="s">
        <v>130</v>
      </c>
      <c r="K75" s="67" t="s">
        <v>961</v>
      </c>
      <c r="L75" s="97">
        <v>0</v>
      </c>
      <c r="M75" s="97">
        <f t="shared" si="2"/>
        <v>0</v>
      </c>
      <c r="N75" s="97"/>
      <c r="O75" s="98">
        <f t="shared" si="3"/>
        <v>4490</v>
      </c>
      <c r="P75" s="99">
        <f t="shared" si="4"/>
        <v>4490</v>
      </c>
      <c r="Q75" s="356" t="s">
        <v>947</v>
      </c>
      <c r="R75" s="356" t="s">
        <v>948</v>
      </c>
      <c r="S75" s="356">
        <v>211046</v>
      </c>
      <c r="T75" s="345">
        <v>4670033314113</v>
      </c>
      <c r="U75" s="31"/>
      <c r="V75" s="356">
        <f>VLOOKUP(R75,'Печать Заказа'!B:F,5,FALSE)</f>
        <v>4490</v>
      </c>
      <c r="W75" s="356" t="str">
        <f>IF(V75="фикс.цена",VLOOKUP(R75,'Печать Заказа'!B:F,4,FALSE),"")</f>
        <v/>
      </c>
      <c r="Y75" s="1">
        <f>IFERROR(VLOOKUP(R75,'Печать Заказа'!B:N,13,FALSE),"")</f>
        <v>0</v>
      </c>
    </row>
    <row r="76" spans="1:25" ht="22.5" customHeight="1" x14ac:dyDescent="0.25">
      <c r="B76" s="10"/>
      <c r="C76" s="184" t="str">
        <f t="shared" si="0"/>
        <v>THERMEX Urban 5500 shower</v>
      </c>
      <c r="D76" s="181"/>
      <c r="E76" s="187" t="s">
        <v>335</v>
      </c>
      <c r="F76" s="65">
        <f t="shared" si="1"/>
        <v>211048</v>
      </c>
      <c r="G76" s="359" t="s">
        <v>4</v>
      </c>
      <c r="H76" s="466" t="s">
        <v>225</v>
      </c>
      <c r="I76" s="466"/>
      <c r="J76" s="358">
        <v>3</v>
      </c>
      <c r="K76" s="67" t="s">
        <v>961</v>
      </c>
      <c r="L76" s="97">
        <v>0</v>
      </c>
      <c r="M76" s="97">
        <f t="shared" si="2"/>
        <v>0</v>
      </c>
      <c r="N76" s="97"/>
      <c r="O76" s="98">
        <f t="shared" si="3"/>
        <v>4290</v>
      </c>
      <c r="P76" s="99">
        <f t="shared" si="4"/>
        <v>4290</v>
      </c>
      <c r="Q76" s="356" t="s">
        <v>955</v>
      </c>
      <c r="R76" s="356" t="s">
        <v>956</v>
      </c>
      <c r="S76" s="356">
        <v>211048</v>
      </c>
      <c r="T76" s="345">
        <v>4670033314137</v>
      </c>
      <c r="U76" s="31"/>
      <c r="V76" s="356">
        <f>VLOOKUP(R76,'Печать Заказа'!B:F,5,FALSE)</f>
        <v>4290</v>
      </c>
      <c r="W76" s="356" t="str">
        <f>IF(V76="фикс.цена",VLOOKUP(R76,'Печать Заказа'!B:F,4,FALSE),"")</f>
        <v/>
      </c>
      <c r="Y76" s="1">
        <f>IFERROR(VLOOKUP(R76,'Печать Заказа'!B:N,13,FALSE),"")</f>
        <v>0</v>
      </c>
    </row>
    <row r="77" spans="1:25" ht="22.5" customHeight="1" x14ac:dyDescent="0.25">
      <c r="B77" s="10"/>
      <c r="C77" s="184" t="str">
        <f t="shared" si="0"/>
        <v>THERMEX Urban 5500 tap</v>
      </c>
      <c r="D77" s="181"/>
      <c r="E77" s="187" t="s">
        <v>335</v>
      </c>
      <c r="F77" s="65">
        <f t="shared" si="1"/>
        <v>211047</v>
      </c>
      <c r="G77" s="359" t="s">
        <v>4</v>
      </c>
      <c r="H77" s="466" t="s">
        <v>225</v>
      </c>
      <c r="I77" s="466"/>
      <c r="J77" s="358">
        <v>3</v>
      </c>
      <c r="K77" s="67" t="s">
        <v>961</v>
      </c>
      <c r="L77" s="97">
        <v>0</v>
      </c>
      <c r="M77" s="97">
        <f t="shared" si="2"/>
        <v>0</v>
      </c>
      <c r="N77" s="97"/>
      <c r="O77" s="98">
        <f t="shared" si="3"/>
        <v>4290</v>
      </c>
      <c r="P77" s="99">
        <f t="shared" si="4"/>
        <v>4290</v>
      </c>
      <c r="Q77" s="356" t="s">
        <v>957</v>
      </c>
      <c r="R77" s="356" t="s">
        <v>958</v>
      </c>
      <c r="S77" s="356">
        <v>211047</v>
      </c>
      <c r="T77" s="345">
        <v>4670033314120</v>
      </c>
      <c r="U77" s="31"/>
      <c r="V77" s="356">
        <f>VLOOKUP(R77,'Печать Заказа'!B:F,5,FALSE)</f>
        <v>4290</v>
      </c>
      <c r="W77" s="356" t="str">
        <f>IF(V77="фикс.цена",VLOOKUP(R77,'Печать Заказа'!B:F,4,FALSE),"")</f>
        <v/>
      </c>
      <c r="Y77" s="1">
        <f>IFERROR(VLOOKUP(R77,'Печать Заказа'!B:N,13,FALSE),"")</f>
        <v>0</v>
      </c>
    </row>
    <row r="78" spans="1:25" ht="22.5" customHeight="1" x14ac:dyDescent="0.25">
      <c r="B78" s="10"/>
      <c r="C78" s="184" t="str">
        <f t="shared" si="0"/>
        <v>THERMEX Urban 5500 combi</v>
      </c>
      <c r="D78" s="181"/>
      <c r="E78" s="187" t="s">
        <v>335</v>
      </c>
      <c r="F78" s="65">
        <f t="shared" si="1"/>
        <v>211049</v>
      </c>
      <c r="G78" s="359" t="s">
        <v>4</v>
      </c>
      <c r="H78" s="466" t="s">
        <v>225</v>
      </c>
      <c r="I78" s="466"/>
      <c r="J78" s="358">
        <v>3</v>
      </c>
      <c r="K78" s="67" t="s">
        <v>961</v>
      </c>
      <c r="L78" s="97">
        <v>0</v>
      </c>
      <c r="M78" s="97">
        <f t="shared" si="2"/>
        <v>0</v>
      </c>
      <c r="N78" s="97"/>
      <c r="O78" s="98">
        <f t="shared" si="3"/>
        <v>4590</v>
      </c>
      <c r="P78" s="99">
        <f t="shared" si="4"/>
        <v>4590</v>
      </c>
      <c r="Q78" s="356" t="s">
        <v>953</v>
      </c>
      <c r="R78" s="356" t="s">
        <v>954</v>
      </c>
      <c r="S78" s="356">
        <v>211049</v>
      </c>
      <c r="T78" s="345">
        <v>4670033314144</v>
      </c>
      <c r="U78" s="31"/>
      <c r="V78" s="356">
        <f>VLOOKUP(R78,'Печать Заказа'!B:F,5,FALSE)</f>
        <v>4590</v>
      </c>
      <c r="W78" s="356" t="str">
        <f>IF(V78="фикс.цена",VLOOKUP(R78,'Печать Заказа'!B:F,4,FALSE),"")</f>
        <v/>
      </c>
    </row>
    <row r="79" spans="1:25" ht="22.5" customHeight="1" x14ac:dyDescent="0.25">
      <c r="B79" s="362" t="s">
        <v>962</v>
      </c>
      <c r="C79" s="184" t="str">
        <f t="shared" si="0"/>
        <v>THERMEX Urban 6500 combi</v>
      </c>
      <c r="D79" s="181"/>
      <c r="E79" s="187" t="s">
        <v>335</v>
      </c>
      <c r="F79" s="65">
        <f t="shared" si="1"/>
        <v>211050</v>
      </c>
      <c r="G79" s="359" t="s">
        <v>4</v>
      </c>
      <c r="H79" s="466" t="s">
        <v>295</v>
      </c>
      <c r="I79" s="466"/>
      <c r="J79" s="359" t="s">
        <v>132</v>
      </c>
      <c r="K79" s="67" t="s">
        <v>961</v>
      </c>
      <c r="L79" s="97">
        <v>0</v>
      </c>
      <c r="M79" s="97">
        <f t="shared" si="2"/>
        <v>0</v>
      </c>
      <c r="N79" s="97"/>
      <c r="O79" s="98">
        <f t="shared" si="3"/>
        <v>4690</v>
      </c>
      <c r="P79" s="99">
        <f t="shared" si="4"/>
        <v>4690</v>
      </c>
      <c r="Q79" s="356" t="s">
        <v>959</v>
      </c>
      <c r="R79" s="356" t="s">
        <v>960</v>
      </c>
      <c r="S79" s="356">
        <v>211050</v>
      </c>
      <c r="T79" s="345">
        <v>4670033314151</v>
      </c>
      <c r="U79" s="31"/>
      <c r="V79" s="356">
        <f>VLOOKUP(R79,'Печать Заказа'!B:F,5,FALSE)</f>
        <v>4690</v>
      </c>
      <c r="W79" s="356" t="str">
        <f>IF(V79="фикс.цена",VLOOKUP(R79,'Печать Заказа'!B:F,4,FALSE),"")</f>
        <v/>
      </c>
      <c r="Y79" s="1">
        <f>IFERROR(VLOOKUP(R79,'Печать Заказа'!B:N,13,FALSE),"")</f>
        <v>0</v>
      </c>
    </row>
    <row r="80" spans="1:25" ht="15" customHeight="1" thickBot="1" x14ac:dyDescent="0.3">
      <c r="A80" s="79"/>
      <c r="B80" s="403"/>
      <c r="C80" s="182"/>
      <c r="D80" s="182"/>
      <c r="E80" s="78"/>
      <c r="F80" s="400"/>
      <c r="G80" s="479"/>
      <c r="H80" s="479"/>
      <c r="I80" s="401"/>
      <c r="J80" s="76"/>
      <c r="K80" s="100"/>
      <c r="L80" s="100"/>
      <c r="M80" s="100"/>
      <c r="N80" s="101"/>
      <c r="O80" s="102"/>
      <c r="P80" s="403"/>
      <c r="Y80" s="1" t="str">
        <f>IFERROR(VLOOKUP(R80,'Печать Заказа'!B:N,13,FALSE),"")</f>
        <v/>
      </c>
    </row>
    <row r="81" spans="11:25" ht="15" customHeight="1" thickTop="1" x14ac:dyDescent="0.25">
      <c r="Y81" s="1" t="str">
        <f>IFERROR(VLOOKUP(R81,'Печать Заказа'!B:N,13,FALSE),"")</f>
        <v/>
      </c>
    </row>
    <row r="82" spans="11:25" ht="15" customHeight="1" x14ac:dyDescent="0.25">
      <c r="Y82" s="1" t="str">
        <f>IFERROR(VLOOKUP(R82,'Печать Заказа'!B:N,13,FALSE),"")</f>
        <v/>
      </c>
    </row>
    <row r="83" spans="11:25" ht="15" customHeight="1" x14ac:dyDescent="0.25">
      <c r="Y83" s="1" t="str">
        <f>IFERROR(VLOOKUP(R83,'Печать Заказа'!B:N,13,FALSE),"")</f>
        <v/>
      </c>
    </row>
    <row r="84" spans="11:25" ht="15" customHeight="1" x14ac:dyDescent="0.25">
      <c r="Y84" s="1" t="str">
        <f>IFERROR(VLOOKUP(R84,'Печать Заказа'!B:N,13,FALSE),"")</f>
        <v/>
      </c>
    </row>
    <row r="85" spans="11:25" ht="15" customHeight="1" x14ac:dyDescent="0.25">
      <c r="Y85" s="1" t="str">
        <f>IFERROR(VLOOKUP(R85,'Печать Заказа'!B:N,13,FALSE),"")</f>
        <v/>
      </c>
    </row>
    <row r="86" spans="11:25" ht="15" customHeight="1" x14ac:dyDescent="0.25">
      <c r="Y86" s="1" t="str">
        <f>IFERROR(VLOOKUP(R86,'Печать Заказа'!B:N,13,FALSE),"")</f>
        <v/>
      </c>
    </row>
    <row r="87" spans="11:25" ht="15" customHeight="1" x14ac:dyDescent="0.25">
      <c r="Y87" s="1" t="str">
        <f>IFERROR(VLOOKUP(R87,'Печать Заказа'!B:N,13,FALSE),"")</f>
        <v/>
      </c>
    </row>
    <row r="88" spans="11:25" ht="15" customHeight="1" x14ac:dyDescent="0.25">
      <c r="K88" s="328"/>
      <c r="Y88" s="1" t="str">
        <f>IFERROR(VLOOKUP(R88,'Печать Заказа'!B:N,13,FALSE),"")</f>
        <v/>
      </c>
    </row>
    <row r="89" spans="11:25" ht="15" customHeight="1" x14ac:dyDescent="0.25">
      <c r="K89" s="328"/>
      <c r="Y89" s="1" t="str">
        <f>IFERROR(VLOOKUP(R89,'Печать Заказа'!B:N,13,FALSE),"")</f>
        <v/>
      </c>
    </row>
    <row r="90" spans="11:25" ht="15" customHeight="1" x14ac:dyDescent="0.25">
      <c r="K90" s="328"/>
      <c r="Y90" s="1" t="str">
        <f>IFERROR(VLOOKUP(R90,'Печать Заказа'!B:N,13,FALSE),"")</f>
        <v/>
      </c>
    </row>
    <row r="91" spans="11:25" ht="15" customHeight="1" x14ac:dyDescent="0.25">
      <c r="K91" s="328"/>
      <c r="Y91" s="1" t="str">
        <f>IFERROR(VLOOKUP(R91,'Печать Заказа'!B:N,13,FALSE),"")</f>
        <v/>
      </c>
    </row>
    <row r="92" spans="11:25" ht="15" customHeight="1" x14ac:dyDescent="0.25">
      <c r="K92" s="328"/>
      <c r="Y92" s="1" t="str">
        <f>IFERROR(VLOOKUP(R92,'Печать Заказа'!B:N,13,FALSE),"")</f>
        <v/>
      </c>
    </row>
    <row r="93" spans="11:25" ht="15" customHeight="1" x14ac:dyDescent="0.25">
      <c r="K93" s="328"/>
      <c r="Y93" s="1" t="str">
        <f>IFERROR(VLOOKUP(R93,'Печать Заказа'!B:N,13,FALSE),"")</f>
        <v/>
      </c>
    </row>
    <row r="94" spans="11:25" ht="15" customHeight="1" x14ac:dyDescent="0.25">
      <c r="K94" s="328"/>
      <c r="Y94" s="1" t="str">
        <f>IFERROR(VLOOKUP(R94,'Печать Заказа'!B:N,13,FALSE),"")</f>
        <v/>
      </c>
    </row>
    <row r="95" spans="11:25" ht="15" customHeight="1" x14ac:dyDescent="0.25">
      <c r="Y95" s="1" t="str">
        <f>IFERROR(VLOOKUP(R95,'Печать Заказа'!B:N,13,FALSE),"")</f>
        <v/>
      </c>
    </row>
    <row r="96" spans="11:25" ht="15" customHeight="1" x14ac:dyDescent="0.25">
      <c r="Y96" s="1" t="str">
        <f>IFERROR(VLOOKUP(R96,'Печать Заказа'!B:N,13,FALSE),"")</f>
        <v/>
      </c>
    </row>
    <row r="97" spans="25:25" ht="15" customHeight="1" x14ac:dyDescent="0.25">
      <c r="Y97" s="1" t="str">
        <f>IFERROR(VLOOKUP(R97,'Печать Заказа'!B:N,13,FALSE),"")</f>
        <v/>
      </c>
    </row>
    <row r="98" spans="25:25" ht="15" customHeight="1" x14ac:dyDescent="0.25">
      <c r="Y98" s="1" t="str">
        <f>IFERROR(VLOOKUP(R98,'Печать Заказа'!B:N,13,FALSE),"")</f>
        <v/>
      </c>
    </row>
    <row r="99" spans="25:25" ht="15" customHeight="1" x14ac:dyDescent="0.25">
      <c r="Y99" s="1" t="str">
        <f>IFERROR(VLOOKUP(R99,'Печать Заказа'!B:N,13,FALSE),"")</f>
        <v/>
      </c>
    </row>
    <row r="100" spans="25:25" ht="15" customHeight="1" x14ac:dyDescent="0.25">
      <c r="Y100" s="1" t="str">
        <f>IFERROR(VLOOKUP(R100,'Печать Заказа'!B:N,13,FALSE),"")</f>
        <v/>
      </c>
    </row>
    <row r="101" spans="25:25" ht="15" customHeight="1" x14ac:dyDescent="0.25">
      <c r="Y101" s="1" t="str">
        <f>IFERROR(VLOOKUP(R101,'Печать Заказа'!B:N,13,FALSE),"")</f>
        <v/>
      </c>
    </row>
    <row r="102" spans="25:25" ht="15" customHeight="1" x14ac:dyDescent="0.25">
      <c r="Y102" s="1" t="str">
        <f>IFERROR(VLOOKUP(R102,'Печать Заказа'!B:N,13,FALSE),"")</f>
        <v/>
      </c>
    </row>
    <row r="103" spans="25:25" ht="15" customHeight="1" x14ac:dyDescent="0.25">
      <c r="Y103" s="1" t="str">
        <f>IFERROR(VLOOKUP(R103,'Печать Заказа'!B:N,13,FALSE),"")</f>
        <v/>
      </c>
    </row>
    <row r="104" spans="25:25" ht="15" customHeight="1" x14ac:dyDescent="0.25">
      <c r="Y104" s="1" t="str">
        <f>IFERROR(VLOOKUP(R104,'Печать Заказа'!B:N,13,FALSE),"")</f>
        <v/>
      </c>
    </row>
    <row r="105" spans="25:25" ht="15" customHeight="1" x14ac:dyDescent="0.25">
      <c r="Y105" s="1" t="str">
        <f>IFERROR(VLOOKUP(R105,'Печать Заказа'!B:N,13,FALSE),"")</f>
        <v/>
      </c>
    </row>
    <row r="106" spans="25:25" ht="15" customHeight="1" x14ac:dyDescent="0.25">
      <c r="Y106" s="1" t="str">
        <f>IFERROR(VLOOKUP(R106,'Печать Заказа'!B:N,13,FALSE),"")</f>
        <v/>
      </c>
    </row>
    <row r="107" spans="25:25" ht="15" customHeight="1" x14ac:dyDescent="0.25">
      <c r="Y107" s="1" t="str">
        <f>IFERROR(VLOOKUP(R107,'Печать Заказа'!B:N,13,FALSE),"")</f>
        <v/>
      </c>
    </row>
    <row r="108" spans="25:25" ht="15" customHeight="1" x14ac:dyDescent="0.25">
      <c r="Y108" s="1" t="str">
        <f>IFERROR(VLOOKUP(R108,'Печать Заказа'!B:N,13,FALSE),"")</f>
        <v/>
      </c>
    </row>
    <row r="109" spans="25:25" ht="15" customHeight="1" x14ac:dyDescent="0.25">
      <c r="Y109" s="1" t="str">
        <f>IFERROR(VLOOKUP(R109,'Печать Заказа'!B:N,13,FALSE),"")</f>
        <v/>
      </c>
    </row>
    <row r="110" spans="25:25" ht="15" customHeight="1" x14ac:dyDescent="0.25">
      <c r="Y110" s="1" t="str">
        <f>IFERROR(VLOOKUP(R110,'Печать Заказа'!B:N,13,FALSE),"")</f>
        <v/>
      </c>
    </row>
    <row r="111" spans="25:25" ht="15" customHeight="1" x14ac:dyDescent="0.25">
      <c r="Y111" s="1" t="str">
        <f>IFERROR(VLOOKUP(R111,'Печать Заказа'!B:N,13,FALSE),"")</f>
        <v/>
      </c>
    </row>
    <row r="112" spans="25:25" ht="15" customHeight="1" x14ac:dyDescent="0.25">
      <c r="Y112" s="1" t="str">
        <f>IFERROR(VLOOKUP(R112,'Печать Заказа'!B:N,13,FALSE),"")</f>
        <v/>
      </c>
    </row>
    <row r="113" spans="25:25" ht="15" customHeight="1" x14ac:dyDescent="0.25">
      <c r="Y113" s="1" t="str">
        <f>IFERROR(VLOOKUP(R113,'Печать Заказа'!B:N,13,FALSE),"")</f>
        <v/>
      </c>
    </row>
    <row r="114" spans="25:25" ht="15" customHeight="1" x14ac:dyDescent="0.25">
      <c r="Y114" s="1" t="str">
        <f>IFERROR(VLOOKUP(R114,'Печать Заказа'!B:N,13,FALSE),"")</f>
        <v/>
      </c>
    </row>
    <row r="115" spans="25:25" ht="15" customHeight="1" x14ac:dyDescent="0.25">
      <c r="Y115" s="1" t="str">
        <f>IFERROR(VLOOKUP(R115,'Печать Заказа'!B:N,13,FALSE),"")</f>
        <v/>
      </c>
    </row>
    <row r="116" spans="25:25" ht="15" customHeight="1" x14ac:dyDescent="0.25">
      <c r="Y116" s="1" t="str">
        <f>IFERROR(VLOOKUP(R116,'Печать Заказа'!B:N,13,FALSE),"")</f>
        <v/>
      </c>
    </row>
    <row r="117" spans="25:25" ht="15" customHeight="1" x14ac:dyDescent="0.25">
      <c r="Y117" s="1" t="str">
        <f>IFERROR(VLOOKUP(R117,'Печать Заказа'!B:N,13,FALSE),"")</f>
        <v/>
      </c>
    </row>
    <row r="118" spans="25:25" ht="15" customHeight="1" x14ac:dyDescent="0.25">
      <c r="Y118" s="1" t="str">
        <f>IFERROR(VLOOKUP(R118,'Печать Заказа'!B:N,13,FALSE),"")</f>
        <v/>
      </c>
    </row>
    <row r="119" spans="25:25" ht="15" customHeight="1" x14ac:dyDescent="0.25">
      <c r="Y119" s="1" t="str">
        <f>IFERROR(VLOOKUP(R119,'Печать Заказа'!B:N,13,FALSE),"")</f>
        <v/>
      </c>
    </row>
    <row r="120" spans="25:25" ht="15" customHeight="1" x14ac:dyDescent="0.25">
      <c r="Y120" s="1" t="str">
        <f>IFERROR(VLOOKUP(R120,'Печать Заказа'!B:N,13,FALSE),"")</f>
        <v/>
      </c>
    </row>
    <row r="121" spans="25:25" ht="15" customHeight="1" x14ac:dyDescent="0.25">
      <c r="Y121" s="1" t="str">
        <f>IFERROR(VLOOKUP(R121,'Печать Заказа'!B:N,13,FALSE),"")</f>
        <v/>
      </c>
    </row>
    <row r="122" spans="25:25" ht="15" customHeight="1" x14ac:dyDescent="0.25">
      <c r="Y122" s="1" t="str">
        <f>IFERROR(VLOOKUP(R122,'Печать Заказа'!B:N,13,FALSE),"")</f>
        <v/>
      </c>
    </row>
    <row r="123" spans="25:25" ht="15" customHeight="1" x14ac:dyDescent="0.25">
      <c r="Y123" s="1" t="str">
        <f>IFERROR(VLOOKUP(R123,'Печать Заказа'!B:N,13,FALSE),"")</f>
        <v/>
      </c>
    </row>
    <row r="124" spans="25:25" ht="15" customHeight="1" x14ac:dyDescent="0.25">
      <c r="Y124" s="1" t="str">
        <f>IFERROR(VLOOKUP(R124,'Печать Заказа'!B:N,13,FALSE),"")</f>
        <v/>
      </c>
    </row>
    <row r="125" spans="25:25" ht="15" customHeight="1" x14ac:dyDescent="0.25">
      <c r="Y125" s="1" t="str">
        <f>IFERROR(VLOOKUP(R125,'Печать Заказа'!B:N,13,FALSE),"")</f>
        <v/>
      </c>
    </row>
    <row r="126" spans="25:25" ht="15" customHeight="1" x14ac:dyDescent="0.25">
      <c r="Y126" s="1" t="str">
        <f>IFERROR(VLOOKUP(R126,'Печать Заказа'!B:N,13,FALSE),"")</f>
        <v/>
      </c>
    </row>
    <row r="127" spans="25:25" ht="15" customHeight="1" x14ac:dyDescent="0.25">
      <c r="Y127" s="1" t="str">
        <f>IFERROR(VLOOKUP(R127,'Печать Заказа'!B:N,13,FALSE),"")</f>
        <v/>
      </c>
    </row>
    <row r="128" spans="25:25" ht="15" customHeight="1" x14ac:dyDescent="0.25">
      <c r="Y128" s="1" t="str">
        <f>IFERROR(VLOOKUP(R128,'Печать Заказа'!B:N,13,FALSE),"")</f>
        <v/>
      </c>
    </row>
    <row r="129" spans="25:25" ht="15" customHeight="1" x14ac:dyDescent="0.25">
      <c r="Y129" s="1" t="str">
        <f>IFERROR(VLOOKUP(R129,'Печать Заказа'!B:N,13,FALSE),"")</f>
        <v/>
      </c>
    </row>
    <row r="130" spans="25:25" ht="15" customHeight="1" x14ac:dyDescent="0.25">
      <c r="Y130" s="1" t="str">
        <f>IFERROR(VLOOKUP(R130,'Печать Заказа'!B:N,13,FALSE),"")</f>
        <v/>
      </c>
    </row>
    <row r="131" spans="25:25" ht="15" customHeight="1" x14ac:dyDescent="0.25">
      <c r="Y131" s="1" t="str">
        <f>IFERROR(VLOOKUP(R131,'Печать Заказа'!B:N,13,FALSE),"")</f>
        <v/>
      </c>
    </row>
    <row r="132" spans="25:25" ht="15" customHeight="1" x14ac:dyDescent="0.25">
      <c r="Y132" s="1" t="str">
        <f>IFERROR(VLOOKUP(R132,'Печать Заказа'!B:N,13,FALSE),"")</f>
        <v/>
      </c>
    </row>
    <row r="133" spans="25:25" ht="15" customHeight="1" x14ac:dyDescent="0.25">
      <c r="Y133" s="1" t="str">
        <f>IFERROR(VLOOKUP(R133,'Печать Заказа'!B:N,13,FALSE),"")</f>
        <v/>
      </c>
    </row>
    <row r="134" spans="25:25" ht="15" customHeight="1" x14ac:dyDescent="0.25">
      <c r="Y134" s="1" t="str">
        <f>IFERROR(VLOOKUP(R134,'Печать Заказа'!B:N,13,FALSE),"")</f>
        <v/>
      </c>
    </row>
    <row r="135" spans="25:25" ht="15" customHeight="1" x14ac:dyDescent="0.25">
      <c r="Y135" s="1" t="str">
        <f>IFERROR(VLOOKUP(R135,'Печать Заказа'!B:N,13,FALSE),"")</f>
        <v/>
      </c>
    </row>
    <row r="136" spans="25:25" ht="15" customHeight="1" x14ac:dyDescent="0.25">
      <c r="Y136" s="1" t="str">
        <f>IFERROR(VLOOKUP(R136,'Печать Заказа'!B:N,13,FALSE),"")</f>
        <v/>
      </c>
    </row>
    <row r="137" spans="25:25" ht="15" customHeight="1" x14ac:dyDescent="0.25">
      <c r="Y137" s="1" t="str">
        <f>IFERROR(VLOOKUP(R137,'Печать Заказа'!B:N,13,FALSE),"")</f>
        <v/>
      </c>
    </row>
    <row r="138" spans="25:25" ht="15" customHeight="1" x14ac:dyDescent="0.25">
      <c r="Y138" s="1" t="str">
        <f>IFERROR(VLOOKUP(R138,'Печать Заказа'!B:N,13,FALSE),"")</f>
        <v/>
      </c>
    </row>
    <row r="139" spans="25:25" ht="15" customHeight="1" x14ac:dyDescent="0.25">
      <c r="Y139" s="1" t="str">
        <f>IFERROR(VLOOKUP(R139,'Печать Заказа'!B:N,13,FALSE),"")</f>
        <v/>
      </c>
    </row>
    <row r="140" spans="25:25" ht="15" customHeight="1" x14ac:dyDescent="0.25">
      <c r="Y140" s="1" t="str">
        <f>IFERROR(VLOOKUP(R140,'Печать Заказа'!B:N,13,FALSE),"")</f>
        <v/>
      </c>
    </row>
    <row r="141" spans="25:25" ht="15" customHeight="1" x14ac:dyDescent="0.25">
      <c r="Y141" s="1" t="str">
        <f>IFERROR(VLOOKUP(R141,'Печать Заказа'!B:N,13,FALSE),"")</f>
        <v/>
      </c>
    </row>
    <row r="142" spans="25:25" ht="15" customHeight="1" x14ac:dyDescent="0.25">
      <c r="Y142" s="1" t="str">
        <f>IFERROR(VLOOKUP(R142,'Печать Заказа'!B:N,13,FALSE),"")</f>
        <v/>
      </c>
    </row>
    <row r="143" spans="25:25" ht="15" customHeight="1" x14ac:dyDescent="0.25">
      <c r="Y143" s="1" t="str">
        <f>IFERROR(VLOOKUP(R143,'Печать Заказа'!B:N,13,FALSE),"")</f>
        <v/>
      </c>
    </row>
    <row r="144" spans="25:25" ht="15" customHeight="1" x14ac:dyDescent="0.25">
      <c r="Y144" s="1" t="str">
        <f>IFERROR(VLOOKUP(R144,'Печать Заказа'!B:N,13,FALSE),"")</f>
        <v/>
      </c>
    </row>
    <row r="145" spans="25:25" ht="15" customHeight="1" x14ac:dyDescent="0.25">
      <c r="Y145" s="1" t="str">
        <f>IFERROR(VLOOKUP(R145,'Печать Заказа'!B:N,13,FALSE),"")</f>
        <v/>
      </c>
    </row>
    <row r="146" spans="25:25" ht="15" customHeight="1" x14ac:dyDescent="0.25">
      <c r="Y146" s="1" t="str">
        <f>IFERROR(VLOOKUP(R146,'Печать Заказа'!B:N,13,FALSE),"")</f>
        <v/>
      </c>
    </row>
    <row r="147" spans="25:25" ht="15" customHeight="1" x14ac:dyDescent="0.25">
      <c r="Y147" s="1" t="str">
        <f>IFERROR(VLOOKUP(R147,'Печать Заказа'!B:N,13,FALSE),"")</f>
        <v/>
      </c>
    </row>
    <row r="148" spans="25:25" ht="15" customHeight="1" x14ac:dyDescent="0.25">
      <c r="Y148" s="1" t="str">
        <f>IFERROR(VLOOKUP(R148,'Печать Заказа'!B:N,13,FALSE),"")</f>
        <v/>
      </c>
    </row>
    <row r="149" spans="25:25" ht="15" customHeight="1" x14ac:dyDescent="0.25">
      <c r="Y149" s="1" t="str">
        <f>IFERROR(VLOOKUP(R149,'Печать Заказа'!B:N,13,FALSE),"")</f>
        <v/>
      </c>
    </row>
    <row r="150" spans="25:25" ht="15" customHeight="1" x14ac:dyDescent="0.25">
      <c r="Y150" s="1" t="str">
        <f>IFERROR(VLOOKUP(R150,'Печать Заказа'!B:N,13,FALSE),"")</f>
        <v/>
      </c>
    </row>
    <row r="151" spans="25:25" ht="15" customHeight="1" x14ac:dyDescent="0.25">
      <c r="Y151" s="1" t="str">
        <f>IFERROR(VLOOKUP(R151,'Печать Заказа'!B:N,13,FALSE),"")</f>
        <v/>
      </c>
    </row>
    <row r="152" spans="25:25" ht="15" customHeight="1" x14ac:dyDescent="0.25">
      <c r="Y152" s="1" t="str">
        <f>IFERROR(VLOOKUP(R152,'Печать Заказа'!B:N,13,FALSE),"")</f>
        <v/>
      </c>
    </row>
    <row r="153" spans="25:25" ht="15" customHeight="1" x14ac:dyDescent="0.25">
      <c r="Y153" s="1" t="str">
        <f>IFERROR(VLOOKUP(R153,'Печать Заказа'!B:N,13,FALSE),"")</f>
        <v/>
      </c>
    </row>
    <row r="154" spans="25:25" ht="15" customHeight="1" x14ac:dyDescent="0.25">
      <c r="Y154" s="1" t="str">
        <f>IFERROR(VLOOKUP(R154,'Печать Заказа'!B:N,13,FALSE),"")</f>
        <v/>
      </c>
    </row>
    <row r="155" spans="25:25" ht="15" customHeight="1" x14ac:dyDescent="0.25">
      <c r="Y155" s="1" t="str">
        <f>IFERROR(VLOOKUP(R155,'Печать Заказа'!B:N,13,FALSE),"")</f>
        <v/>
      </c>
    </row>
    <row r="156" spans="25:25" ht="15" customHeight="1" x14ac:dyDescent="0.25">
      <c r="Y156" s="1" t="str">
        <f>IFERROR(VLOOKUP(R156,'Печать Заказа'!B:N,13,FALSE),"")</f>
        <v/>
      </c>
    </row>
    <row r="157" spans="25:25" ht="15" customHeight="1" x14ac:dyDescent="0.25">
      <c r="Y157" s="1" t="str">
        <f>IFERROR(VLOOKUP(R157,'Печать Заказа'!B:N,13,FALSE),"")</f>
        <v/>
      </c>
    </row>
    <row r="158" spans="25:25" ht="15" customHeight="1" x14ac:dyDescent="0.25">
      <c r="Y158" s="1" t="str">
        <f>IFERROR(VLOOKUP(R158,'Печать Заказа'!B:N,13,FALSE),"")</f>
        <v/>
      </c>
    </row>
    <row r="159" spans="25:25" ht="15" customHeight="1" x14ac:dyDescent="0.25">
      <c r="Y159" s="1" t="str">
        <f>IFERROR(VLOOKUP(R159,'Печать Заказа'!B:N,13,FALSE),"")</f>
        <v/>
      </c>
    </row>
    <row r="160" spans="25:25" ht="15" customHeight="1" x14ac:dyDescent="0.25">
      <c r="Y160" s="1" t="str">
        <f>IFERROR(VLOOKUP(R160,'Печать Заказа'!B:N,13,FALSE),"")</f>
        <v/>
      </c>
    </row>
    <row r="161" spans="25:25" ht="15" customHeight="1" x14ac:dyDescent="0.25">
      <c r="Y161" s="1" t="str">
        <f>IFERROR(VLOOKUP(R161,'Печать Заказа'!B:N,13,FALSE),"")</f>
        <v/>
      </c>
    </row>
    <row r="162" spans="25:25" ht="15" customHeight="1" x14ac:dyDescent="0.25">
      <c r="Y162" s="1" t="str">
        <f>IFERROR(VLOOKUP(R162,'Печать Заказа'!B:N,13,FALSE),"")</f>
        <v/>
      </c>
    </row>
    <row r="163" spans="25:25" ht="15" customHeight="1" x14ac:dyDescent="0.25">
      <c r="Y163" s="1" t="str">
        <f>IFERROR(VLOOKUP(R163,'Печать Заказа'!B:N,13,FALSE),"")</f>
        <v/>
      </c>
    </row>
    <row r="164" spans="25:25" ht="15" customHeight="1" x14ac:dyDescent="0.25">
      <c r="Y164" s="1" t="str">
        <f>IFERROR(VLOOKUP(R164,'Печать Заказа'!B:N,13,FALSE),"")</f>
        <v/>
      </c>
    </row>
    <row r="165" spans="25:25" ht="15" customHeight="1" x14ac:dyDescent="0.25">
      <c r="Y165" s="1" t="str">
        <f>IFERROR(VLOOKUP(R165,'Печать Заказа'!B:N,13,FALSE),"")</f>
        <v/>
      </c>
    </row>
    <row r="166" spans="25:25" ht="15" customHeight="1" x14ac:dyDescent="0.25">
      <c r="Y166" s="1" t="str">
        <f>IFERROR(VLOOKUP(R166,'Печать Заказа'!B:N,13,FALSE),"")</f>
        <v/>
      </c>
    </row>
    <row r="167" spans="25:25" ht="15" customHeight="1" x14ac:dyDescent="0.25">
      <c r="Y167" s="1" t="str">
        <f>IFERROR(VLOOKUP(R167,'Печать Заказа'!B:N,13,FALSE),"")</f>
        <v/>
      </c>
    </row>
    <row r="168" spans="25:25" ht="15" customHeight="1" x14ac:dyDescent="0.25">
      <c r="Y168" s="1" t="str">
        <f>IFERROR(VLOOKUP(R168,'Печать Заказа'!B:N,13,FALSE),"")</f>
        <v/>
      </c>
    </row>
    <row r="169" spans="25:25" ht="15" customHeight="1" x14ac:dyDescent="0.25">
      <c r="Y169" s="1" t="str">
        <f>IFERROR(VLOOKUP(R169,'Печать Заказа'!B:N,13,FALSE),"")</f>
        <v/>
      </c>
    </row>
    <row r="170" spans="25:25" ht="15" customHeight="1" x14ac:dyDescent="0.25">
      <c r="Y170" s="1" t="str">
        <f>IFERROR(VLOOKUP(R170,'Печать Заказа'!B:N,13,FALSE),"")</f>
        <v/>
      </c>
    </row>
    <row r="171" spans="25:25" ht="15" customHeight="1" x14ac:dyDescent="0.25">
      <c r="Y171" s="1" t="str">
        <f>IFERROR(VLOOKUP(R171,'Печать Заказа'!B:N,13,FALSE),"")</f>
        <v/>
      </c>
    </row>
    <row r="172" spans="25:25" ht="15" customHeight="1" x14ac:dyDescent="0.25">
      <c r="Y172" s="1" t="str">
        <f>IFERROR(VLOOKUP(R172,'Печать Заказа'!B:N,13,FALSE),"")</f>
        <v/>
      </c>
    </row>
    <row r="173" spans="25:25" ht="15" customHeight="1" x14ac:dyDescent="0.25">
      <c r="Y173" s="1" t="str">
        <f>IFERROR(VLOOKUP(R173,'Печать Заказа'!B:N,13,FALSE),"")</f>
        <v/>
      </c>
    </row>
    <row r="174" spans="25:25" ht="15" customHeight="1" x14ac:dyDescent="0.25">
      <c r="Y174" s="1" t="str">
        <f>IFERROR(VLOOKUP(R174,'Печать Заказа'!B:N,13,FALSE),"")</f>
        <v/>
      </c>
    </row>
    <row r="175" spans="25:25" ht="15" customHeight="1" x14ac:dyDescent="0.25">
      <c r="Y175" s="1" t="str">
        <f>IFERROR(VLOOKUP(R175,'Печать Заказа'!B:N,13,FALSE),"")</f>
        <v/>
      </c>
    </row>
    <row r="176" spans="25:25" ht="15" customHeight="1" x14ac:dyDescent="0.25">
      <c r="Y176" s="1" t="str">
        <f>IFERROR(VLOOKUP(R176,'Печать Заказа'!B:N,13,FALSE),"")</f>
        <v/>
      </c>
    </row>
    <row r="177" spans="25:25" ht="15" customHeight="1" x14ac:dyDescent="0.25">
      <c r="Y177" s="1" t="str">
        <f>IFERROR(VLOOKUP(R177,'Печать Заказа'!B:N,13,FALSE),"")</f>
        <v/>
      </c>
    </row>
    <row r="178" spans="25:25" ht="15" customHeight="1" x14ac:dyDescent="0.25">
      <c r="Y178" s="1" t="str">
        <f>IFERROR(VLOOKUP(R178,'Печать Заказа'!B:N,13,FALSE),"")</f>
        <v/>
      </c>
    </row>
    <row r="179" spans="25:25" ht="15" customHeight="1" x14ac:dyDescent="0.25">
      <c r="Y179" s="1" t="str">
        <f>IFERROR(VLOOKUP(R179,'Печать Заказа'!B:N,13,FALSE),"")</f>
        <v/>
      </c>
    </row>
    <row r="180" spans="25:25" ht="15" customHeight="1" x14ac:dyDescent="0.25">
      <c r="Y180" s="1" t="str">
        <f>IFERROR(VLOOKUP(R180,'Печать Заказа'!B:N,13,FALSE),"")</f>
        <v/>
      </c>
    </row>
    <row r="181" spans="25:25" ht="15" customHeight="1" x14ac:dyDescent="0.25">
      <c r="Y181" s="1" t="str">
        <f>IFERROR(VLOOKUP(R181,'Печать Заказа'!B:N,13,FALSE),"")</f>
        <v/>
      </c>
    </row>
    <row r="182" spans="25:25" ht="15" customHeight="1" x14ac:dyDescent="0.25">
      <c r="Y182" s="1" t="str">
        <f>IFERROR(VLOOKUP(R182,'Печать Заказа'!B:N,13,FALSE),"")</f>
        <v/>
      </c>
    </row>
    <row r="183" spans="25:25" ht="15" customHeight="1" x14ac:dyDescent="0.25">
      <c r="Y183" s="1" t="str">
        <f>IFERROR(VLOOKUP(R183,'Печать Заказа'!B:N,13,FALSE),"")</f>
        <v/>
      </c>
    </row>
    <row r="184" spans="25:25" ht="15" customHeight="1" x14ac:dyDescent="0.25">
      <c r="Y184" s="1" t="str">
        <f>IFERROR(VLOOKUP(R184,'Печать Заказа'!B:N,13,FALSE),"")</f>
        <v/>
      </c>
    </row>
    <row r="185" spans="25:25" ht="15" customHeight="1" x14ac:dyDescent="0.25">
      <c r="Y185" s="1" t="str">
        <f>IFERROR(VLOOKUP(R185,'Печать Заказа'!B:N,13,FALSE),"")</f>
        <v/>
      </c>
    </row>
    <row r="186" spans="25:25" ht="15" customHeight="1" x14ac:dyDescent="0.25">
      <c r="Y186" s="1" t="str">
        <f>IFERROR(VLOOKUP(R186,'Печать Заказа'!B:N,13,FALSE),"")</f>
        <v/>
      </c>
    </row>
    <row r="187" spans="25:25" ht="15" customHeight="1" x14ac:dyDescent="0.25">
      <c r="Y187" s="1" t="str">
        <f>IFERROR(VLOOKUP(R187,'Печать Заказа'!B:N,13,FALSE),"")</f>
        <v/>
      </c>
    </row>
    <row r="188" spans="25:25" ht="15" customHeight="1" x14ac:dyDescent="0.25">
      <c r="Y188" s="1" t="str">
        <f>IFERROR(VLOOKUP(R188,'Печать Заказа'!B:N,13,FALSE),"")</f>
        <v/>
      </c>
    </row>
    <row r="189" spans="25:25" ht="15" customHeight="1" x14ac:dyDescent="0.25">
      <c r="Y189" s="1" t="str">
        <f>IFERROR(VLOOKUP(R189,'Печать Заказа'!B:N,13,FALSE),"")</f>
        <v/>
      </c>
    </row>
    <row r="190" spans="25:25" ht="15" customHeight="1" x14ac:dyDescent="0.25">
      <c r="Y190" s="1" t="str">
        <f>IFERROR(VLOOKUP(R190,'Печать Заказа'!B:N,13,FALSE),"")</f>
        <v/>
      </c>
    </row>
    <row r="191" spans="25:25" ht="15" customHeight="1" x14ac:dyDescent="0.25">
      <c r="Y191" s="1" t="str">
        <f>IFERROR(VLOOKUP(R191,'Печать Заказа'!B:N,13,FALSE),"")</f>
        <v/>
      </c>
    </row>
    <row r="192" spans="25:25" ht="15" customHeight="1" x14ac:dyDescent="0.25">
      <c r="Y192" s="1" t="str">
        <f>IFERROR(VLOOKUP(R192,'Печать Заказа'!B:N,13,FALSE),"")</f>
        <v/>
      </c>
    </row>
    <row r="193" spans="25:25" ht="15" customHeight="1" x14ac:dyDescent="0.25">
      <c r="Y193" s="1" t="str">
        <f>IFERROR(VLOOKUP(R193,'Печать Заказа'!B:N,13,FALSE),"")</f>
        <v/>
      </c>
    </row>
    <row r="194" spans="25:25" ht="15" customHeight="1" x14ac:dyDescent="0.25">
      <c r="Y194" s="1" t="str">
        <f>IFERROR(VLOOKUP(R194,'Печать Заказа'!B:N,13,FALSE),"")</f>
        <v/>
      </c>
    </row>
    <row r="195" spans="25:25" ht="15" customHeight="1" x14ac:dyDescent="0.25">
      <c r="Y195" s="1" t="str">
        <f>IFERROR(VLOOKUP(R195,'Печать Заказа'!B:N,13,FALSE),"")</f>
        <v/>
      </c>
    </row>
    <row r="196" spans="25:25" ht="15" customHeight="1" x14ac:dyDescent="0.25">
      <c r="Y196" s="1" t="str">
        <f>IFERROR(VLOOKUP(R196,'Печать Заказа'!B:N,13,FALSE),"")</f>
        <v/>
      </c>
    </row>
    <row r="197" spans="25:25" ht="15" customHeight="1" x14ac:dyDescent="0.25">
      <c r="Y197" s="1" t="str">
        <f>IFERROR(VLOOKUP(R197,'Печать Заказа'!B:N,13,FALSE),"")</f>
        <v/>
      </c>
    </row>
    <row r="198" spans="25:25" ht="15" customHeight="1" x14ac:dyDescent="0.25">
      <c r="Y198" s="1" t="str">
        <f>IFERROR(VLOOKUP(R198,'Печать Заказа'!B:N,13,FALSE),"")</f>
        <v/>
      </c>
    </row>
    <row r="199" spans="25:25" ht="15" customHeight="1" x14ac:dyDescent="0.25">
      <c r="Y199" s="1" t="str">
        <f>IFERROR(VLOOKUP(R199,'Печать Заказа'!B:N,13,FALSE),"")</f>
        <v/>
      </c>
    </row>
    <row r="200" spans="25:25" ht="15" customHeight="1" x14ac:dyDescent="0.25">
      <c r="Y200" s="1" t="str">
        <f>IFERROR(VLOOKUP(R200,'Печать Заказа'!B:N,13,FALSE),"")</f>
        <v/>
      </c>
    </row>
    <row r="201" spans="25:25" ht="15" customHeight="1" x14ac:dyDescent="0.25">
      <c r="Y201" s="1" t="str">
        <f>IFERROR(VLOOKUP(R201,'Печать Заказа'!B:N,13,FALSE),"")</f>
        <v/>
      </c>
    </row>
    <row r="202" spans="25:25" ht="15" customHeight="1" x14ac:dyDescent="0.25">
      <c r="Y202" s="1" t="str">
        <f>IFERROR(VLOOKUP(R202,'Печать Заказа'!B:N,13,FALSE),"")</f>
        <v/>
      </c>
    </row>
    <row r="203" spans="25:25" ht="15" customHeight="1" x14ac:dyDescent="0.25">
      <c r="Y203" s="1" t="str">
        <f>IFERROR(VLOOKUP(R203,'Печать Заказа'!B:N,13,FALSE),"")</f>
        <v/>
      </c>
    </row>
    <row r="204" spans="25:25" ht="15" customHeight="1" x14ac:dyDescent="0.25">
      <c r="Y204" s="1" t="str">
        <f>IFERROR(VLOOKUP(R204,'Печать Заказа'!B:N,13,FALSE),"")</f>
        <v/>
      </c>
    </row>
    <row r="205" spans="25:25" ht="15" customHeight="1" x14ac:dyDescent="0.25">
      <c r="Y205" s="1" t="str">
        <f>IFERROR(VLOOKUP(R205,'Печать Заказа'!B:N,13,FALSE),"")</f>
        <v/>
      </c>
    </row>
    <row r="206" spans="25:25" ht="15" customHeight="1" x14ac:dyDescent="0.25">
      <c r="Y206" s="1" t="str">
        <f>IFERROR(VLOOKUP(R206,'Печать Заказа'!B:N,13,FALSE),"")</f>
        <v/>
      </c>
    </row>
    <row r="207" spans="25:25" ht="15" customHeight="1" x14ac:dyDescent="0.25">
      <c r="Y207" s="1" t="str">
        <f>IFERROR(VLOOKUP(R207,'Печать Заказа'!B:N,13,FALSE),"")</f>
        <v/>
      </c>
    </row>
    <row r="208" spans="25:25" ht="15" customHeight="1" x14ac:dyDescent="0.25">
      <c r="Y208" s="1" t="str">
        <f>IFERROR(VLOOKUP(R208,'Печать Заказа'!B:N,13,FALSE),"")</f>
        <v/>
      </c>
    </row>
    <row r="209" spans="25:25" ht="15" customHeight="1" x14ac:dyDescent="0.25">
      <c r="Y209" s="1" t="str">
        <f>IFERROR(VLOOKUP(R209,'Печать Заказа'!B:N,13,FALSE),"")</f>
        <v/>
      </c>
    </row>
    <row r="210" spans="25:25" ht="15" customHeight="1" x14ac:dyDescent="0.25">
      <c r="Y210" s="1" t="str">
        <f>IFERROR(VLOOKUP(R210,'Печать Заказа'!B:N,13,FALSE),"")</f>
        <v/>
      </c>
    </row>
    <row r="211" spans="25:25" ht="15" customHeight="1" x14ac:dyDescent="0.25">
      <c r="Y211" s="1" t="str">
        <f>IFERROR(VLOOKUP(R211,'Печать Заказа'!B:N,13,FALSE),"")</f>
        <v/>
      </c>
    </row>
    <row r="212" spans="25:25" ht="15" customHeight="1" x14ac:dyDescent="0.25">
      <c r="Y212" s="1" t="str">
        <f>IFERROR(VLOOKUP(R212,'Печать Заказа'!B:N,13,FALSE),"")</f>
        <v/>
      </c>
    </row>
    <row r="213" spans="25:25" ht="15" customHeight="1" x14ac:dyDescent="0.25">
      <c r="Y213" s="1" t="str">
        <f>IFERROR(VLOOKUP(R213,'Печать Заказа'!B:N,13,FALSE),"")</f>
        <v/>
      </c>
    </row>
    <row r="214" spans="25:25" ht="15" customHeight="1" x14ac:dyDescent="0.25">
      <c r="Y214" s="1" t="str">
        <f>IFERROR(VLOOKUP(R214,'Печать Заказа'!B:N,13,FALSE),"")</f>
        <v/>
      </c>
    </row>
    <row r="215" spans="25:25" ht="15" customHeight="1" x14ac:dyDescent="0.25">
      <c r="Y215" s="1" t="str">
        <f>IFERROR(VLOOKUP(R215,'Печать Заказа'!B:N,13,FALSE),"")</f>
        <v/>
      </c>
    </row>
    <row r="216" spans="25:25" ht="15" customHeight="1" x14ac:dyDescent="0.25">
      <c r="Y216" s="1" t="str">
        <f>IFERROR(VLOOKUP(R216,'Печать Заказа'!B:N,13,FALSE),"")</f>
        <v/>
      </c>
    </row>
    <row r="217" spans="25:25" ht="15" customHeight="1" x14ac:dyDescent="0.25">
      <c r="Y217" s="1" t="str">
        <f>IFERROR(VLOOKUP(R217,'Печать Заказа'!B:N,13,FALSE),"")</f>
        <v/>
      </c>
    </row>
    <row r="218" spans="25:25" ht="15" customHeight="1" x14ac:dyDescent="0.25">
      <c r="Y218" s="1" t="str">
        <f>IFERROR(VLOOKUP(R218,'Печать Заказа'!B:N,13,FALSE),"")</f>
        <v/>
      </c>
    </row>
    <row r="219" spans="25:25" ht="15" customHeight="1" x14ac:dyDescent="0.25">
      <c r="Y219" s="1" t="str">
        <f>IFERROR(VLOOKUP(R219,'Печать Заказа'!B:N,13,FALSE),"")</f>
        <v/>
      </c>
    </row>
    <row r="220" spans="25:25" ht="15" customHeight="1" x14ac:dyDescent="0.25">
      <c r="Y220" s="1" t="str">
        <f>IFERROR(VLOOKUP(R220,'Печать Заказа'!B:N,13,FALSE),"")</f>
        <v/>
      </c>
    </row>
    <row r="221" spans="25:25" ht="15" customHeight="1" x14ac:dyDescent="0.25">
      <c r="Y221" s="1" t="str">
        <f>IFERROR(VLOOKUP(R221,'Печать Заказа'!B:N,13,FALSE),"")</f>
        <v/>
      </c>
    </row>
    <row r="222" spans="25:25" ht="15" customHeight="1" x14ac:dyDescent="0.25">
      <c r="Y222" s="1" t="str">
        <f>IFERROR(VLOOKUP(R222,'Печать Заказа'!B:N,13,FALSE),"")</f>
        <v/>
      </c>
    </row>
    <row r="223" spans="25:25" ht="15" customHeight="1" x14ac:dyDescent="0.25">
      <c r="Y223" s="1" t="str">
        <f>IFERROR(VLOOKUP(R223,'Печать Заказа'!B:N,13,FALSE),"")</f>
        <v/>
      </c>
    </row>
    <row r="224" spans="25:25" ht="15" customHeight="1" x14ac:dyDescent="0.25">
      <c r="Y224" s="1" t="str">
        <f>IFERROR(VLOOKUP(R224,'Печать Заказа'!B:N,13,FALSE),"")</f>
        <v/>
      </c>
    </row>
    <row r="225" spans="25:25" ht="15" customHeight="1" x14ac:dyDescent="0.25">
      <c r="Y225" s="1" t="str">
        <f>IFERROR(VLOOKUP(R225,'Печать Заказа'!B:N,13,FALSE),"")</f>
        <v/>
      </c>
    </row>
    <row r="226" spans="25:25" ht="15" customHeight="1" x14ac:dyDescent="0.25">
      <c r="Y226" s="1" t="str">
        <f>IFERROR(VLOOKUP(R226,'Печать Заказа'!B:N,13,FALSE),"")</f>
        <v/>
      </c>
    </row>
    <row r="227" spans="25:25" ht="15" customHeight="1" x14ac:dyDescent="0.25">
      <c r="Y227" s="1" t="str">
        <f>IFERROR(VLOOKUP(R227,'Печать Заказа'!B:N,13,FALSE),"")</f>
        <v/>
      </c>
    </row>
    <row r="228" spans="25:25" ht="15" customHeight="1" x14ac:dyDescent="0.25">
      <c r="Y228" s="1" t="str">
        <f>IFERROR(VLOOKUP(R228,'Печать Заказа'!B:N,13,FALSE),"")</f>
        <v/>
      </c>
    </row>
    <row r="229" spans="25:25" ht="15" customHeight="1" x14ac:dyDescent="0.25">
      <c r="Y229" s="1" t="str">
        <f>IFERROR(VLOOKUP(R229,'Печать Заказа'!B:N,13,FALSE),"")</f>
        <v/>
      </c>
    </row>
    <row r="230" spans="25:25" ht="15" customHeight="1" x14ac:dyDescent="0.25">
      <c r="Y230" s="1" t="str">
        <f>IFERROR(VLOOKUP(R230,'Печать Заказа'!B:N,13,FALSE),"")</f>
        <v/>
      </c>
    </row>
    <row r="231" spans="25:25" ht="15" customHeight="1" x14ac:dyDescent="0.25">
      <c r="Y231" s="1" t="str">
        <f>IFERROR(VLOOKUP(R231,'Печать Заказа'!B:N,13,FALSE),"")</f>
        <v/>
      </c>
    </row>
    <row r="232" spans="25:25" ht="15" customHeight="1" x14ac:dyDescent="0.25">
      <c r="Y232" s="1" t="str">
        <f>IFERROR(VLOOKUP(R232,'Печать Заказа'!B:N,13,FALSE),"")</f>
        <v/>
      </c>
    </row>
    <row r="233" spans="25:25" ht="15" customHeight="1" x14ac:dyDescent="0.25">
      <c r="Y233" s="1" t="str">
        <f>IFERROR(VLOOKUP(R233,'Печать Заказа'!B:N,13,FALSE),"")</f>
        <v/>
      </c>
    </row>
    <row r="234" spans="25:25" ht="15" customHeight="1" x14ac:dyDescent="0.25">
      <c r="Y234" s="1" t="str">
        <f>IFERROR(VLOOKUP(R234,'Печать Заказа'!B:N,13,FALSE),"")</f>
        <v/>
      </c>
    </row>
    <row r="235" spans="25:25" ht="15" customHeight="1" x14ac:dyDescent="0.25">
      <c r="Y235" s="1" t="str">
        <f>IFERROR(VLOOKUP(R235,'Печать Заказа'!B:N,13,FALSE),"")</f>
        <v/>
      </c>
    </row>
    <row r="236" spans="25:25" ht="15" customHeight="1" x14ac:dyDescent="0.25">
      <c r="Y236" s="1" t="str">
        <f>IFERROR(VLOOKUP(R236,'Печать Заказа'!B:N,13,FALSE),"")</f>
        <v/>
      </c>
    </row>
    <row r="237" spans="25:25" ht="15" customHeight="1" x14ac:dyDescent="0.25">
      <c r="Y237" s="1" t="str">
        <f>IFERROR(VLOOKUP(R237,'Печать Заказа'!B:N,13,FALSE),"")</f>
        <v/>
      </c>
    </row>
    <row r="238" spans="25:25" ht="15" customHeight="1" x14ac:dyDescent="0.25">
      <c r="Y238" s="1" t="str">
        <f>IFERROR(VLOOKUP(R238,'Печать Заказа'!B:N,13,FALSE),"")</f>
        <v/>
      </c>
    </row>
  </sheetData>
  <protectedRanges>
    <protectedRange sqref="J3:J4 G4 L66 L71" name="Диапазон1"/>
    <protectedRange sqref="L46 L7 L11 L43 L62 L21 L67 L17 L40 L25 L49 L55 L58 L52 L72 L29 L34" name="Диапазон1_5"/>
    <protectedRange sqref="L68:L70 L63:L65 L61 L44:L45 L39 L22:L24 L56:L57 L59 L8:L10 L12:L16 L41:L42 L47:L48 L50:L51 L53:L54 L73:L79 L30:L33 L35:L37 L18:L20 L26:L28" name="Диапазон1_1"/>
    <protectedRange sqref="G3" name="Диапазон1_2"/>
  </protectedRanges>
  <mergeCells count="76">
    <mergeCell ref="G80:H80"/>
    <mergeCell ref="H69:I69"/>
    <mergeCell ref="H70:I70"/>
    <mergeCell ref="H67:I67"/>
    <mergeCell ref="L55:P55"/>
    <mergeCell ref="H56:I56"/>
    <mergeCell ref="H58:I58"/>
    <mergeCell ref="H59:I59"/>
    <mergeCell ref="H65:I65"/>
    <mergeCell ref="H64:I64"/>
    <mergeCell ref="H63:I63"/>
    <mergeCell ref="H72:I72"/>
    <mergeCell ref="L72:P72"/>
    <mergeCell ref="H73:I73"/>
    <mergeCell ref="H77:I77"/>
    <mergeCell ref="H79:I79"/>
    <mergeCell ref="L11:P11"/>
    <mergeCell ref="L21:P21"/>
    <mergeCell ref="L67:P67"/>
    <mergeCell ref="H68:I68"/>
    <mergeCell ref="L43:P43"/>
    <mergeCell ref="H44:I44"/>
    <mergeCell ref="H46:I46"/>
    <mergeCell ref="L46:P46"/>
    <mergeCell ref="H47:I47"/>
    <mergeCell ref="L17:P17"/>
    <mergeCell ref="H18:I18"/>
    <mergeCell ref="H19:I19"/>
    <mergeCell ref="H40:I40"/>
    <mergeCell ref="L40:P40"/>
    <mergeCell ref="H23:I23"/>
    <mergeCell ref="H22:I22"/>
    <mergeCell ref="H25:I25"/>
    <mergeCell ref="L25:P25"/>
    <mergeCell ref="H26:I26"/>
    <mergeCell ref="H27:I27"/>
    <mergeCell ref="L62:P62"/>
    <mergeCell ref="H50:I50"/>
    <mergeCell ref="H49:I49"/>
    <mergeCell ref="L49:P49"/>
    <mergeCell ref="H41:I41"/>
    <mergeCell ref="H62:I62"/>
    <mergeCell ref="H55:I55"/>
    <mergeCell ref="L58:P58"/>
    <mergeCell ref="H43:I43"/>
    <mergeCell ref="H52:I52"/>
    <mergeCell ref="L52:P52"/>
    <mergeCell ref="H53:I53"/>
    <mergeCell ref="B1:B3"/>
    <mergeCell ref="G2:H2"/>
    <mergeCell ref="G3:H3"/>
    <mergeCell ref="L7:P7"/>
    <mergeCell ref="H7:I7"/>
    <mergeCell ref="H8:I8"/>
    <mergeCell ref="H21:I21"/>
    <mergeCell ref="H13:I13"/>
    <mergeCell ref="H12:I12"/>
    <mergeCell ref="H15:I15"/>
    <mergeCell ref="H14:I14"/>
    <mergeCell ref="H9:I9"/>
    <mergeCell ref="H17:I17"/>
    <mergeCell ref="H11:I11"/>
    <mergeCell ref="H74:I74"/>
    <mergeCell ref="H75:I75"/>
    <mergeCell ref="H76:I76"/>
    <mergeCell ref="H78:I78"/>
    <mergeCell ref="H29:I29"/>
    <mergeCell ref="H35:I35"/>
    <mergeCell ref="H36:I36"/>
    <mergeCell ref="H37:I37"/>
    <mergeCell ref="L29:P29"/>
    <mergeCell ref="H30:I30"/>
    <mergeCell ref="H31:I31"/>
    <mergeCell ref="H32:I32"/>
    <mergeCell ref="H34:I34"/>
    <mergeCell ref="L34:P34"/>
  </mergeCells>
  <hyperlinks>
    <hyperlink ref="E48" r:id="rId1" display="видеоролик www.youtube.com"/>
    <hyperlink ref="C2" r:id="rId2"/>
    <hyperlink ref="G2" r:id="rId3"/>
  </hyperlinks>
  <printOptions horizontalCentered="1"/>
  <pageMargins left="0" right="0" top="0.11811023622047245" bottom="0.23622047244094491" header="0.11811023622047245" footer="0.11811023622047245"/>
  <pageSetup paperSize="9" scale="48" fitToHeight="0" orientation="portrait" horizontalDpi="4294967295" verticalDpi="4294967295" r:id="rId4"/>
  <rowBreaks count="1" manualBreakCount="1">
    <brk id="44" max="16383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D233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H20" sqref="H20:I20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13.85546875" style="5" customWidth="1"/>
    <col min="9" max="9" width="16.2851562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2.8554687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7.710937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4.42578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5" s="43" customFormat="1" ht="44.25" customHeight="1" x14ac:dyDescent="0.2">
      <c r="A1" s="38"/>
      <c r="B1" s="465"/>
      <c r="C1" s="496" t="s">
        <v>1101</v>
      </c>
      <c r="D1" s="497"/>
      <c r="E1" s="497"/>
      <c r="F1" s="498"/>
      <c r="G1" s="499"/>
      <c r="H1" s="500"/>
      <c r="I1" s="39"/>
      <c r="J1" s="39"/>
      <c r="K1" s="39"/>
      <c r="L1" s="46"/>
      <c r="M1" s="40"/>
      <c r="N1" s="40"/>
      <c r="O1" s="61"/>
      <c r="P1" s="40"/>
      <c r="Q1" s="41"/>
      <c r="R1" s="42"/>
      <c r="S1" s="42"/>
      <c r="T1" s="42"/>
      <c r="U1" s="42"/>
      <c r="V1" s="42"/>
      <c r="W1" s="42"/>
    </row>
    <row r="2" spans="1:25" s="50" customFormat="1" ht="30" customHeight="1" thickBot="1" x14ac:dyDescent="0.3">
      <c r="A2" s="47"/>
      <c r="B2" s="465"/>
      <c r="C2" s="501" t="s">
        <v>1102</v>
      </c>
      <c r="D2" s="464"/>
      <c r="E2" s="464"/>
      <c r="F2" s="464"/>
      <c r="G2" s="502" t="s">
        <v>1103</v>
      </c>
      <c r="H2" s="503"/>
      <c r="I2" s="51"/>
      <c r="J2" s="88" t="s">
        <v>174</v>
      </c>
      <c r="K2" s="51"/>
      <c r="L2" s="53" t="s">
        <v>175</v>
      </c>
      <c r="M2" s="53" t="s">
        <v>176</v>
      </c>
      <c r="N2" s="53"/>
      <c r="O2" s="52"/>
      <c r="P2" s="54"/>
      <c r="Q2" s="48"/>
      <c r="R2" s="49"/>
      <c r="S2" s="49"/>
      <c r="T2" s="49"/>
      <c r="U2" s="49"/>
      <c r="V2" s="49"/>
      <c r="W2" s="49"/>
    </row>
    <row r="3" spans="1:25" ht="34.5" customHeight="1" thickBot="1" x14ac:dyDescent="0.55000000000000004">
      <c r="A3" s="2"/>
      <c r="B3" s="465"/>
      <c r="C3" s="136" t="s">
        <v>183</v>
      </c>
      <c r="D3" s="136"/>
      <c r="E3" s="136"/>
      <c r="G3" s="477"/>
      <c r="H3" s="477"/>
      <c r="I3" s="7"/>
      <c r="J3" s="149">
        <v>0</v>
      </c>
      <c r="K3" s="59" t="s">
        <v>177</v>
      </c>
      <c r="L3" s="57">
        <f>SUM(L8:L58)</f>
        <v>0</v>
      </c>
      <c r="M3" s="57">
        <f>SUM(M8:M58)</f>
        <v>0</v>
      </c>
      <c r="N3" s="60"/>
      <c r="O3" s="58" t="s">
        <v>184</v>
      </c>
      <c r="P3" s="58" t="s">
        <v>186</v>
      </c>
      <c r="Q3" s="87" t="s">
        <v>69</v>
      </c>
      <c r="R3" s="87" t="s">
        <v>70</v>
      </c>
      <c r="S3" s="87" t="s">
        <v>166</v>
      </c>
      <c r="T3" s="351" t="s">
        <v>87</v>
      </c>
      <c r="U3" s="26"/>
      <c r="V3" s="87" t="s">
        <v>145</v>
      </c>
      <c r="W3" s="87" t="s">
        <v>71</v>
      </c>
    </row>
    <row r="4" spans="1:25" ht="6.75" customHeight="1" x14ac:dyDescent="0.5">
      <c r="A4" s="2"/>
      <c r="B4" s="112"/>
      <c r="C4" s="173"/>
      <c r="D4" s="173"/>
      <c r="E4" s="173"/>
      <c r="G4" s="113"/>
      <c r="H4" s="113"/>
      <c r="I4" s="7"/>
      <c r="J4" s="114"/>
      <c r="K4" s="59"/>
      <c r="L4" s="115"/>
      <c r="M4" s="115"/>
      <c r="N4" s="115"/>
      <c r="O4" s="58"/>
      <c r="P4" s="58"/>
      <c r="Q4" s="111"/>
      <c r="R4" s="111"/>
      <c r="S4" s="111"/>
      <c r="T4" s="342"/>
      <c r="U4" s="26"/>
      <c r="V4" s="111"/>
      <c r="W4" s="111"/>
    </row>
    <row r="5" spans="1:25" s="69" customFormat="1" ht="47.25" customHeight="1" thickBot="1" x14ac:dyDescent="0.3">
      <c r="A5" s="68"/>
      <c r="B5" s="110" t="s">
        <v>255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36"/>
      <c r="R5" s="37"/>
      <c r="S5" s="37"/>
      <c r="T5" s="346"/>
      <c r="U5" s="44"/>
      <c r="V5" s="37"/>
      <c r="W5" s="37"/>
    </row>
    <row r="6" spans="1:25" s="33" customFormat="1" ht="66" customHeight="1" x14ac:dyDescent="0.25">
      <c r="A6" s="3"/>
      <c r="B6" s="402"/>
      <c r="C6" s="92" t="s">
        <v>920</v>
      </c>
      <c r="D6" s="92"/>
      <c r="E6" s="92"/>
      <c r="F6" s="92"/>
      <c r="G6" s="92"/>
      <c r="H6" s="92"/>
      <c r="I6" s="92"/>
      <c r="J6" s="92"/>
      <c r="K6" s="92"/>
      <c r="L6" s="486"/>
      <c r="M6" s="486"/>
      <c r="N6" s="486"/>
      <c r="O6" s="486"/>
      <c r="P6" s="486"/>
      <c r="Q6" s="27"/>
      <c r="R6" s="30"/>
      <c r="S6" s="30"/>
      <c r="T6" s="30"/>
      <c r="U6" s="30"/>
      <c r="V6" s="30"/>
      <c r="W6" s="30"/>
      <c r="Y6" s="1" t="str">
        <f>IFERROR(VLOOKUP(R6,'Печать Заказа'!B:N,13,FALSE),"")</f>
        <v/>
      </c>
    </row>
    <row r="7" spans="1:25" ht="61.5" customHeight="1" x14ac:dyDescent="0.25">
      <c r="B7" s="84"/>
      <c r="C7" s="91" t="s">
        <v>59</v>
      </c>
      <c r="D7" s="91"/>
      <c r="E7" s="177" t="s">
        <v>334</v>
      </c>
      <c r="F7" s="91" t="s">
        <v>166</v>
      </c>
      <c r="G7" s="340" t="s">
        <v>254</v>
      </c>
      <c r="H7" s="471" t="s">
        <v>253</v>
      </c>
      <c r="I7" s="471"/>
      <c r="J7" s="340" t="s">
        <v>250</v>
      </c>
      <c r="K7" s="340" t="s">
        <v>187</v>
      </c>
      <c r="L7" s="467" t="s">
        <v>922</v>
      </c>
      <c r="M7" s="468"/>
      <c r="N7" s="468"/>
      <c r="O7" s="468"/>
      <c r="P7" s="469"/>
      <c r="Q7" s="28"/>
      <c r="R7" s="29"/>
      <c r="S7" s="29"/>
      <c r="T7" s="29"/>
      <c r="U7" s="29"/>
      <c r="V7" s="29"/>
      <c r="W7" s="29"/>
      <c r="Y7" s="1" t="str">
        <f>IFERROR(VLOOKUP(R7,'Печать Заказа'!B:N,13,FALSE),"")</f>
        <v/>
      </c>
    </row>
    <row r="8" spans="1:25" ht="48.75" customHeight="1" thickBot="1" x14ac:dyDescent="0.3">
      <c r="B8" s="79"/>
      <c r="C8" s="484" t="str">
        <f>Q8</f>
        <v>THERMEX E 22 MD</v>
      </c>
      <c r="D8" s="484"/>
      <c r="E8" s="182" t="s">
        <v>335</v>
      </c>
      <c r="F8" s="65">
        <f>S8</f>
        <v>351110</v>
      </c>
      <c r="G8" s="341">
        <v>2.2000000000000002</v>
      </c>
      <c r="H8" s="472">
        <v>22</v>
      </c>
      <c r="I8" s="472"/>
      <c r="J8" s="341">
        <v>11</v>
      </c>
      <c r="K8" s="67" t="s">
        <v>252</v>
      </c>
      <c r="L8" s="97">
        <v>0</v>
      </c>
      <c r="M8" s="97">
        <f>L8*O8</f>
        <v>0</v>
      </c>
      <c r="N8" s="97"/>
      <c r="O8" s="98">
        <f>P8*(1-$J$3)</f>
        <v>24190</v>
      </c>
      <c r="P8" s="99">
        <f>V8</f>
        <v>24190</v>
      </c>
      <c r="Q8" s="339" t="s">
        <v>916</v>
      </c>
      <c r="R8" s="339" t="s">
        <v>917</v>
      </c>
      <c r="S8" s="89">
        <v>351110</v>
      </c>
      <c r="T8" s="345">
        <v>4670033313741</v>
      </c>
      <c r="U8" s="31"/>
      <c r="V8" s="455">
        <f>VLOOKUP(R8,'Печать Заказа'!B:F,5,FALSE)</f>
        <v>24190</v>
      </c>
      <c r="W8" s="339" t="str">
        <f>IF(V8="фикс.цена",VLOOKUP(R8,'Печать Заказа'!B:F,4,FALSE),"")</f>
        <v/>
      </c>
      <c r="Y8" s="1">
        <f>IFERROR(VLOOKUP(R8,'Печать Заказа'!B:N,13,FALSE),"")</f>
        <v>0</v>
      </c>
    </row>
    <row r="9" spans="1:25" s="33" customFormat="1" ht="56.25" customHeight="1" thickTop="1" x14ac:dyDescent="0.25">
      <c r="A9" s="3"/>
      <c r="B9" s="402"/>
      <c r="C9" s="92" t="s">
        <v>1008</v>
      </c>
      <c r="D9" s="92"/>
      <c r="E9" s="92"/>
      <c r="F9" s="92"/>
      <c r="G9" s="92"/>
      <c r="H9" s="92"/>
      <c r="I9" s="92"/>
      <c r="J9" s="92"/>
      <c r="K9" s="92"/>
      <c r="L9" s="486"/>
      <c r="M9" s="486"/>
      <c r="N9" s="486"/>
      <c r="O9" s="486"/>
      <c r="P9" s="486"/>
      <c r="Q9" s="27"/>
      <c r="R9" s="30"/>
      <c r="S9" s="30"/>
      <c r="T9" s="30"/>
      <c r="U9" s="30"/>
      <c r="V9" s="30"/>
      <c r="W9" s="30"/>
      <c r="Y9" s="1" t="str">
        <f>IFERROR(VLOOKUP(R9,'Печать Заказа'!B:N,13,FALSE),"")</f>
        <v/>
      </c>
    </row>
    <row r="10" spans="1:25" ht="45" customHeight="1" x14ac:dyDescent="0.25">
      <c r="B10" s="84"/>
      <c r="C10" s="91" t="s">
        <v>59</v>
      </c>
      <c r="D10" s="91"/>
      <c r="E10" s="177" t="s">
        <v>334</v>
      </c>
      <c r="F10" s="91" t="s">
        <v>166</v>
      </c>
      <c r="G10" s="383" t="s">
        <v>254</v>
      </c>
      <c r="H10" s="471" t="s">
        <v>253</v>
      </c>
      <c r="I10" s="471"/>
      <c r="J10" s="383" t="s">
        <v>250</v>
      </c>
      <c r="K10" s="383" t="s">
        <v>187</v>
      </c>
      <c r="L10" s="467" t="s">
        <v>821</v>
      </c>
      <c r="M10" s="468"/>
      <c r="N10" s="468"/>
      <c r="O10" s="468"/>
      <c r="P10" s="469"/>
      <c r="Q10" s="28"/>
      <c r="R10" s="29"/>
      <c r="S10" s="29"/>
      <c r="T10" s="29"/>
      <c r="U10" s="29"/>
      <c r="V10" s="29"/>
      <c r="W10" s="29"/>
      <c r="Y10" s="1" t="str">
        <f>IFERROR(VLOOKUP(R10,'Печать Заказа'!B:N,13,FALSE),"")</f>
        <v/>
      </c>
    </row>
    <row r="11" spans="1:25" ht="48.75" customHeight="1" x14ac:dyDescent="0.25">
      <c r="B11" s="10"/>
      <c r="C11" s="485" t="str">
        <f>Q11</f>
        <v>THERMEX S 20 MD (Art Black)</v>
      </c>
      <c r="D11" s="485"/>
      <c r="E11" s="181" t="s">
        <v>335</v>
      </c>
      <c r="F11" s="65">
        <f>S11</f>
        <v>351111</v>
      </c>
      <c r="G11" s="382">
        <v>2.2000000000000002</v>
      </c>
      <c r="H11" s="472">
        <v>20</v>
      </c>
      <c r="I11" s="472"/>
      <c r="J11" s="382">
        <v>10</v>
      </c>
      <c r="K11" s="67" t="s">
        <v>365</v>
      </c>
      <c r="L11" s="97">
        <v>0</v>
      </c>
      <c r="M11" s="97">
        <f>L11*O11</f>
        <v>0</v>
      </c>
      <c r="N11" s="97"/>
      <c r="O11" s="98">
        <f>P11*(1-$J$3)</f>
        <v>23590</v>
      </c>
      <c r="P11" s="99">
        <f>V11</f>
        <v>23590</v>
      </c>
      <c r="Q11" s="384" t="s">
        <v>1009</v>
      </c>
      <c r="R11" s="384" t="s">
        <v>1011</v>
      </c>
      <c r="S11" s="384">
        <v>351111</v>
      </c>
      <c r="T11" s="345">
        <v>4670033314564</v>
      </c>
      <c r="U11" s="31"/>
      <c r="V11" s="455">
        <f>VLOOKUP(R11,'Печать Заказа'!B:F,5,FALSE)</f>
        <v>23590</v>
      </c>
      <c r="W11" s="384" t="str">
        <f>IF(V11="фикс.цена",VLOOKUP(R11,'Печать Заказа'!B:F,4,FALSE),"")</f>
        <v/>
      </c>
      <c r="Y11" s="1">
        <f>IFERROR(VLOOKUP(R15,'Печать Заказа'!B:N,13,FALSE),"")</f>
        <v>0</v>
      </c>
    </row>
    <row r="12" spans="1:25" s="33" customFormat="1" ht="66" customHeight="1" thickBot="1" x14ac:dyDescent="0.3">
      <c r="A12" s="3"/>
      <c r="B12" s="79"/>
      <c r="C12" s="485" t="str">
        <f>Q12</f>
        <v>THERMEX S 20 MD (Art Red)</v>
      </c>
      <c r="D12" s="485"/>
      <c r="E12" s="181" t="s">
        <v>335</v>
      </c>
      <c r="F12" s="65">
        <f>S12</f>
        <v>351112</v>
      </c>
      <c r="G12" s="382">
        <v>2.2000000000000002</v>
      </c>
      <c r="H12" s="472">
        <v>20</v>
      </c>
      <c r="I12" s="472"/>
      <c r="J12" s="382">
        <v>10</v>
      </c>
      <c r="K12" s="67" t="s">
        <v>365</v>
      </c>
      <c r="L12" s="97">
        <v>0</v>
      </c>
      <c r="M12" s="97">
        <f>L12*O12</f>
        <v>0</v>
      </c>
      <c r="N12" s="97"/>
      <c r="O12" s="98">
        <f>P12*(1-$J$3)</f>
        <v>23590</v>
      </c>
      <c r="P12" s="99">
        <f>V12</f>
        <v>23590</v>
      </c>
      <c r="Q12" s="384" t="s">
        <v>1010</v>
      </c>
      <c r="R12" s="384" t="s">
        <v>1012</v>
      </c>
      <c r="S12" s="384">
        <v>351112</v>
      </c>
      <c r="T12" s="345">
        <v>4670033314557</v>
      </c>
      <c r="U12" s="31"/>
      <c r="V12" s="455">
        <f>VLOOKUP(R12,'Печать Заказа'!B:F,5,FALSE)</f>
        <v>23590</v>
      </c>
      <c r="W12" s="384" t="str">
        <f>IF(V12="фикс.цена",VLOOKUP(R12,'Печать Заказа'!B:F,4,FALSE),"")</f>
        <v/>
      </c>
      <c r="Y12" s="1" t="str">
        <f>IFERROR(VLOOKUP(#REF!,'Печать Заказа'!B:N,13,FALSE),"")</f>
        <v/>
      </c>
    </row>
    <row r="13" spans="1:25" s="33" customFormat="1" ht="66" customHeight="1" thickTop="1" x14ac:dyDescent="0.25">
      <c r="A13" s="3"/>
      <c r="B13" s="402"/>
      <c r="C13" s="92" t="s">
        <v>537</v>
      </c>
      <c r="D13" s="92"/>
      <c r="E13" s="92"/>
      <c r="F13" s="92"/>
      <c r="G13" s="92"/>
      <c r="H13" s="92"/>
      <c r="I13" s="92"/>
      <c r="J13" s="92"/>
      <c r="K13" s="92"/>
      <c r="L13" s="486"/>
      <c r="M13" s="486"/>
      <c r="N13" s="486"/>
      <c r="O13" s="486"/>
      <c r="P13" s="486"/>
      <c r="Q13" s="27"/>
      <c r="R13" s="30"/>
      <c r="S13" s="30"/>
      <c r="T13" s="347"/>
      <c r="U13" s="30"/>
      <c r="V13" s="30"/>
      <c r="W13" s="30"/>
    </row>
    <row r="14" spans="1:25" ht="45" customHeight="1" x14ac:dyDescent="0.25">
      <c r="B14" s="84"/>
      <c r="C14" s="91" t="s">
        <v>59</v>
      </c>
      <c r="D14" s="91"/>
      <c r="E14" s="177" t="s">
        <v>334</v>
      </c>
      <c r="F14" s="91" t="s">
        <v>166</v>
      </c>
      <c r="G14" s="236" t="s">
        <v>254</v>
      </c>
      <c r="H14" s="471" t="s">
        <v>253</v>
      </c>
      <c r="I14" s="471"/>
      <c r="J14" s="236" t="s">
        <v>250</v>
      </c>
      <c r="K14" s="236" t="s">
        <v>187</v>
      </c>
      <c r="L14" s="467" t="s">
        <v>921</v>
      </c>
      <c r="M14" s="468"/>
      <c r="N14" s="468"/>
      <c r="O14" s="468"/>
      <c r="P14" s="469"/>
    </row>
    <row r="15" spans="1:25" ht="41.25" customHeight="1" thickBot="1" x14ac:dyDescent="0.3">
      <c r="B15" s="79"/>
      <c r="C15" s="484" t="str">
        <f>Q15</f>
        <v>THERMEX G 20 TD (Pro)</v>
      </c>
      <c r="D15" s="484"/>
      <c r="E15" s="182" t="s">
        <v>335</v>
      </c>
      <c r="F15" s="65">
        <f>S15</f>
        <v>351104</v>
      </c>
      <c r="G15" s="238">
        <v>2.2000000000000002</v>
      </c>
      <c r="H15" s="472">
        <v>20</v>
      </c>
      <c r="I15" s="472"/>
      <c r="J15" s="238">
        <v>10</v>
      </c>
      <c r="K15" s="67" t="s">
        <v>365</v>
      </c>
      <c r="L15" s="97">
        <v>0</v>
      </c>
      <c r="M15" s="97">
        <f>L15*O15</f>
        <v>0</v>
      </c>
      <c r="N15" s="97"/>
      <c r="O15" s="98">
        <f>P15*(1-$J$3)</f>
        <v>23390</v>
      </c>
      <c r="P15" s="99">
        <f>V15</f>
        <v>23390</v>
      </c>
      <c r="Q15" s="237" t="s">
        <v>538</v>
      </c>
      <c r="R15" s="237" t="s">
        <v>539</v>
      </c>
      <c r="S15" s="237">
        <v>351104</v>
      </c>
      <c r="T15" s="345">
        <v>4670033310122</v>
      </c>
      <c r="U15" s="31"/>
      <c r="V15" s="455">
        <f>VLOOKUP(R15,'Печать Заказа'!B:F,5,FALSE)</f>
        <v>23390</v>
      </c>
      <c r="W15" s="237" t="str">
        <f>IF(V15="фикс.цена",VLOOKUP(R15,'Печать Заказа'!B:F,4,FALSE),"")</f>
        <v/>
      </c>
      <c r="Y15" s="1" t="str">
        <f>IFERROR(VLOOKUP(#REF!,'Печать Заказа'!B:N,13,FALSE),"")</f>
        <v/>
      </c>
    </row>
    <row r="16" spans="1:25" ht="48.75" customHeight="1" thickTop="1" x14ac:dyDescent="0.25">
      <c r="B16" s="402"/>
      <c r="C16" s="92" t="s">
        <v>655</v>
      </c>
      <c r="D16" s="92"/>
      <c r="E16" s="92"/>
      <c r="F16" s="92"/>
      <c r="G16" s="92"/>
      <c r="H16" s="92"/>
      <c r="I16" s="92"/>
      <c r="J16" s="92"/>
      <c r="K16" s="92"/>
      <c r="L16" s="486"/>
      <c r="M16" s="486"/>
      <c r="N16" s="486"/>
      <c r="O16" s="486"/>
      <c r="P16" s="486"/>
      <c r="Q16" s="28"/>
      <c r="R16" s="29"/>
      <c r="S16" s="29"/>
      <c r="T16" s="29"/>
      <c r="U16" s="29"/>
      <c r="V16" s="29"/>
      <c r="W16" s="29"/>
      <c r="Y16" s="1" t="str">
        <f>IFERROR(VLOOKUP(R16,'Печать Заказа'!B:N,13,FALSE),"")</f>
        <v/>
      </c>
    </row>
    <row r="17" spans="1:28" ht="54.75" customHeight="1" x14ac:dyDescent="0.25">
      <c r="B17" s="84"/>
      <c r="C17" s="91" t="s">
        <v>59</v>
      </c>
      <c r="D17" s="91"/>
      <c r="E17" s="177" t="s">
        <v>334</v>
      </c>
      <c r="F17" s="91" t="s">
        <v>166</v>
      </c>
      <c r="G17" s="280" t="s">
        <v>254</v>
      </c>
      <c r="H17" s="471" t="s">
        <v>253</v>
      </c>
      <c r="I17" s="471"/>
      <c r="J17" s="280" t="s">
        <v>250</v>
      </c>
      <c r="K17" s="280" t="s">
        <v>187</v>
      </c>
      <c r="L17" s="467" t="s">
        <v>821</v>
      </c>
      <c r="M17" s="468"/>
      <c r="N17" s="468"/>
      <c r="O17" s="468"/>
      <c r="P17" s="469"/>
      <c r="Y17" s="1">
        <f>IFERROR(VLOOKUP(R18,'Печать Заказа'!B:N,13,FALSE),"")</f>
        <v>0</v>
      </c>
    </row>
    <row r="18" spans="1:28" s="33" customFormat="1" ht="18.75" thickBot="1" x14ac:dyDescent="0.3">
      <c r="A18" s="3"/>
      <c r="B18" s="79"/>
      <c r="C18" s="485" t="str">
        <f>Q18</f>
        <v>THERMEX S 20 MD</v>
      </c>
      <c r="D18" s="485"/>
      <c r="E18" s="181" t="s">
        <v>335</v>
      </c>
      <c r="F18" s="65">
        <f>S18</f>
        <v>351107</v>
      </c>
      <c r="G18" s="278">
        <v>2.2000000000000002</v>
      </c>
      <c r="H18" s="472">
        <v>20</v>
      </c>
      <c r="I18" s="472"/>
      <c r="J18" s="278">
        <v>10</v>
      </c>
      <c r="K18" s="67" t="s">
        <v>365</v>
      </c>
      <c r="L18" s="97">
        <v>0</v>
      </c>
      <c r="M18" s="97">
        <f>L18*O18</f>
        <v>0</v>
      </c>
      <c r="N18" s="97"/>
      <c r="O18" s="98">
        <f>P18*(1-$J$3)</f>
        <v>22790</v>
      </c>
      <c r="P18" s="99">
        <f>V18</f>
        <v>22790</v>
      </c>
      <c r="Q18" s="279" t="s">
        <v>656</v>
      </c>
      <c r="R18" s="279" t="s">
        <v>657</v>
      </c>
      <c r="S18" s="89">
        <v>351107</v>
      </c>
      <c r="T18" s="345">
        <v>4670033312096</v>
      </c>
      <c r="U18" s="31"/>
      <c r="V18" s="455">
        <f>VLOOKUP(R18,'Печать Заказа'!B:F,5,FALSE)</f>
        <v>22790</v>
      </c>
      <c r="W18" s="279" t="str">
        <f>IF(V18="фикс.цена",VLOOKUP(R18,'Печать Заказа'!B:F,4,FALSE),"")</f>
        <v/>
      </c>
      <c r="Y18" s="1" t="str">
        <f>IFERROR(VLOOKUP(#REF!,'Печать Заказа'!B:N,13,FALSE),"")</f>
        <v/>
      </c>
    </row>
    <row r="19" spans="1:28" ht="54.75" customHeight="1" thickTop="1" x14ac:dyDescent="0.25">
      <c r="B19" s="402"/>
      <c r="C19" s="92" t="s">
        <v>369</v>
      </c>
      <c r="D19" s="92"/>
      <c r="E19" s="92"/>
      <c r="F19" s="92"/>
      <c r="G19" s="92"/>
      <c r="H19" s="92"/>
      <c r="I19" s="92"/>
      <c r="J19" s="92"/>
      <c r="K19" s="92"/>
      <c r="L19" s="486"/>
      <c r="M19" s="486"/>
      <c r="N19" s="486"/>
      <c r="O19" s="486"/>
      <c r="P19" s="486"/>
      <c r="Q19" s="28"/>
      <c r="R19" s="29"/>
      <c r="S19" s="29"/>
      <c r="T19" s="29"/>
      <c r="U19" s="29"/>
      <c r="V19" s="29"/>
      <c r="W19" s="29"/>
      <c r="Y19" s="1" t="str">
        <f>IFERROR(VLOOKUP(R19,'Печать Заказа'!B:N,13,FALSE),"")</f>
        <v/>
      </c>
    </row>
    <row r="20" spans="1:28" ht="50.25" customHeight="1" x14ac:dyDescent="0.25">
      <c r="B20" s="84"/>
      <c r="C20" s="91" t="s">
        <v>59</v>
      </c>
      <c r="D20" s="91"/>
      <c r="E20" s="177" t="s">
        <v>334</v>
      </c>
      <c r="F20" s="91" t="s">
        <v>166</v>
      </c>
      <c r="G20" s="206" t="s">
        <v>254</v>
      </c>
      <c r="H20" s="471" t="s">
        <v>253</v>
      </c>
      <c r="I20" s="471"/>
      <c r="J20" s="206" t="s">
        <v>250</v>
      </c>
      <c r="K20" s="206" t="s">
        <v>187</v>
      </c>
      <c r="L20" s="467" t="s">
        <v>820</v>
      </c>
      <c r="M20" s="468"/>
      <c r="N20" s="468"/>
      <c r="O20" s="468"/>
      <c r="P20" s="469"/>
      <c r="Y20" s="1">
        <f>IFERROR(VLOOKUP(R21,'Печать Заказа'!B:N,13,FALSE),"")</f>
        <v>0</v>
      </c>
    </row>
    <row r="21" spans="1:28" ht="18" x14ac:dyDescent="0.25">
      <c r="B21" s="10"/>
      <c r="C21" s="485" t="str">
        <f>Q21</f>
        <v>THERMEX G 20 D ((Pearl white)</v>
      </c>
      <c r="D21" s="485"/>
      <c r="E21" s="181" t="s">
        <v>335</v>
      </c>
      <c r="F21" s="65">
        <f>S21</f>
        <v>351102</v>
      </c>
      <c r="G21" s="205">
        <v>2.2000000000000002</v>
      </c>
      <c r="H21" s="472">
        <v>20</v>
      </c>
      <c r="I21" s="472"/>
      <c r="J21" s="205">
        <v>10</v>
      </c>
      <c r="K21" s="67" t="s">
        <v>365</v>
      </c>
      <c r="L21" s="97">
        <v>0</v>
      </c>
      <c r="M21" s="97">
        <f>L21*O21</f>
        <v>0</v>
      </c>
      <c r="N21" s="97"/>
      <c r="O21" s="98">
        <f>P21*(1-$J$3)</f>
        <v>19190</v>
      </c>
      <c r="P21" s="99">
        <f>V21</f>
        <v>19190</v>
      </c>
      <c r="Q21" s="204" t="s">
        <v>359</v>
      </c>
      <c r="R21" s="204" t="s">
        <v>362</v>
      </c>
      <c r="S21" s="204">
        <v>351102</v>
      </c>
      <c r="T21" s="345">
        <v>4670007718725</v>
      </c>
      <c r="U21" s="31"/>
      <c r="V21" s="455">
        <f>VLOOKUP(R21,'Печать Заказа'!B:F,5,FALSE)</f>
        <v>19190</v>
      </c>
      <c r="W21" s="204" t="str">
        <f>IF(V21="фикс.цена",VLOOKUP(R21,'Печать Заказа'!B:F,4,FALSE),"")</f>
        <v/>
      </c>
      <c r="Y21" s="1">
        <f>IFERROR(VLOOKUP(R22,'Печать Заказа'!B:N,13,FALSE),"")</f>
        <v>0</v>
      </c>
    </row>
    <row r="22" spans="1:28" ht="18" x14ac:dyDescent="0.25">
      <c r="B22" s="10"/>
      <c r="C22" s="485" t="str">
        <f>Q22</f>
        <v>THERMEX G 20 D (Golden brown)</v>
      </c>
      <c r="D22" s="485"/>
      <c r="E22" s="181" t="s">
        <v>335</v>
      </c>
      <c r="F22" s="65">
        <f>S22</f>
        <v>351103</v>
      </c>
      <c r="G22" s="205">
        <v>2.2000000000000002</v>
      </c>
      <c r="H22" s="472">
        <v>20</v>
      </c>
      <c r="I22" s="472"/>
      <c r="J22" s="205">
        <v>10</v>
      </c>
      <c r="K22" s="67" t="s">
        <v>365</v>
      </c>
      <c r="L22" s="97">
        <v>0</v>
      </c>
      <c r="M22" s="97">
        <f>L22*O22</f>
        <v>0</v>
      </c>
      <c r="N22" s="97"/>
      <c r="O22" s="98">
        <f>P22*(1-$J$3)</f>
        <v>19190</v>
      </c>
      <c r="P22" s="99">
        <f>V22</f>
        <v>19190</v>
      </c>
      <c r="Q22" s="204" t="s">
        <v>360</v>
      </c>
      <c r="R22" s="204" t="s">
        <v>363</v>
      </c>
      <c r="S22" s="204">
        <v>351103</v>
      </c>
      <c r="T22" s="345">
        <v>4670007718732</v>
      </c>
      <c r="U22" s="31"/>
      <c r="V22" s="455">
        <f>VLOOKUP(R22,'Печать Заказа'!B:F,5,FALSE)</f>
        <v>19190</v>
      </c>
      <c r="W22" s="204" t="str">
        <f>IF(V22="фикс.цена",VLOOKUP(R22,'Печать Заказа'!B:F,4,FALSE),"")</f>
        <v/>
      </c>
      <c r="Y22" s="1">
        <f>IFERROR(VLOOKUP(R23,'Печать Заказа'!B:N,13,FALSE),"")</f>
        <v>0</v>
      </c>
      <c r="AB22"/>
    </row>
    <row r="23" spans="1:28" ht="27.75" customHeight="1" x14ac:dyDescent="0.25">
      <c r="B23" s="10"/>
      <c r="C23" s="484" t="str">
        <f>Q23</f>
        <v>THERMEX G 20 D (Silver)</v>
      </c>
      <c r="D23" s="484"/>
      <c r="E23" s="181" t="s">
        <v>335</v>
      </c>
      <c r="F23" s="65">
        <f>S23</f>
        <v>351101</v>
      </c>
      <c r="G23" s="205">
        <v>2.2000000000000002</v>
      </c>
      <c r="H23" s="472">
        <v>20</v>
      </c>
      <c r="I23" s="472"/>
      <c r="J23" s="205">
        <v>10</v>
      </c>
      <c r="K23" s="67" t="s">
        <v>365</v>
      </c>
      <c r="L23" s="97">
        <v>0</v>
      </c>
      <c r="M23" s="97">
        <f>L23*O23</f>
        <v>0</v>
      </c>
      <c r="N23" s="97"/>
      <c r="O23" s="98">
        <f>P23*(1-$J$3)</f>
        <v>19190</v>
      </c>
      <c r="P23" s="99">
        <f>V23</f>
        <v>19190</v>
      </c>
      <c r="Q23" s="204" t="s">
        <v>361</v>
      </c>
      <c r="R23" s="204" t="s">
        <v>364</v>
      </c>
      <c r="S23" s="204">
        <v>351101</v>
      </c>
      <c r="T23" s="345">
        <v>4670007718718</v>
      </c>
      <c r="U23" s="31"/>
      <c r="V23" s="455">
        <f>VLOOKUP(R23,'Печать Заказа'!B:F,5,FALSE)</f>
        <v>19190</v>
      </c>
      <c r="W23" s="204" t="str">
        <f>IF(V23="фикс.цена",VLOOKUP(R23,'Печать Заказа'!B:F,4,FALSE),"")</f>
        <v/>
      </c>
      <c r="Y23" s="1">
        <f>IFERROR(VLOOKUP(R24,'Печать Заказа'!B:N,13,FALSE),"")</f>
        <v>0</v>
      </c>
    </row>
    <row r="24" spans="1:28" s="33" customFormat="1" ht="18.75" thickBot="1" x14ac:dyDescent="0.3">
      <c r="A24" s="3"/>
      <c r="B24" s="79"/>
      <c r="C24" s="484" t="str">
        <f>Q24</f>
        <v>THERMEX G 28 D Pearl white</v>
      </c>
      <c r="D24" s="484"/>
      <c r="E24" s="181" t="s">
        <v>335</v>
      </c>
      <c r="F24" s="65">
        <f>S24</f>
        <v>351105</v>
      </c>
      <c r="G24" s="252">
        <v>4</v>
      </c>
      <c r="H24" s="472">
        <v>28</v>
      </c>
      <c r="I24" s="472"/>
      <c r="J24" s="252">
        <v>14</v>
      </c>
      <c r="K24" s="67" t="s">
        <v>571</v>
      </c>
      <c r="L24" s="97">
        <v>0</v>
      </c>
      <c r="M24" s="97">
        <f>L24*O24</f>
        <v>0</v>
      </c>
      <c r="N24" s="97"/>
      <c r="O24" s="98">
        <f>P24*(1-$J$3)</f>
        <v>24590</v>
      </c>
      <c r="P24" s="99">
        <f>V24</f>
        <v>24590</v>
      </c>
      <c r="Q24" s="250" t="s">
        <v>569</v>
      </c>
      <c r="R24" s="250" t="s">
        <v>570</v>
      </c>
      <c r="S24" s="250">
        <v>351105</v>
      </c>
      <c r="T24" s="345">
        <v>4670033311075</v>
      </c>
      <c r="U24" s="31"/>
      <c r="V24" s="455">
        <f>VLOOKUP(R24,'Печать Заказа'!B:F,5,FALSE)</f>
        <v>24590</v>
      </c>
      <c r="W24" s="250" t="str">
        <f>IF(V24="фикс.цена",VLOOKUP(R24,'Печать Заказа'!B:F,4,FALSE),"")</f>
        <v/>
      </c>
      <c r="Y24" s="1" t="str">
        <f>IFERROR(VLOOKUP(#REF!,'Печать Заказа'!B:N,13,FALSE),"")</f>
        <v/>
      </c>
    </row>
    <row r="25" spans="1:28" ht="51" customHeight="1" thickTop="1" x14ac:dyDescent="0.25">
      <c r="B25" s="402"/>
      <c r="C25" s="92" t="s">
        <v>630</v>
      </c>
      <c r="D25" s="92"/>
      <c r="E25" s="92"/>
      <c r="F25" s="92"/>
      <c r="G25" s="92"/>
      <c r="H25" s="92"/>
      <c r="I25" s="92"/>
      <c r="J25" s="92"/>
      <c r="K25" s="92"/>
      <c r="L25" s="106"/>
      <c r="M25" s="81"/>
      <c r="N25" s="81"/>
      <c r="O25" s="81"/>
      <c r="P25" s="81"/>
      <c r="Q25" s="28"/>
      <c r="R25" s="29"/>
      <c r="S25" s="29"/>
      <c r="T25" s="29"/>
      <c r="U25" s="29"/>
      <c r="V25" s="29"/>
      <c r="W25" s="29"/>
      <c r="Y25" s="1" t="str">
        <f>IFERROR(VLOOKUP(R25,'Печать Заказа'!B:N,13,FALSE),"")</f>
        <v/>
      </c>
    </row>
    <row r="26" spans="1:28" ht="45.75" customHeight="1" x14ac:dyDescent="0.25">
      <c r="B26"/>
      <c r="C26" s="91" t="s">
        <v>59</v>
      </c>
      <c r="D26" s="91"/>
      <c r="E26" s="177" t="s">
        <v>334</v>
      </c>
      <c r="F26" s="91" t="s">
        <v>166</v>
      </c>
      <c r="G26" s="319" t="s">
        <v>254</v>
      </c>
      <c r="H26" s="473" t="s">
        <v>253</v>
      </c>
      <c r="I26" s="473"/>
      <c r="J26" s="319" t="s">
        <v>250</v>
      </c>
      <c r="K26" s="319" t="s">
        <v>187</v>
      </c>
      <c r="L26" s="480" t="s">
        <v>819</v>
      </c>
      <c r="M26" s="480"/>
      <c r="N26" s="480"/>
      <c r="O26" s="480"/>
      <c r="P26" s="480"/>
      <c r="Y26" s="1">
        <f>IFERROR(VLOOKUP(R27,'Печать Заказа'!B:N,13,FALSE),"")</f>
        <v>0</v>
      </c>
    </row>
    <row r="27" spans="1:28" s="33" customFormat="1" ht="45" customHeight="1" thickBot="1" x14ac:dyDescent="0.3">
      <c r="A27" s="3"/>
      <c r="B27" s="79"/>
      <c r="C27" s="181" t="str">
        <f>Q27</f>
        <v>THERMEX G 20 D Eco</v>
      </c>
      <c r="D27" s="181"/>
      <c r="E27" s="181" t="s">
        <v>336</v>
      </c>
      <c r="F27" s="65">
        <f>S27</f>
        <v>351106</v>
      </c>
      <c r="G27" s="266">
        <v>2.2000000000000002</v>
      </c>
      <c r="H27" s="472">
        <v>20</v>
      </c>
      <c r="I27" s="472"/>
      <c r="J27" s="265">
        <v>10</v>
      </c>
      <c r="K27" s="67" t="s">
        <v>256</v>
      </c>
      <c r="L27" s="97">
        <v>0</v>
      </c>
      <c r="M27" s="97">
        <f>L27*O27</f>
        <v>0</v>
      </c>
      <c r="N27" s="97"/>
      <c r="O27" s="98">
        <f>P27*(1-$J$3)</f>
        <v>18590</v>
      </c>
      <c r="P27" s="99">
        <f>V27</f>
        <v>18590</v>
      </c>
      <c r="Q27" s="264" t="s">
        <v>632</v>
      </c>
      <c r="R27" s="264" t="s">
        <v>631</v>
      </c>
      <c r="S27" s="89">
        <v>351106</v>
      </c>
      <c r="T27" s="345">
        <v>4670033312003</v>
      </c>
      <c r="U27" s="31"/>
      <c r="V27" s="455">
        <f>VLOOKUP(R27,'Печать Заказа'!B:F,5,FALSE)</f>
        <v>18590</v>
      </c>
      <c r="W27" s="264" t="str">
        <f>IF(V27="фикс.цена",VLOOKUP(R27,'Печать Заказа'!B:F,4,FALSE),"")</f>
        <v/>
      </c>
      <c r="Y27" s="1" t="str">
        <f>IFERROR(VLOOKUP(#REF!,'Печать Заказа'!B:N,13,FALSE),"")</f>
        <v/>
      </c>
    </row>
    <row r="28" spans="1:28" ht="56.25" customHeight="1" thickTop="1" x14ac:dyDescent="0.25">
      <c r="B28" s="402"/>
      <c r="C28" s="92" t="s">
        <v>815</v>
      </c>
      <c r="D28" s="92"/>
      <c r="E28" s="92"/>
      <c r="F28" s="92"/>
      <c r="G28" s="92"/>
      <c r="H28" s="92"/>
      <c r="I28" s="92"/>
      <c r="J28" s="92"/>
      <c r="K28" s="92"/>
      <c r="L28" s="486"/>
      <c r="M28" s="486"/>
      <c r="N28" s="486"/>
      <c r="O28" s="486"/>
      <c r="P28" s="486"/>
      <c r="Q28" s="28"/>
      <c r="R28" s="29"/>
      <c r="S28" s="29"/>
      <c r="T28" s="29"/>
      <c r="U28" s="29"/>
      <c r="V28" s="29"/>
      <c r="W28" s="29"/>
      <c r="Y28" s="1" t="str">
        <f>IFERROR(VLOOKUP(R28,'Печать Заказа'!B:N,13,FALSE),"")</f>
        <v/>
      </c>
    </row>
    <row r="29" spans="1:28" ht="66.75" customHeight="1" x14ac:dyDescent="0.25">
      <c r="B29" s="84"/>
      <c r="C29" s="91" t="s">
        <v>59</v>
      </c>
      <c r="D29" s="91"/>
      <c r="E29" s="177" t="s">
        <v>334</v>
      </c>
      <c r="F29" s="91" t="s">
        <v>166</v>
      </c>
      <c r="G29" s="319" t="s">
        <v>254</v>
      </c>
      <c r="H29" s="471" t="s">
        <v>253</v>
      </c>
      <c r="I29" s="471"/>
      <c r="J29" s="319" t="s">
        <v>250</v>
      </c>
      <c r="K29" s="319" t="s">
        <v>187</v>
      </c>
      <c r="L29" s="467" t="s">
        <v>818</v>
      </c>
      <c r="M29" s="468"/>
      <c r="N29" s="468"/>
      <c r="O29" s="468"/>
      <c r="P29" s="469"/>
      <c r="Y29" s="1">
        <f>IFERROR(VLOOKUP(R30,'Печать Заказа'!B:N,13,FALSE),"")</f>
        <v>0</v>
      </c>
    </row>
    <row r="30" spans="1:28" ht="30.75" customHeight="1" x14ac:dyDescent="0.25">
      <c r="B30" s="10"/>
      <c r="C30" s="485" t="str">
        <f>Q30</f>
        <v>THERMEX B 20 D</v>
      </c>
      <c r="D30" s="485"/>
      <c r="E30" s="181" t="s">
        <v>336</v>
      </c>
      <c r="F30" s="65">
        <f>S30</f>
        <v>351108</v>
      </c>
      <c r="G30" s="320">
        <v>1.9</v>
      </c>
      <c r="H30" s="472">
        <v>20</v>
      </c>
      <c r="I30" s="472"/>
      <c r="J30" s="320">
        <v>10</v>
      </c>
      <c r="K30" s="67" t="s">
        <v>256</v>
      </c>
      <c r="L30" s="97">
        <v>0</v>
      </c>
      <c r="M30" s="97">
        <f>L30*O30</f>
        <v>0</v>
      </c>
      <c r="N30" s="97"/>
      <c r="O30" s="98">
        <f>P30*(1-$J$3)</f>
        <v>17790</v>
      </c>
      <c r="P30" s="99">
        <f>V30</f>
        <v>17790</v>
      </c>
      <c r="Q30" s="318" t="s">
        <v>816</v>
      </c>
      <c r="R30" s="318" t="s">
        <v>813</v>
      </c>
      <c r="S30" s="318">
        <v>351108</v>
      </c>
      <c r="T30" s="345">
        <v>4670033313420</v>
      </c>
      <c r="U30" s="31"/>
      <c r="V30" s="455">
        <f>VLOOKUP(R30,'Печать Заказа'!B:F,5,FALSE)</f>
        <v>17790</v>
      </c>
      <c r="W30" s="318" t="str">
        <f>IF(V30="фикс.цена",VLOOKUP(R30,'Печать Заказа'!B:F,4,FALSE),"")</f>
        <v/>
      </c>
      <c r="Y30" s="1">
        <f>IFERROR(VLOOKUP(R31,'Печать Заказа'!B:N,13,FALSE),"")</f>
        <v>0</v>
      </c>
    </row>
    <row r="31" spans="1:28" s="33" customFormat="1" ht="32.25" customHeight="1" thickBot="1" x14ac:dyDescent="0.3">
      <c r="A31" s="3"/>
      <c r="B31" s="79"/>
      <c r="C31" s="485" t="str">
        <f>Q31</f>
        <v>THERMEX B 20 D (Silver)</v>
      </c>
      <c r="D31" s="485"/>
      <c r="E31" s="181" t="s">
        <v>336</v>
      </c>
      <c r="F31" s="65">
        <f>S31</f>
        <v>351109</v>
      </c>
      <c r="G31" s="320">
        <v>1.9</v>
      </c>
      <c r="H31" s="472">
        <v>20</v>
      </c>
      <c r="I31" s="472"/>
      <c r="J31" s="320">
        <v>10</v>
      </c>
      <c r="K31" s="67" t="s">
        <v>256</v>
      </c>
      <c r="L31" s="97">
        <v>0</v>
      </c>
      <c r="M31" s="97">
        <f>L31*O31</f>
        <v>0</v>
      </c>
      <c r="N31" s="97"/>
      <c r="O31" s="98">
        <f>P31*(1-$J$3)</f>
        <v>17890</v>
      </c>
      <c r="P31" s="99">
        <f>V31</f>
        <v>17890</v>
      </c>
      <c r="Q31" s="318" t="s">
        <v>817</v>
      </c>
      <c r="R31" s="318" t="s">
        <v>814</v>
      </c>
      <c r="S31" s="318">
        <v>351109</v>
      </c>
      <c r="T31" s="345">
        <v>4670033313437</v>
      </c>
      <c r="U31" s="31"/>
      <c r="V31" s="455">
        <f>VLOOKUP(R31,'Печать Заказа'!B:F,5,FALSE)</f>
        <v>17890</v>
      </c>
      <c r="W31" s="318" t="str">
        <f>IF(V31="фикс.цена",VLOOKUP(R31,'Печать Заказа'!B:F,4,FALSE),"")</f>
        <v/>
      </c>
      <c r="Y31" s="1" t="str">
        <f>IFERROR(VLOOKUP(#REF!,'Печать Заказа'!B:N,13,FALSE),"")</f>
        <v/>
      </c>
    </row>
    <row r="32" spans="1:28" ht="45" customHeight="1" thickTop="1" x14ac:dyDescent="0.25">
      <c r="B32" s="402"/>
      <c r="C32" s="92" t="s">
        <v>24</v>
      </c>
      <c r="D32" s="92"/>
      <c r="E32" s="92"/>
      <c r="F32" s="92"/>
      <c r="G32" s="92"/>
      <c r="H32" s="92"/>
      <c r="I32" s="92"/>
      <c r="J32" s="92"/>
      <c r="K32" s="92"/>
      <c r="L32" s="106" t="s">
        <v>263</v>
      </c>
      <c r="M32" s="81"/>
      <c r="N32" s="81"/>
      <c r="O32" s="81"/>
      <c r="P32" s="81"/>
      <c r="Q32" s="28"/>
      <c r="R32" s="29"/>
      <c r="S32" s="29"/>
      <c r="T32" s="29"/>
      <c r="U32" s="29"/>
      <c r="V32" s="29"/>
      <c r="W32" s="29"/>
      <c r="Y32" s="1" t="str">
        <f>IFERROR(VLOOKUP(R32,'Печать Заказа'!B:N,13,FALSE),"")</f>
        <v/>
      </c>
    </row>
    <row r="33" spans="1:30" ht="50.25" customHeight="1" x14ac:dyDescent="0.25">
      <c r="B33" s="84"/>
      <c r="C33" s="91" t="s">
        <v>59</v>
      </c>
      <c r="D33" s="91"/>
      <c r="E33" s="177" t="s">
        <v>334</v>
      </c>
      <c r="F33" s="91" t="s">
        <v>166</v>
      </c>
      <c r="G33" s="85" t="s">
        <v>254</v>
      </c>
      <c r="H33" s="473" t="s">
        <v>253</v>
      </c>
      <c r="I33" s="473"/>
      <c r="J33" s="85" t="s">
        <v>250</v>
      </c>
      <c r="K33" s="85" t="s">
        <v>187</v>
      </c>
      <c r="L33" s="480" t="s">
        <v>822</v>
      </c>
      <c r="M33" s="480"/>
      <c r="N33" s="480"/>
      <c r="O33" s="480"/>
      <c r="P33" s="480"/>
      <c r="Y33" s="1">
        <f>IFERROR(VLOOKUP(R34,'Печать Заказа'!B:N,13,FALSE),"")</f>
        <v>0</v>
      </c>
    </row>
    <row r="34" spans="1:30" ht="20.25" customHeight="1" x14ac:dyDescent="0.25">
      <c r="B34" s="10"/>
      <c r="C34" s="181" t="str">
        <f>Q34</f>
        <v>EDISSON F 20 D</v>
      </c>
      <c r="D34" s="181"/>
      <c r="E34" s="181" t="s">
        <v>336</v>
      </c>
      <c r="F34" s="65">
        <f>S34</f>
        <v>361101</v>
      </c>
      <c r="G34" s="86">
        <v>2.5</v>
      </c>
      <c r="H34" s="472">
        <v>20</v>
      </c>
      <c r="I34" s="472"/>
      <c r="J34" s="90">
        <v>10</v>
      </c>
      <c r="K34" s="67" t="s">
        <v>252</v>
      </c>
      <c r="L34" s="97">
        <v>0</v>
      </c>
      <c r="M34" s="97">
        <f>L34*O34</f>
        <v>0</v>
      </c>
      <c r="N34" s="97"/>
      <c r="O34" s="98">
        <f>P34*(1-$J$3)</f>
        <v>16290</v>
      </c>
      <c r="P34" s="99">
        <f>V34</f>
        <v>16290</v>
      </c>
      <c r="Q34" s="87" t="s">
        <v>25</v>
      </c>
      <c r="R34" s="87" t="s">
        <v>43</v>
      </c>
      <c r="S34" s="87">
        <v>361101</v>
      </c>
      <c r="T34" s="345">
        <v>4670007712143</v>
      </c>
      <c r="U34" s="31"/>
      <c r="V34" s="455">
        <f>VLOOKUP(R34,'Печать Заказа'!B:F,5,FALSE)</f>
        <v>16290</v>
      </c>
      <c r="W34" s="87" t="str">
        <f>IF(V34="фикс.цена",VLOOKUP(R34,'Печать Заказа'!B:F,4,FALSE),"")</f>
        <v/>
      </c>
      <c r="Y34" s="1">
        <f>IFERROR(VLOOKUP(R35,'Печать Заказа'!B:N,13,FALSE),"")</f>
        <v>0</v>
      </c>
    </row>
    <row r="35" spans="1:30" ht="20.25" customHeight="1" x14ac:dyDescent="0.25">
      <c r="B35" s="10"/>
      <c r="C35" s="181" t="str">
        <f>Q35</f>
        <v>EDISSON F 20 D (silver)</v>
      </c>
      <c r="D35" s="181"/>
      <c r="E35" s="181" t="s">
        <v>336</v>
      </c>
      <c r="F35" s="65">
        <f>S35</f>
        <v>361102</v>
      </c>
      <c r="G35" s="159">
        <v>2.5</v>
      </c>
      <c r="H35" s="472">
        <v>20</v>
      </c>
      <c r="I35" s="472"/>
      <c r="J35" s="157">
        <v>10</v>
      </c>
      <c r="K35" s="67" t="s">
        <v>252</v>
      </c>
      <c r="L35" s="97">
        <v>0</v>
      </c>
      <c r="M35" s="97">
        <f>L35*O35</f>
        <v>0</v>
      </c>
      <c r="N35" s="97"/>
      <c r="O35" s="98">
        <f>P35*(1-$J$3)</f>
        <v>16690</v>
      </c>
      <c r="P35" s="99">
        <f>V35</f>
        <v>16690</v>
      </c>
      <c r="Q35" s="158" t="s">
        <v>322</v>
      </c>
      <c r="R35" s="158" t="s">
        <v>323</v>
      </c>
      <c r="S35" s="158">
        <v>361102</v>
      </c>
      <c r="T35" s="345">
        <v>4670007717933</v>
      </c>
      <c r="U35" s="31"/>
      <c r="V35" s="455">
        <f>VLOOKUP(R35,'Печать Заказа'!B:F,5,FALSE)</f>
        <v>16690</v>
      </c>
      <c r="W35" s="158"/>
      <c r="Y35" s="1">
        <f>IFERROR(VLOOKUP(R36,'Печать Заказа'!B:N,13,FALSE),"")</f>
        <v>0</v>
      </c>
    </row>
    <row r="36" spans="1:30" ht="20.25" customHeight="1" x14ac:dyDescent="0.25">
      <c r="A36" s="75"/>
      <c r="B36" s="10"/>
      <c r="C36" s="181" t="str">
        <f>Q36</f>
        <v>EDISSON F 20 GD (Костер)</v>
      </c>
      <c r="D36" s="181"/>
      <c r="E36" s="181" t="s">
        <v>336</v>
      </c>
      <c r="F36" s="65">
        <f>S36</f>
        <v>361103</v>
      </c>
      <c r="G36" s="86">
        <v>2.5</v>
      </c>
      <c r="H36" s="472">
        <v>20</v>
      </c>
      <c r="I36" s="472"/>
      <c r="J36" s="90">
        <v>10</v>
      </c>
      <c r="K36" s="67" t="s">
        <v>252</v>
      </c>
      <c r="L36" s="97">
        <v>0</v>
      </c>
      <c r="M36" s="97">
        <f>L36*O36</f>
        <v>0</v>
      </c>
      <c r="N36" s="97"/>
      <c r="O36" s="98">
        <f>P36*(1-$J$3)</f>
        <v>17190</v>
      </c>
      <c r="P36" s="99">
        <f>V36</f>
        <v>17190</v>
      </c>
      <c r="Q36" s="87" t="s">
        <v>26</v>
      </c>
      <c r="R36" s="87" t="s">
        <v>44</v>
      </c>
      <c r="S36" s="87">
        <v>361103</v>
      </c>
      <c r="T36" s="345">
        <v>4670007712167</v>
      </c>
      <c r="U36" s="31"/>
      <c r="V36" s="455">
        <f>VLOOKUP(R36,'Печать Заказа'!B:F,5,FALSE)</f>
        <v>17190</v>
      </c>
      <c r="W36" s="87" t="str">
        <f>IF(V36="фикс.цена",VLOOKUP(R36,'Печать Заказа'!B:F,4,FALSE),"")</f>
        <v/>
      </c>
      <c r="Y36" s="1">
        <f>IFERROR(VLOOKUP(R37,'Печать Заказа'!B:N,13,FALSE),"")</f>
        <v>0</v>
      </c>
    </row>
    <row r="37" spans="1:30" s="33" customFormat="1" ht="24.75" customHeight="1" thickBot="1" x14ac:dyDescent="0.3">
      <c r="A37" s="3"/>
      <c r="B37" s="79"/>
      <c r="C37" s="182" t="str">
        <f>Q37</f>
        <v>EDISSON F 20 GD (Лес)</v>
      </c>
      <c r="D37" s="182"/>
      <c r="E37" s="181" t="s">
        <v>336</v>
      </c>
      <c r="F37" s="65">
        <f>S37</f>
        <v>361104</v>
      </c>
      <c r="G37" s="86">
        <v>2.5</v>
      </c>
      <c r="H37" s="479">
        <v>20</v>
      </c>
      <c r="I37" s="479"/>
      <c r="J37" s="90">
        <v>10</v>
      </c>
      <c r="K37" s="67" t="s">
        <v>252</v>
      </c>
      <c r="L37" s="100">
        <v>0</v>
      </c>
      <c r="M37" s="100">
        <f>L37*O37</f>
        <v>0</v>
      </c>
      <c r="N37" s="100"/>
      <c r="O37" s="101">
        <f>P37*(1-$J$3)</f>
        <v>17290</v>
      </c>
      <c r="P37" s="102">
        <f>V37</f>
        <v>17290</v>
      </c>
      <c r="Q37" s="87" t="s">
        <v>27</v>
      </c>
      <c r="R37" s="87" t="s">
        <v>45</v>
      </c>
      <c r="S37" s="87">
        <v>361104</v>
      </c>
      <c r="T37" s="345">
        <v>4670007712242</v>
      </c>
      <c r="U37" s="31"/>
      <c r="V37" s="455">
        <f>VLOOKUP(R37,'Печать Заказа'!B:F,5,FALSE)</f>
        <v>17290</v>
      </c>
      <c r="W37" s="87" t="str">
        <f>IF(V37="фикс.цена",VLOOKUP(R37,'Печать Заказа'!B:F,4,FALSE),"")</f>
        <v/>
      </c>
      <c r="Y37" s="1" t="str">
        <f>IFERROR(VLOOKUP(#REF!,'Печать Заказа'!B:N,13,FALSE),"")</f>
        <v/>
      </c>
    </row>
    <row r="38" spans="1:30" ht="34.5" customHeight="1" thickTop="1" x14ac:dyDescent="0.25">
      <c r="B38" s="402"/>
      <c r="C38" s="92" t="s">
        <v>20</v>
      </c>
      <c r="D38" s="92"/>
      <c r="E38" s="92"/>
      <c r="F38" s="92"/>
      <c r="G38" s="92"/>
      <c r="H38" s="92"/>
      <c r="I38" s="92"/>
      <c r="J38" s="92"/>
      <c r="K38" s="92"/>
      <c r="L38" s="106" t="s">
        <v>261</v>
      </c>
      <c r="M38" s="81"/>
      <c r="N38" s="81"/>
      <c r="O38" s="81"/>
      <c r="P38" s="81"/>
      <c r="Y38" s="1">
        <f>IFERROR(VLOOKUP(R42,'Печать Заказа'!B:N,13,FALSE),"")</f>
        <v>0</v>
      </c>
    </row>
    <row r="39" spans="1:30" s="33" customFormat="1" ht="66" customHeight="1" x14ac:dyDescent="0.25">
      <c r="A39" s="3"/>
      <c r="B39" s="84"/>
      <c r="C39" s="91" t="s">
        <v>59</v>
      </c>
      <c r="D39" s="91"/>
      <c r="E39" s="177" t="s">
        <v>334</v>
      </c>
      <c r="F39" s="91" t="s">
        <v>166</v>
      </c>
      <c r="G39" s="85" t="s">
        <v>254</v>
      </c>
      <c r="H39" s="473" t="s">
        <v>253</v>
      </c>
      <c r="I39" s="473"/>
      <c r="J39" s="85" t="s">
        <v>250</v>
      </c>
      <c r="K39" s="85" t="s">
        <v>187</v>
      </c>
      <c r="L39" s="480" t="s">
        <v>257</v>
      </c>
      <c r="M39" s="480"/>
      <c r="N39" s="480"/>
      <c r="O39" s="480"/>
      <c r="P39" s="480"/>
      <c r="Q39" s="27"/>
      <c r="R39" s="30"/>
      <c r="S39" s="30"/>
      <c r="T39" s="30"/>
      <c r="U39" s="30"/>
      <c r="V39" s="30"/>
      <c r="W39" s="30"/>
      <c r="Y39" s="1" t="str">
        <f>IFERROR(VLOOKUP(R39,'Печать Заказа'!B:N,13,FALSE),"")</f>
        <v/>
      </c>
    </row>
    <row r="40" spans="1:30" ht="45" customHeight="1" x14ac:dyDescent="0.25">
      <c r="B40" s="10"/>
      <c r="C40" s="181" t="str">
        <f>Q40</f>
        <v xml:space="preserve">EDISSON S 20 </v>
      </c>
      <c r="D40" s="181"/>
      <c r="E40" s="181" t="s">
        <v>336</v>
      </c>
      <c r="F40" s="65">
        <f>S40</f>
        <v>361401</v>
      </c>
      <c r="G40" s="86">
        <v>2.2000000000000002</v>
      </c>
      <c r="H40" s="472">
        <v>20</v>
      </c>
      <c r="I40" s="472"/>
      <c r="J40" s="90">
        <v>10</v>
      </c>
      <c r="K40" s="67" t="s">
        <v>256</v>
      </c>
      <c r="L40" s="97">
        <v>0</v>
      </c>
      <c r="M40" s="97">
        <f>L40*O40</f>
        <v>0</v>
      </c>
      <c r="N40" s="97"/>
      <c r="O40" s="98">
        <f>P40*(1-$J$3)</f>
        <v>14190</v>
      </c>
      <c r="P40" s="99">
        <f>V40</f>
        <v>14190</v>
      </c>
      <c r="Q40" s="87" t="s">
        <v>21</v>
      </c>
      <c r="R40" s="87" t="s">
        <v>40</v>
      </c>
      <c r="S40" s="87">
        <v>361401</v>
      </c>
      <c r="T40" s="345">
        <v>4670007712174</v>
      </c>
      <c r="U40" s="31"/>
      <c r="V40" s="455">
        <f>VLOOKUP(R40,'Печать Заказа'!B:F,5,FALSE)</f>
        <v>14190</v>
      </c>
      <c r="W40" s="87" t="str">
        <f>IF(V40="фикс.цена",VLOOKUP(R40,'Печать Заказа'!B:F,4,FALSE),"")</f>
        <v/>
      </c>
      <c r="Y40" s="1" t="str">
        <f>IFERROR(VLOOKUP(#REF!,'Печать Заказа'!B:N,13,FALSE),"")</f>
        <v/>
      </c>
      <c r="AD40"/>
    </row>
    <row r="41" spans="1:30" ht="31.5" customHeight="1" x14ac:dyDescent="0.25">
      <c r="A41" s="84"/>
      <c r="B41" s="10"/>
      <c r="C41" s="181" t="str">
        <f>Q41</f>
        <v>EDISSON S 20 G (Камин)</v>
      </c>
      <c r="D41" s="181"/>
      <c r="E41" s="181" t="s">
        <v>336</v>
      </c>
      <c r="F41" s="65">
        <f>S41</f>
        <v>361402</v>
      </c>
      <c r="G41" s="86">
        <v>2.2000000000000002</v>
      </c>
      <c r="H41" s="472">
        <v>20</v>
      </c>
      <c r="I41" s="472"/>
      <c r="J41" s="90">
        <v>10</v>
      </c>
      <c r="K41" s="67" t="s">
        <v>256</v>
      </c>
      <c r="L41" s="97">
        <v>0</v>
      </c>
      <c r="M41" s="97">
        <f>L41*O41</f>
        <v>0</v>
      </c>
      <c r="N41" s="97"/>
      <c r="O41" s="98">
        <f>P41*(1-$J$3)</f>
        <v>15690</v>
      </c>
      <c r="P41" s="99">
        <f>V41</f>
        <v>15690</v>
      </c>
      <c r="Q41" s="87" t="s">
        <v>22</v>
      </c>
      <c r="R41" s="87" t="s">
        <v>41</v>
      </c>
      <c r="S41" s="87">
        <v>361402</v>
      </c>
      <c r="T41" s="345">
        <v>4670007712198</v>
      </c>
      <c r="U41" s="31"/>
      <c r="V41" s="455">
        <f>VLOOKUP(R41,'Печать Заказа'!B:F,5,FALSE)</f>
        <v>15690</v>
      </c>
      <c r="W41" s="87" t="str">
        <f>IF(V41="фикс.цена",VLOOKUP(R41,'Печать Заказа'!B:F,4,FALSE),"")</f>
        <v/>
      </c>
      <c r="Y41" s="1">
        <f>IFERROR(VLOOKUP(R45,'Печать Заказа'!B:N,13,FALSE),"")</f>
        <v>0</v>
      </c>
    </row>
    <row r="42" spans="1:30" ht="35.25" customHeight="1" thickBot="1" x14ac:dyDescent="0.3">
      <c r="B42" s="79"/>
      <c r="C42" s="229" t="str">
        <f>Q42</f>
        <v>EDISSON S 20 G (Мегаполис)</v>
      </c>
      <c r="D42" s="182"/>
      <c r="E42" s="182" t="s">
        <v>336</v>
      </c>
      <c r="F42" s="65">
        <f>S42</f>
        <v>361403</v>
      </c>
      <c r="G42" s="86">
        <v>2.2000000000000002</v>
      </c>
      <c r="H42" s="479">
        <v>20</v>
      </c>
      <c r="I42" s="479"/>
      <c r="J42" s="90">
        <v>10</v>
      </c>
      <c r="K42" s="67" t="s">
        <v>256</v>
      </c>
      <c r="L42" s="97">
        <v>0</v>
      </c>
      <c r="M42" s="97">
        <f>L42*O42</f>
        <v>0</v>
      </c>
      <c r="N42" s="97"/>
      <c r="O42" s="98">
        <f>P42*(1-$J$3)</f>
        <v>15690</v>
      </c>
      <c r="P42" s="99">
        <f>V42</f>
        <v>15690</v>
      </c>
      <c r="Q42" s="87" t="s">
        <v>23</v>
      </c>
      <c r="R42" s="87" t="s">
        <v>42</v>
      </c>
      <c r="S42" s="87">
        <v>361403</v>
      </c>
      <c r="T42" s="345">
        <v>4670007712181</v>
      </c>
      <c r="U42" s="31"/>
      <c r="V42" s="455">
        <f>VLOOKUP(R42,'Печать Заказа'!B:F,5,FALSE)</f>
        <v>15690</v>
      </c>
      <c r="W42" s="87" t="str">
        <f>IF(V42="фикс.цена",VLOOKUP(R42,'Печать Заказа'!B:F,4,FALSE),"")</f>
        <v/>
      </c>
      <c r="Y42" s="1">
        <f>IFERROR(VLOOKUP(R46,'Печать Заказа'!B:N,13,FALSE),"")</f>
        <v>0</v>
      </c>
    </row>
    <row r="43" spans="1:30" s="33" customFormat="1" ht="66" customHeight="1" thickTop="1" x14ac:dyDescent="0.25">
      <c r="A43" s="3"/>
      <c r="B43" s="402"/>
      <c r="C43" s="92" t="s">
        <v>88</v>
      </c>
      <c r="D43" s="92"/>
      <c r="E43" s="92"/>
      <c r="F43" s="92"/>
      <c r="G43" s="92"/>
      <c r="H43" s="92"/>
      <c r="I43" s="92"/>
      <c r="J43" s="92"/>
      <c r="K43" s="92"/>
      <c r="L43" s="106" t="s">
        <v>261</v>
      </c>
      <c r="M43" s="81"/>
      <c r="N43" s="81"/>
      <c r="O43" s="81"/>
      <c r="P43" s="81"/>
      <c r="Q43" s="27"/>
      <c r="R43" s="30"/>
      <c r="S43" s="30"/>
      <c r="T43" s="30"/>
      <c r="U43" s="30"/>
      <c r="V43" s="30"/>
      <c r="W43" s="30"/>
      <c r="Y43" s="1" t="str">
        <f>IFERROR(VLOOKUP(R43,'Печать Заказа'!B:N,13,FALSE),"")</f>
        <v/>
      </c>
      <c r="AC43" s="193"/>
    </row>
    <row r="44" spans="1:30" ht="45" customHeight="1" x14ac:dyDescent="0.25">
      <c r="B44" s="84"/>
      <c r="C44" s="91" t="s">
        <v>59</v>
      </c>
      <c r="D44" s="91"/>
      <c r="E44" s="177" t="s">
        <v>334</v>
      </c>
      <c r="F44" s="91" t="s">
        <v>166</v>
      </c>
      <c r="G44" s="85" t="s">
        <v>254</v>
      </c>
      <c r="H44" s="473" t="s">
        <v>253</v>
      </c>
      <c r="I44" s="473"/>
      <c r="J44" s="85" t="s">
        <v>250</v>
      </c>
      <c r="K44" s="85" t="s">
        <v>187</v>
      </c>
      <c r="L44" s="480" t="s">
        <v>823</v>
      </c>
      <c r="M44" s="480"/>
      <c r="N44" s="480"/>
      <c r="O44" s="480"/>
      <c r="P44" s="480"/>
      <c r="Y44" s="1" t="str">
        <f>IFERROR(VLOOKUP(#REF!,'Печать Заказа'!B:N,13,FALSE),"")</f>
        <v/>
      </c>
    </row>
    <row r="45" spans="1:30" ht="34.5" customHeight="1" x14ac:dyDescent="0.25">
      <c r="A45" s="84"/>
      <c r="B45" s="84"/>
      <c r="C45" s="181" t="str">
        <f>Q45</f>
        <v>EDISSON H 20 D</v>
      </c>
      <c r="D45" s="181"/>
      <c r="E45" s="181" t="s">
        <v>336</v>
      </c>
      <c r="F45" s="65">
        <f>S45</f>
        <v>361201</v>
      </c>
      <c r="G45" s="123">
        <v>1.9</v>
      </c>
      <c r="H45" s="472">
        <v>20</v>
      </c>
      <c r="I45" s="472"/>
      <c r="J45" s="210">
        <v>10</v>
      </c>
      <c r="K45" s="67" t="s">
        <v>289</v>
      </c>
      <c r="L45" s="97">
        <v>0</v>
      </c>
      <c r="M45" s="97">
        <f>L45*O45</f>
        <v>0</v>
      </c>
      <c r="N45" s="97"/>
      <c r="O45" s="98">
        <f>P45*(1-$J$3)</f>
        <v>12990</v>
      </c>
      <c r="P45" s="99">
        <f>V45</f>
        <v>12990</v>
      </c>
      <c r="Q45" s="87" t="s">
        <v>89</v>
      </c>
      <c r="R45" s="87" t="s">
        <v>90</v>
      </c>
      <c r="S45" s="87">
        <v>361201</v>
      </c>
      <c r="T45" s="345">
        <v>4670007713751</v>
      </c>
      <c r="U45" s="31"/>
      <c r="V45" s="455">
        <f>VLOOKUP(R45,'Печать Заказа'!B:F,5,FALSE)</f>
        <v>12990</v>
      </c>
      <c r="W45" s="87" t="str">
        <f>IF(V45="фикс.цена",VLOOKUP(R45,'Печать Заказа'!B:F,4,FALSE),"")</f>
        <v/>
      </c>
      <c r="Y45" s="1">
        <f>IFERROR(VLOOKUP(R58,'Печать Заказа'!B:N,13,FALSE),"")</f>
        <v>0</v>
      </c>
    </row>
    <row r="46" spans="1:30" ht="45" customHeight="1" thickBot="1" x14ac:dyDescent="0.3">
      <c r="B46" s="79"/>
      <c r="C46" s="181" t="str">
        <f>Q46</f>
        <v>EDISSON H 20 DL (сжиженный газ)</v>
      </c>
      <c r="D46" s="181"/>
      <c r="E46" s="181" t="s">
        <v>336</v>
      </c>
      <c r="F46" s="65">
        <f>S46</f>
        <v>361202</v>
      </c>
      <c r="G46" s="227">
        <v>1.9</v>
      </c>
      <c r="H46" s="472">
        <v>20</v>
      </c>
      <c r="I46" s="472"/>
      <c r="J46" s="226">
        <v>10</v>
      </c>
      <c r="K46" s="67" t="s">
        <v>289</v>
      </c>
      <c r="L46" s="97">
        <v>0</v>
      </c>
      <c r="M46" s="97">
        <f>L46*O46</f>
        <v>0</v>
      </c>
      <c r="N46" s="97"/>
      <c r="O46" s="98">
        <f>P46*(1-$J$3)</f>
        <v>12990</v>
      </c>
      <c r="P46" s="99">
        <f>V46</f>
        <v>12990</v>
      </c>
      <c r="Q46" s="225" t="s">
        <v>455</v>
      </c>
      <c r="R46" s="225" t="s">
        <v>456</v>
      </c>
      <c r="S46" s="225">
        <v>361202</v>
      </c>
      <c r="T46" s="345">
        <v>4670007719678</v>
      </c>
      <c r="U46" s="31"/>
      <c r="V46" s="455">
        <f>VLOOKUP(R46,'Печать Заказа'!B:F,5,FALSE)</f>
        <v>12990</v>
      </c>
      <c r="W46" s="225" t="str">
        <f>IF(V46="фикс.цена",VLOOKUP(R46,'Печать Заказа'!B:F,4,FALSE),"")</f>
        <v/>
      </c>
      <c r="Y46" s="1" t="str">
        <f>IFERROR(VLOOKUP(#REF!,'Печать Заказа'!B:N,13,FALSE),"")</f>
        <v/>
      </c>
    </row>
    <row r="47" spans="1:30" ht="57.75" customHeight="1" thickTop="1" x14ac:dyDescent="0.25">
      <c r="B47" s="402"/>
      <c r="C47" s="92" t="s">
        <v>1013</v>
      </c>
      <c r="D47" s="92"/>
      <c r="E47" s="92"/>
      <c r="F47" s="92"/>
      <c r="G47" s="92"/>
      <c r="H47" s="92"/>
      <c r="I47" s="92"/>
      <c r="J47" s="92"/>
      <c r="K47" s="92"/>
      <c r="L47" s="106" t="s">
        <v>261</v>
      </c>
      <c r="M47" s="81"/>
      <c r="N47" s="81"/>
      <c r="O47" s="81"/>
      <c r="P47" s="81"/>
      <c r="Q47" s="28"/>
      <c r="R47" s="29"/>
      <c r="S47" s="29"/>
      <c r="T47" s="29"/>
      <c r="U47" s="29"/>
      <c r="V47" s="29"/>
      <c r="W47" s="29"/>
    </row>
    <row r="48" spans="1:30" ht="57" customHeight="1" x14ac:dyDescent="0.25">
      <c r="B48" s="84"/>
      <c r="C48" s="91" t="s">
        <v>59</v>
      </c>
      <c r="D48" s="91"/>
      <c r="E48" s="177" t="s">
        <v>334</v>
      </c>
      <c r="F48" s="91" t="s">
        <v>166</v>
      </c>
      <c r="G48" s="383" t="s">
        <v>254</v>
      </c>
      <c r="H48" s="473" t="s">
        <v>253</v>
      </c>
      <c r="I48" s="473"/>
      <c r="J48" s="383" t="s">
        <v>250</v>
      </c>
      <c r="K48" s="383" t="s">
        <v>187</v>
      </c>
      <c r="L48" s="480" t="s">
        <v>824</v>
      </c>
      <c r="M48" s="480"/>
      <c r="N48" s="480"/>
      <c r="O48" s="480"/>
      <c r="P48" s="480"/>
    </row>
    <row r="49" spans="2:25" ht="36" customHeight="1" thickBot="1" x14ac:dyDescent="0.3">
      <c r="B49" s="79"/>
      <c r="C49" s="182" t="str">
        <f>Q49</f>
        <v>EDISSON E 20 D Pro</v>
      </c>
      <c r="D49" s="182"/>
      <c r="E49" s="182" t="s">
        <v>336</v>
      </c>
      <c r="F49" s="96">
        <f>S49</f>
        <v>361502</v>
      </c>
      <c r="G49" s="385">
        <v>1.6</v>
      </c>
      <c r="H49" s="479">
        <v>20</v>
      </c>
      <c r="I49" s="479"/>
      <c r="J49" s="386">
        <v>10</v>
      </c>
      <c r="K49" s="76" t="s">
        <v>289</v>
      </c>
      <c r="L49" s="100">
        <v>0</v>
      </c>
      <c r="M49" s="100">
        <f>L49*O49</f>
        <v>0</v>
      </c>
      <c r="N49" s="100"/>
      <c r="O49" s="101">
        <f>W49</f>
        <v>9290</v>
      </c>
      <c r="P49" s="99" t="str">
        <f>V49</f>
        <v>фикс.цена</v>
      </c>
      <c r="Q49" s="384" t="s">
        <v>998</v>
      </c>
      <c r="R49" s="384" t="s">
        <v>999</v>
      </c>
      <c r="S49" s="89">
        <v>361502</v>
      </c>
      <c r="T49" s="345">
        <v>4670033314458</v>
      </c>
      <c r="U49" s="31"/>
      <c r="V49" s="384" t="str">
        <f>VLOOKUP(R49,'Печать Заказа'!B:F,5,FALSE)</f>
        <v>фикс.цена</v>
      </c>
      <c r="W49" s="384">
        <f>IF(V49="фикс.цена",VLOOKUP(R49,'Печать Заказа'!B:F,4,FALSE),"")</f>
        <v>9290</v>
      </c>
    </row>
    <row r="50" spans="2:25" ht="65.25" customHeight="1" thickTop="1" x14ac:dyDescent="0.25">
      <c r="B50" s="402"/>
      <c r="C50" s="92" t="s">
        <v>1014</v>
      </c>
      <c r="D50" s="92"/>
      <c r="E50" s="92"/>
      <c r="F50" s="92"/>
      <c r="G50" s="92"/>
      <c r="H50" s="92"/>
      <c r="I50" s="92"/>
      <c r="J50" s="92"/>
      <c r="K50" s="92"/>
      <c r="L50" s="106" t="s">
        <v>261</v>
      </c>
      <c r="M50" s="81"/>
      <c r="N50" s="81"/>
      <c r="O50" s="81"/>
      <c r="P50" s="81"/>
      <c r="Y50" s="1" t="str">
        <f>IFERROR(VLOOKUP(R50,'Печать Заказа'!B:N,13,FALSE),"")</f>
        <v/>
      </c>
    </row>
    <row r="51" spans="2:25" ht="42" customHeight="1" x14ac:dyDescent="0.25">
      <c r="B51" s="84"/>
      <c r="C51" s="91" t="s">
        <v>59</v>
      </c>
      <c r="D51" s="91"/>
      <c r="E51" s="177" t="s">
        <v>334</v>
      </c>
      <c r="F51" s="91" t="s">
        <v>166</v>
      </c>
      <c r="G51" s="383" t="s">
        <v>254</v>
      </c>
      <c r="H51" s="473" t="s">
        <v>253</v>
      </c>
      <c r="I51" s="473"/>
      <c r="J51" s="383" t="s">
        <v>250</v>
      </c>
      <c r="K51" s="383" t="s">
        <v>187</v>
      </c>
      <c r="L51" s="480" t="s">
        <v>824</v>
      </c>
      <c r="M51" s="480"/>
      <c r="N51" s="480"/>
      <c r="O51" s="480"/>
      <c r="P51" s="480"/>
    </row>
    <row r="52" spans="2:25" ht="31.5" x14ac:dyDescent="0.25">
      <c r="B52" s="84"/>
      <c r="C52" s="181" t="str">
        <f>Q52</f>
        <v>EDISSON E 20 GD (Подсолнухи)</v>
      </c>
      <c r="D52" s="181"/>
      <c r="E52" s="181" t="s">
        <v>336</v>
      </c>
      <c r="F52" s="96">
        <f>S52</f>
        <v>361505</v>
      </c>
      <c r="G52" s="398">
        <v>1.6</v>
      </c>
      <c r="H52" s="472">
        <v>20</v>
      </c>
      <c r="I52" s="472"/>
      <c r="J52" s="399">
        <v>10</v>
      </c>
      <c r="K52" s="67" t="s">
        <v>289</v>
      </c>
      <c r="L52" s="97">
        <v>0</v>
      </c>
      <c r="M52" s="97">
        <f>L52*O52</f>
        <v>0</v>
      </c>
      <c r="N52" s="97"/>
      <c r="O52" s="98">
        <f>W52</f>
        <v>9190</v>
      </c>
      <c r="P52" s="99" t="str">
        <f>V52</f>
        <v>фикс.цена</v>
      </c>
      <c r="Q52" s="384" t="s">
        <v>1004</v>
      </c>
      <c r="R52" s="384" t="s">
        <v>1003</v>
      </c>
      <c r="S52" s="384">
        <v>361505</v>
      </c>
      <c r="T52" s="345">
        <v>4670033314496</v>
      </c>
      <c r="V52" s="384" t="str">
        <f>VLOOKUP(R52,'Печать Заказа'!$B$5:$I$2173,5,FALSE)</f>
        <v>фикс.цена</v>
      </c>
      <c r="W52" s="384">
        <f>IF(V52="фикс.цена",VLOOKUP(R52,'Печать Заказа'!$B$5:$I$2173,4,FALSE),"")</f>
        <v>9190</v>
      </c>
    </row>
    <row r="53" spans="2:25" ht="37.5" customHeight="1" x14ac:dyDescent="0.25">
      <c r="B53" s="84"/>
      <c r="C53" s="181" t="str">
        <f>Q53</f>
        <v>EDISSON E 20 GD (Лаванда)</v>
      </c>
      <c r="D53" s="181"/>
      <c r="E53" s="181" t="s">
        <v>336</v>
      </c>
      <c r="F53" s="96">
        <f>S53</f>
        <v>361503</v>
      </c>
      <c r="G53" s="398">
        <v>1.6</v>
      </c>
      <c r="H53" s="472">
        <v>20</v>
      </c>
      <c r="I53" s="472"/>
      <c r="J53" s="399">
        <v>10</v>
      </c>
      <c r="K53" s="67" t="s">
        <v>289</v>
      </c>
      <c r="L53" s="97">
        <v>0</v>
      </c>
      <c r="M53" s="97">
        <f>L53*O53</f>
        <v>0</v>
      </c>
      <c r="N53" s="97"/>
      <c r="O53" s="98">
        <f>W53</f>
        <v>9190</v>
      </c>
      <c r="P53" s="99" t="str">
        <f>V53</f>
        <v>фикс.цена</v>
      </c>
      <c r="Q53" s="384" t="s">
        <v>1005</v>
      </c>
      <c r="R53" s="384" t="s">
        <v>1001</v>
      </c>
      <c r="S53" s="384">
        <v>361503</v>
      </c>
      <c r="T53" s="345">
        <v>4670033314472</v>
      </c>
      <c r="V53" s="384" t="str">
        <f>VLOOKUP(R53,'Печать Заказа'!$B$5:$I$2173,5,FALSE)</f>
        <v>фикс.цена</v>
      </c>
      <c r="W53" s="384">
        <f>IF(V53="фикс.цена",VLOOKUP(R53,'Печать Заказа'!$B$5:$I$2173,4,FALSE),"")</f>
        <v>9190</v>
      </c>
    </row>
    <row r="54" spans="2:25" ht="36.75" customHeight="1" x14ac:dyDescent="0.25">
      <c r="B54" s="84"/>
      <c r="C54" s="181" t="str">
        <f>Q54</f>
        <v>EDISSON E 20 GD (Каннская ветвь)</v>
      </c>
      <c r="D54" s="181"/>
      <c r="E54" s="181"/>
      <c r="F54" s="96">
        <f>S54</f>
        <v>361504</v>
      </c>
      <c r="G54" s="398">
        <v>1.6</v>
      </c>
      <c r="H54" s="472">
        <v>20</v>
      </c>
      <c r="I54" s="472"/>
      <c r="J54" s="399">
        <v>10</v>
      </c>
      <c r="K54" s="67" t="s">
        <v>289</v>
      </c>
      <c r="L54" s="97">
        <v>0</v>
      </c>
      <c r="M54" s="97">
        <f>L54*O54</f>
        <v>0</v>
      </c>
      <c r="N54" s="97"/>
      <c r="O54" s="98">
        <f>W54</f>
        <v>9190</v>
      </c>
      <c r="P54" s="99" t="str">
        <f>V54</f>
        <v>фикс.цена</v>
      </c>
      <c r="Q54" s="384" t="s">
        <v>1006</v>
      </c>
      <c r="R54" s="384" t="s">
        <v>1000</v>
      </c>
      <c r="S54" s="384">
        <v>361504</v>
      </c>
      <c r="T54" s="345">
        <v>4670033314519</v>
      </c>
      <c r="V54" s="384" t="str">
        <f>VLOOKUP(R54,'Печать Заказа'!$B$5:$I$2173,5,FALSE)</f>
        <v>фикс.цена</v>
      </c>
      <c r="W54" s="384">
        <f>IF(V54="фикс.цена",VLOOKUP(R54,'Печать Заказа'!$B$5:$I$2173,4,FALSE),"")</f>
        <v>9190</v>
      </c>
    </row>
    <row r="55" spans="2:25" ht="41.25" customHeight="1" thickBot="1" x14ac:dyDescent="0.3">
      <c r="B55" s="79"/>
      <c r="C55" s="181" t="str">
        <f>Q55</f>
        <v>EDISSON E 20 GD (Лиссабон)</v>
      </c>
      <c r="D55" s="181"/>
      <c r="E55" s="181" t="s">
        <v>336</v>
      </c>
      <c r="F55" s="96">
        <f>S55</f>
        <v>361506</v>
      </c>
      <c r="G55" s="398">
        <v>1.6</v>
      </c>
      <c r="H55" s="472">
        <v>20</v>
      </c>
      <c r="I55" s="472"/>
      <c r="J55" s="399">
        <v>10</v>
      </c>
      <c r="K55" s="67" t="s">
        <v>289</v>
      </c>
      <c r="L55" s="97">
        <v>0</v>
      </c>
      <c r="M55" s="97">
        <f>L55*O55</f>
        <v>0</v>
      </c>
      <c r="N55" s="97"/>
      <c r="O55" s="98">
        <f>W55</f>
        <v>9190</v>
      </c>
      <c r="P55" s="99" t="str">
        <f>V55</f>
        <v>фикс.цена</v>
      </c>
      <c r="Q55" s="384" t="s">
        <v>1007</v>
      </c>
      <c r="R55" s="384" t="s">
        <v>1002</v>
      </c>
      <c r="S55" s="384">
        <v>361506</v>
      </c>
      <c r="T55" s="345">
        <v>4670033314502</v>
      </c>
      <c r="V55" s="384" t="str">
        <f>VLOOKUP(R55,'Печать Заказа'!$B$5:$I$2173,5,FALSE)</f>
        <v>фикс.цена</v>
      </c>
      <c r="W55" s="384">
        <f>IF(V55="фикс.цена",VLOOKUP(R55,'Печать Заказа'!$B$5:$I$2173,4,FALSE),"")</f>
        <v>9190</v>
      </c>
      <c r="X55" s="1" t="str">
        <f>IFERROR(VLOOKUP(#REF!,'Печать Заказа'!B:N,13,FALSE),"")</f>
        <v/>
      </c>
    </row>
    <row r="56" spans="2:25" ht="54" customHeight="1" thickTop="1" x14ac:dyDescent="0.25">
      <c r="B56" s="402"/>
      <c r="C56" s="92" t="s">
        <v>340</v>
      </c>
      <c r="D56" s="92"/>
      <c r="E56" s="92"/>
      <c r="F56" s="92"/>
      <c r="G56" s="92"/>
      <c r="H56" s="92"/>
      <c r="I56" s="92"/>
      <c r="J56" s="92"/>
      <c r="K56" s="92"/>
      <c r="L56" s="106" t="s">
        <v>261</v>
      </c>
      <c r="M56" s="81"/>
      <c r="N56" s="81"/>
      <c r="O56" s="81"/>
      <c r="P56" s="81"/>
      <c r="Q56" s="27"/>
      <c r="R56" s="30"/>
      <c r="S56" s="30"/>
      <c r="T56" s="30"/>
      <c r="U56" s="30"/>
      <c r="V56" s="30"/>
      <c r="W56" s="30"/>
    </row>
    <row r="57" spans="2:25" ht="71.25" customHeight="1" x14ac:dyDescent="0.25">
      <c r="B57" s="84"/>
      <c r="C57" s="91" t="s">
        <v>59</v>
      </c>
      <c r="D57" s="91"/>
      <c r="E57" s="177" t="s">
        <v>334</v>
      </c>
      <c r="F57" s="91" t="s">
        <v>166</v>
      </c>
      <c r="G57" s="236" t="s">
        <v>254</v>
      </c>
      <c r="H57" s="473" t="s">
        <v>253</v>
      </c>
      <c r="I57" s="473"/>
      <c r="J57" s="236" t="s">
        <v>250</v>
      </c>
      <c r="K57" s="236" t="s">
        <v>187</v>
      </c>
      <c r="L57" s="480" t="s">
        <v>824</v>
      </c>
      <c r="M57" s="480"/>
      <c r="N57" s="480"/>
      <c r="O57" s="480"/>
      <c r="P57" s="480"/>
    </row>
    <row r="58" spans="2:25" ht="21" customHeight="1" thickBot="1" x14ac:dyDescent="0.3">
      <c r="B58" s="79"/>
      <c r="C58" s="182" t="str">
        <f>Q58</f>
        <v>EDISSON E 20 D</v>
      </c>
      <c r="D58" s="182"/>
      <c r="E58" s="182" t="s">
        <v>336</v>
      </c>
      <c r="F58" s="78">
        <f>S58</f>
        <v>361501</v>
      </c>
      <c r="G58" s="241">
        <v>1.6</v>
      </c>
      <c r="H58" s="479">
        <v>20</v>
      </c>
      <c r="I58" s="479"/>
      <c r="J58" s="240">
        <v>10</v>
      </c>
      <c r="K58" s="76" t="s">
        <v>289</v>
      </c>
      <c r="L58" s="100">
        <v>0</v>
      </c>
      <c r="M58" s="100">
        <f>L58*O58</f>
        <v>0</v>
      </c>
      <c r="N58" s="100"/>
      <c r="O58" s="101">
        <f>W58</f>
        <v>8590</v>
      </c>
      <c r="P58" s="102" t="str">
        <f>V58</f>
        <v>фикс.цена</v>
      </c>
      <c r="Q58" s="237" t="s">
        <v>540</v>
      </c>
      <c r="R58" s="237" t="s">
        <v>541</v>
      </c>
      <c r="S58" s="237">
        <v>361501</v>
      </c>
      <c r="T58" s="345">
        <v>4670033310443</v>
      </c>
      <c r="U58" s="31"/>
      <c r="V58" s="237" t="str">
        <f>VLOOKUP(R58,'Печать Заказа'!B:F,5,FALSE)</f>
        <v>фикс.цена</v>
      </c>
      <c r="W58" s="237">
        <f>IF(V58="фикс.цена",VLOOKUP(R58,'Печать Заказа'!B:F,4,FALSE),"")</f>
        <v>8590</v>
      </c>
    </row>
    <row r="59" spans="2:25" ht="15" customHeight="1" thickTop="1" x14ac:dyDescent="0.25">
      <c r="V59" s="1"/>
      <c r="W59" s="1" t="str">
        <f>IFERROR(VLOOKUP(R59,'Печать Заказа'!B:N,13,FALSE),"")</f>
        <v/>
      </c>
    </row>
    <row r="60" spans="2:25" ht="15" customHeight="1" x14ac:dyDescent="0.25">
      <c r="Y60" s="1" t="str">
        <f>IFERROR(VLOOKUP(R60,'Печать Заказа'!B:N,13,FALSE),"")</f>
        <v/>
      </c>
    </row>
    <row r="61" spans="2:25" ht="15" customHeight="1" x14ac:dyDescent="0.25">
      <c r="Y61" s="1" t="str">
        <f>IFERROR(VLOOKUP(R61,'Печать Заказа'!B:N,13,FALSE),"")</f>
        <v/>
      </c>
    </row>
    <row r="62" spans="2:25" ht="15" customHeight="1" x14ac:dyDescent="0.25">
      <c r="Y62" s="1" t="str">
        <f>IFERROR(VLOOKUP(R62,'Печать Заказа'!B:N,13,FALSE),"")</f>
        <v/>
      </c>
    </row>
    <row r="63" spans="2:25" ht="15" customHeight="1" x14ac:dyDescent="0.25">
      <c r="Y63" s="1" t="str">
        <f>IFERROR(VLOOKUP(R63,'Печать Заказа'!B:N,13,FALSE),"")</f>
        <v/>
      </c>
    </row>
    <row r="64" spans="2:25" ht="15" customHeight="1" x14ac:dyDescent="0.25">
      <c r="Y64" s="1" t="str">
        <f>IFERROR(VLOOKUP(R64,'Печать Заказа'!B:N,13,FALSE),"")</f>
        <v/>
      </c>
    </row>
    <row r="65" spans="25:25" ht="15" customHeight="1" x14ac:dyDescent="0.25">
      <c r="Y65" s="1" t="str">
        <f>IFERROR(VLOOKUP(R65,'Печать Заказа'!B:N,13,FALSE),"")</f>
        <v/>
      </c>
    </row>
    <row r="66" spans="25:25" ht="15" customHeight="1" x14ac:dyDescent="0.25">
      <c r="Y66" s="1" t="str">
        <f>IFERROR(VLOOKUP(R66,'Печать Заказа'!B:N,13,FALSE),"")</f>
        <v/>
      </c>
    </row>
    <row r="67" spans="25:25" ht="15" customHeight="1" x14ac:dyDescent="0.25">
      <c r="Y67" s="1" t="str">
        <f>IFERROR(VLOOKUP(R67,'Печать Заказа'!B:N,13,FALSE),"")</f>
        <v/>
      </c>
    </row>
    <row r="68" spans="25:25" ht="15" customHeight="1" x14ac:dyDescent="0.25">
      <c r="Y68" s="1" t="str">
        <f>IFERROR(VLOOKUP(R68,'Печать Заказа'!B:N,13,FALSE),"")</f>
        <v/>
      </c>
    </row>
    <row r="69" spans="25:25" ht="15" customHeight="1" x14ac:dyDescent="0.25">
      <c r="Y69" s="1" t="str">
        <f>IFERROR(VLOOKUP(R69,'Печать Заказа'!B:N,13,FALSE),"")</f>
        <v/>
      </c>
    </row>
    <row r="70" spans="25:25" ht="15" customHeight="1" x14ac:dyDescent="0.25">
      <c r="Y70" s="1" t="str">
        <f>IFERROR(VLOOKUP(R70,'Печать Заказа'!B:N,13,FALSE),"")</f>
        <v/>
      </c>
    </row>
    <row r="71" spans="25:25" ht="15" customHeight="1" x14ac:dyDescent="0.25">
      <c r="Y71" s="1" t="str">
        <f>IFERROR(VLOOKUP(R71,'Печать Заказа'!B:N,13,FALSE),"")</f>
        <v/>
      </c>
    </row>
    <row r="72" spans="25:25" ht="15" customHeight="1" x14ac:dyDescent="0.25">
      <c r="Y72" s="1" t="str">
        <f>IFERROR(VLOOKUP(R72,'Печать Заказа'!B:N,13,FALSE),"")</f>
        <v/>
      </c>
    </row>
    <row r="73" spans="25:25" ht="15" customHeight="1" x14ac:dyDescent="0.25">
      <c r="Y73" s="1" t="str">
        <f>IFERROR(VLOOKUP(R73,'Печать Заказа'!B:N,13,FALSE),"")</f>
        <v/>
      </c>
    </row>
    <row r="74" spans="25:25" ht="15" customHeight="1" x14ac:dyDescent="0.25">
      <c r="Y74" s="1" t="str">
        <f>IFERROR(VLOOKUP(R74,'Печать Заказа'!B:N,13,FALSE),"")</f>
        <v/>
      </c>
    </row>
    <row r="75" spans="25:25" ht="15" customHeight="1" x14ac:dyDescent="0.25">
      <c r="Y75" s="1" t="str">
        <f>IFERROR(VLOOKUP(R75,'Печать Заказа'!B:N,13,FALSE),"")</f>
        <v/>
      </c>
    </row>
    <row r="76" spans="25:25" ht="15" customHeight="1" x14ac:dyDescent="0.25">
      <c r="Y76" s="1" t="str">
        <f>IFERROR(VLOOKUP(R76,'Печать Заказа'!B:N,13,FALSE),"")</f>
        <v/>
      </c>
    </row>
    <row r="77" spans="25:25" ht="15" customHeight="1" x14ac:dyDescent="0.25">
      <c r="Y77" s="1" t="str">
        <f>IFERROR(VLOOKUP(R77,'Печать Заказа'!B:N,13,FALSE),"")</f>
        <v/>
      </c>
    </row>
    <row r="78" spans="25:25" ht="15" customHeight="1" x14ac:dyDescent="0.25">
      <c r="Y78" s="1" t="str">
        <f>IFERROR(VLOOKUP(R78,'Печать Заказа'!B:N,13,FALSE),"")</f>
        <v/>
      </c>
    </row>
    <row r="79" spans="25:25" ht="15" customHeight="1" x14ac:dyDescent="0.25">
      <c r="Y79" s="1" t="str">
        <f>IFERROR(VLOOKUP(R79,'Печать Заказа'!B:N,13,FALSE),"")</f>
        <v/>
      </c>
    </row>
    <row r="80" spans="25:25" ht="15" customHeight="1" x14ac:dyDescent="0.25">
      <c r="Y80" s="1" t="str">
        <f>IFERROR(VLOOKUP(R80,'Печать Заказа'!B:N,13,FALSE),"")</f>
        <v/>
      </c>
    </row>
    <row r="81" spans="25:25" ht="15" customHeight="1" x14ac:dyDescent="0.25">
      <c r="Y81" s="1" t="str">
        <f>IFERROR(VLOOKUP(R81,'Печать Заказа'!B:N,13,FALSE),"")</f>
        <v/>
      </c>
    </row>
    <row r="82" spans="25:25" ht="15" customHeight="1" x14ac:dyDescent="0.25">
      <c r="Y82" s="1" t="str">
        <f>IFERROR(VLOOKUP(R82,'Печать Заказа'!B:N,13,FALSE),"")</f>
        <v/>
      </c>
    </row>
    <row r="83" spans="25:25" ht="15" customHeight="1" x14ac:dyDescent="0.25">
      <c r="Y83" s="1" t="str">
        <f>IFERROR(VLOOKUP(R83,'Печать Заказа'!B:N,13,FALSE),"")</f>
        <v/>
      </c>
    </row>
    <row r="84" spans="25:25" ht="15" customHeight="1" x14ac:dyDescent="0.25">
      <c r="Y84" s="1" t="str">
        <f>IFERROR(VLOOKUP(R84,'Печать Заказа'!B:N,13,FALSE),"")</f>
        <v/>
      </c>
    </row>
    <row r="85" spans="25:25" ht="15" customHeight="1" x14ac:dyDescent="0.25">
      <c r="Y85" s="1" t="str">
        <f>IFERROR(VLOOKUP(R85,'Печать Заказа'!B:N,13,FALSE),"")</f>
        <v/>
      </c>
    </row>
    <row r="86" spans="25:25" ht="15" customHeight="1" x14ac:dyDescent="0.25">
      <c r="Y86" s="1" t="str">
        <f>IFERROR(VLOOKUP(R86,'Печать Заказа'!B:N,13,FALSE),"")</f>
        <v/>
      </c>
    </row>
    <row r="87" spans="25:25" ht="15" customHeight="1" x14ac:dyDescent="0.25">
      <c r="Y87" s="1" t="str">
        <f>IFERROR(VLOOKUP(R87,'Печать Заказа'!B:N,13,FALSE),"")</f>
        <v/>
      </c>
    </row>
    <row r="88" spans="25:25" ht="15" customHeight="1" x14ac:dyDescent="0.25">
      <c r="Y88" s="1" t="str">
        <f>IFERROR(VLOOKUP(R88,'Печать Заказа'!B:N,13,FALSE),"")</f>
        <v/>
      </c>
    </row>
    <row r="89" spans="25:25" ht="15" customHeight="1" x14ac:dyDescent="0.25">
      <c r="Y89" s="1" t="str">
        <f>IFERROR(VLOOKUP(R89,'Печать Заказа'!B:N,13,FALSE),"")</f>
        <v/>
      </c>
    </row>
    <row r="90" spans="25:25" ht="15" customHeight="1" x14ac:dyDescent="0.25">
      <c r="Y90" s="1" t="str">
        <f>IFERROR(VLOOKUP(R90,'Печать Заказа'!B:N,13,FALSE),"")</f>
        <v/>
      </c>
    </row>
    <row r="91" spans="25:25" ht="15" customHeight="1" x14ac:dyDescent="0.25">
      <c r="Y91" s="1" t="str">
        <f>IFERROR(VLOOKUP(R91,'Печать Заказа'!B:N,13,FALSE),"")</f>
        <v/>
      </c>
    </row>
    <row r="92" spans="25:25" ht="15" customHeight="1" x14ac:dyDescent="0.25">
      <c r="Y92" s="1" t="str">
        <f>IFERROR(VLOOKUP(R92,'Печать Заказа'!B:N,13,FALSE),"")</f>
        <v/>
      </c>
    </row>
    <row r="93" spans="25:25" ht="15" customHeight="1" x14ac:dyDescent="0.25">
      <c r="Y93" s="1" t="str">
        <f>IFERROR(VLOOKUP(R93,'Печать Заказа'!B:N,13,FALSE),"")</f>
        <v/>
      </c>
    </row>
    <row r="94" spans="25:25" ht="15" customHeight="1" x14ac:dyDescent="0.25">
      <c r="Y94" s="1" t="str">
        <f>IFERROR(VLOOKUP(R94,'Печать Заказа'!B:N,13,FALSE),"")</f>
        <v/>
      </c>
    </row>
    <row r="95" spans="25:25" ht="15" customHeight="1" x14ac:dyDescent="0.25">
      <c r="Y95" s="1" t="str">
        <f>IFERROR(VLOOKUP(R95,'Печать Заказа'!B:N,13,FALSE),"")</f>
        <v/>
      </c>
    </row>
    <row r="96" spans="25:25" ht="15" customHeight="1" x14ac:dyDescent="0.25">
      <c r="Y96" s="1" t="str">
        <f>IFERROR(VLOOKUP(R96,'Печать Заказа'!B:N,13,FALSE),"")</f>
        <v/>
      </c>
    </row>
    <row r="97" spans="25:25" ht="15" customHeight="1" x14ac:dyDescent="0.25">
      <c r="Y97" s="1" t="str">
        <f>IFERROR(VLOOKUP(R97,'Печать Заказа'!B:N,13,FALSE),"")</f>
        <v/>
      </c>
    </row>
    <row r="98" spans="25:25" ht="15" customHeight="1" x14ac:dyDescent="0.25">
      <c r="Y98" s="1" t="str">
        <f>IFERROR(VLOOKUP(R98,'Печать Заказа'!B:N,13,FALSE),"")</f>
        <v/>
      </c>
    </row>
    <row r="99" spans="25:25" ht="15" customHeight="1" x14ac:dyDescent="0.25">
      <c r="Y99" s="1" t="str">
        <f>IFERROR(VLOOKUP(R99,'Печать Заказа'!B:N,13,FALSE),"")</f>
        <v/>
      </c>
    </row>
    <row r="100" spans="25:25" ht="15" customHeight="1" x14ac:dyDescent="0.25">
      <c r="Y100" s="1" t="str">
        <f>IFERROR(VLOOKUP(R100,'Печать Заказа'!B:N,13,FALSE),"")</f>
        <v/>
      </c>
    </row>
    <row r="101" spans="25:25" ht="15" customHeight="1" x14ac:dyDescent="0.25">
      <c r="Y101" s="1" t="str">
        <f>IFERROR(VLOOKUP(R101,'Печать Заказа'!B:N,13,FALSE),"")</f>
        <v/>
      </c>
    </row>
    <row r="102" spans="25:25" ht="15" customHeight="1" x14ac:dyDescent="0.25">
      <c r="Y102" s="1" t="str">
        <f>IFERROR(VLOOKUP(R102,'Печать Заказа'!B:N,13,FALSE),"")</f>
        <v/>
      </c>
    </row>
    <row r="103" spans="25:25" ht="15" customHeight="1" x14ac:dyDescent="0.25">
      <c r="Y103" s="1" t="str">
        <f>IFERROR(VLOOKUP(R103,'Печать Заказа'!B:N,13,FALSE),"")</f>
        <v/>
      </c>
    </row>
    <row r="104" spans="25:25" ht="15" customHeight="1" x14ac:dyDescent="0.25">
      <c r="Y104" s="1" t="str">
        <f>IFERROR(VLOOKUP(R104,'Печать Заказа'!B:N,13,FALSE),"")</f>
        <v/>
      </c>
    </row>
    <row r="105" spans="25:25" ht="15" customHeight="1" x14ac:dyDescent="0.25">
      <c r="Y105" s="1" t="str">
        <f>IFERROR(VLOOKUP(R105,'Печать Заказа'!B:N,13,FALSE),"")</f>
        <v/>
      </c>
    </row>
    <row r="106" spans="25:25" ht="15" customHeight="1" x14ac:dyDescent="0.25">
      <c r="Y106" s="1" t="str">
        <f>IFERROR(VLOOKUP(R106,'Печать Заказа'!B:N,13,FALSE),"")</f>
        <v/>
      </c>
    </row>
    <row r="107" spans="25:25" ht="15" customHeight="1" x14ac:dyDescent="0.25">
      <c r="Y107" s="1" t="str">
        <f>IFERROR(VLOOKUP(R107,'Печать Заказа'!B:N,13,FALSE),"")</f>
        <v/>
      </c>
    </row>
    <row r="108" spans="25:25" ht="15" customHeight="1" x14ac:dyDescent="0.25">
      <c r="Y108" s="1" t="str">
        <f>IFERROR(VLOOKUP(R108,'Печать Заказа'!B:N,13,FALSE),"")</f>
        <v/>
      </c>
    </row>
    <row r="109" spans="25:25" ht="15" customHeight="1" x14ac:dyDescent="0.25">
      <c r="Y109" s="1" t="str">
        <f>IFERROR(VLOOKUP(R109,'Печать Заказа'!B:N,13,FALSE),"")</f>
        <v/>
      </c>
    </row>
    <row r="110" spans="25:25" ht="15" customHeight="1" x14ac:dyDescent="0.25">
      <c r="Y110" s="1" t="str">
        <f>IFERROR(VLOOKUP(R110,'Печать Заказа'!B:N,13,FALSE),"")</f>
        <v/>
      </c>
    </row>
    <row r="111" spans="25:25" ht="15" customHeight="1" x14ac:dyDescent="0.25">
      <c r="Y111" s="1" t="str">
        <f>IFERROR(VLOOKUP(R111,'Печать Заказа'!B:N,13,FALSE),"")</f>
        <v/>
      </c>
    </row>
    <row r="112" spans="25:25" ht="15" customHeight="1" x14ac:dyDescent="0.25">
      <c r="Y112" s="1" t="str">
        <f>IFERROR(VLOOKUP(R112,'Печать Заказа'!B:N,13,FALSE),"")</f>
        <v/>
      </c>
    </row>
    <row r="113" spans="25:25" ht="15" customHeight="1" x14ac:dyDescent="0.25">
      <c r="Y113" s="1" t="str">
        <f>IFERROR(VLOOKUP(R113,'Печать Заказа'!B:N,13,FALSE),"")</f>
        <v/>
      </c>
    </row>
    <row r="114" spans="25:25" ht="15" customHeight="1" x14ac:dyDescent="0.25">
      <c r="Y114" s="1" t="str">
        <f>IFERROR(VLOOKUP(R114,'Печать Заказа'!B:N,13,FALSE),"")</f>
        <v/>
      </c>
    </row>
    <row r="115" spans="25:25" ht="15" customHeight="1" x14ac:dyDescent="0.25">
      <c r="Y115" s="1" t="str">
        <f>IFERROR(VLOOKUP(R115,'Печать Заказа'!B:N,13,FALSE),"")</f>
        <v/>
      </c>
    </row>
    <row r="116" spans="25:25" ht="15" customHeight="1" x14ac:dyDescent="0.25">
      <c r="Y116" s="1" t="str">
        <f>IFERROR(VLOOKUP(R116,'Печать Заказа'!B:N,13,FALSE),"")</f>
        <v/>
      </c>
    </row>
    <row r="117" spans="25:25" ht="15" customHeight="1" x14ac:dyDescent="0.25">
      <c r="Y117" s="1" t="str">
        <f>IFERROR(VLOOKUP(R117,'Печать Заказа'!B:N,13,FALSE),"")</f>
        <v/>
      </c>
    </row>
    <row r="118" spans="25:25" ht="15" customHeight="1" x14ac:dyDescent="0.25">
      <c r="Y118" s="1" t="str">
        <f>IFERROR(VLOOKUP(R118,'Печать Заказа'!B:N,13,FALSE),"")</f>
        <v/>
      </c>
    </row>
    <row r="119" spans="25:25" ht="15" customHeight="1" x14ac:dyDescent="0.25">
      <c r="Y119" s="1" t="str">
        <f>IFERROR(VLOOKUP(R119,'Печать Заказа'!B:N,13,FALSE),"")</f>
        <v/>
      </c>
    </row>
    <row r="120" spans="25:25" ht="15" customHeight="1" x14ac:dyDescent="0.25">
      <c r="Y120" s="1" t="str">
        <f>IFERROR(VLOOKUP(R120,'Печать Заказа'!B:N,13,FALSE),"")</f>
        <v/>
      </c>
    </row>
    <row r="121" spans="25:25" ht="15" customHeight="1" x14ac:dyDescent="0.25">
      <c r="Y121" s="1" t="str">
        <f>IFERROR(VLOOKUP(R121,'Печать Заказа'!B:N,13,FALSE),"")</f>
        <v/>
      </c>
    </row>
    <row r="122" spans="25:25" ht="15" customHeight="1" x14ac:dyDescent="0.25">
      <c r="Y122" s="1" t="str">
        <f>IFERROR(VLOOKUP(R122,'Печать Заказа'!B:N,13,FALSE),"")</f>
        <v/>
      </c>
    </row>
    <row r="123" spans="25:25" ht="15" customHeight="1" x14ac:dyDescent="0.25">
      <c r="Y123" s="1" t="str">
        <f>IFERROR(VLOOKUP(R123,'Печать Заказа'!B:N,13,FALSE),"")</f>
        <v/>
      </c>
    </row>
    <row r="124" spans="25:25" ht="15" customHeight="1" x14ac:dyDescent="0.25">
      <c r="Y124" s="1" t="str">
        <f>IFERROR(VLOOKUP(R124,'Печать Заказа'!B:N,13,FALSE),"")</f>
        <v/>
      </c>
    </row>
    <row r="125" spans="25:25" ht="15" customHeight="1" x14ac:dyDescent="0.25">
      <c r="Y125" s="1" t="str">
        <f>IFERROR(VLOOKUP(R125,'Печать Заказа'!B:N,13,FALSE),"")</f>
        <v/>
      </c>
    </row>
    <row r="126" spans="25:25" ht="15" customHeight="1" x14ac:dyDescent="0.25">
      <c r="Y126" s="1" t="str">
        <f>IFERROR(VLOOKUP(R126,'Печать Заказа'!B:N,13,FALSE),"")</f>
        <v/>
      </c>
    </row>
    <row r="127" spans="25:25" ht="15" customHeight="1" x14ac:dyDescent="0.25">
      <c r="Y127" s="1" t="str">
        <f>IFERROR(VLOOKUP(R127,'Печать Заказа'!B:N,13,FALSE),"")</f>
        <v/>
      </c>
    </row>
    <row r="128" spans="25:25" ht="15" customHeight="1" x14ac:dyDescent="0.25">
      <c r="Y128" s="1" t="str">
        <f>IFERROR(VLOOKUP(R128,'Печать Заказа'!B:N,13,FALSE),"")</f>
        <v/>
      </c>
    </row>
    <row r="129" spans="25:25" ht="15" customHeight="1" x14ac:dyDescent="0.25">
      <c r="Y129" s="1" t="str">
        <f>IFERROR(VLOOKUP(R129,'Печать Заказа'!B:N,13,FALSE),"")</f>
        <v/>
      </c>
    </row>
    <row r="130" spans="25:25" ht="15" customHeight="1" x14ac:dyDescent="0.25">
      <c r="Y130" s="1" t="str">
        <f>IFERROR(VLOOKUP(R130,'Печать Заказа'!B:N,13,FALSE),"")</f>
        <v/>
      </c>
    </row>
    <row r="131" spans="25:25" ht="15" customHeight="1" x14ac:dyDescent="0.25">
      <c r="Y131" s="1" t="str">
        <f>IFERROR(VLOOKUP(R131,'Печать Заказа'!B:N,13,FALSE),"")</f>
        <v/>
      </c>
    </row>
    <row r="132" spans="25:25" ht="15" customHeight="1" x14ac:dyDescent="0.25">
      <c r="Y132" s="1" t="str">
        <f>IFERROR(VLOOKUP(R132,'Печать Заказа'!B:N,13,FALSE),"")</f>
        <v/>
      </c>
    </row>
    <row r="133" spans="25:25" ht="15" customHeight="1" x14ac:dyDescent="0.25">
      <c r="Y133" s="1" t="str">
        <f>IFERROR(VLOOKUP(R133,'Печать Заказа'!B:N,13,FALSE),"")</f>
        <v/>
      </c>
    </row>
    <row r="134" spans="25:25" ht="15" customHeight="1" x14ac:dyDescent="0.25">
      <c r="Y134" s="1" t="str">
        <f>IFERROR(VLOOKUP(R134,'Печать Заказа'!B:N,13,FALSE),"")</f>
        <v/>
      </c>
    </row>
    <row r="135" spans="25:25" ht="15" customHeight="1" x14ac:dyDescent="0.25">
      <c r="Y135" s="1" t="str">
        <f>IFERROR(VLOOKUP(R135,'Печать Заказа'!B:N,13,FALSE),"")</f>
        <v/>
      </c>
    </row>
    <row r="136" spans="25:25" ht="15" customHeight="1" x14ac:dyDescent="0.25">
      <c r="Y136" s="1" t="str">
        <f>IFERROR(VLOOKUP(R136,'Печать Заказа'!B:N,13,FALSE),"")</f>
        <v/>
      </c>
    </row>
    <row r="137" spans="25:25" ht="15" customHeight="1" x14ac:dyDescent="0.25">
      <c r="Y137" s="1" t="str">
        <f>IFERROR(VLOOKUP(R137,'Печать Заказа'!B:N,13,FALSE),"")</f>
        <v/>
      </c>
    </row>
    <row r="138" spans="25:25" ht="15" customHeight="1" x14ac:dyDescent="0.25">
      <c r="Y138" s="1" t="str">
        <f>IFERROR(VLOOKUP(R138,'Печать Заказа'!B:N,13,FALSE),"")</f>
        <v/>
      </c>
    </row>
    <row r="139" spans="25:25" ht="15" customHeight="1" x14ac:dyDescent="0.25">
      <c r="Y139" s="1" t="str">
        <f>IFERROR(VLOOKUP(R139,'Печать Заказа'!B:N,13,FALSE),"")</f>
        <v/>
      </c>
    </row>
    <row r="140" spans="25:25" ht="15" customHeight="1" x14ac:dyDescent="0.25">
      <c r="Y140" s="1" t="str">
        <f>IFERROR(VLOOKUP(R140,'Печать Заказа'!B:N,13,FALSE),"")</f>
        <v/>
      </c>
    </row>
    <row r="141" spans="25:25" ht="15" customHeight="1" x14ac:dyDescent="0.25">
      <c r="Y141" s="1" t="str">
        <f>IFERROR(VLOOKUP(R141,'Печать Заказа'!B:N,13,FALSE),"")</f>
        <v/>
      </c>
    </row>
    <row r="142" spans="25:25" ht="15" customHeight="1" x14ac:dyDescent="0.25">
      <c r="Y142" s="1" t="str">
        <f>IFERROR(VLOOKUP(R142,'Печать Заказа'!B:N,13,FALSE),"")</f>
        <v/>
      </c>
    </row>
    <row r="143" spans="25:25" ht="15" customHeight="1" x14ac:dyDescent="0.25">
      <c r="Y143" s="1" t="str">
        <f>IFERROR(VLOOKUP(R143,'Печать Заказа'!B:N,13,FALSE),"")</f>
        <v/>
      </c>
    </row>
    <row r="144" spans="25:25" ht="15" customHeight="1" x14ac:dyDescent="0.25">
      <c r="Y144" s="1" t="str">
        <f>IFERROR(VLOOKUP(R144,'Печать Заказа'!B:N,13,FALSE),"")</f>
        <v/>
      </c>
    </row>
    <row r="145" spans="25:25" ht="15" customHeight="1" x14ac:dyDescent="0.25">
      <c r="Y145" s="1" t="str">
        <f>IFERROR(VLOOKUP(R145,'Печать Заказа'!B:N,13,FALSE),"")</f>
        <v/>
      </c>
    </row>
    <row r="146" spans="25:25" ht="15" customHeight="1" x14ac:dyDescent="0.25">
      <c r="Y146" s="1" t="str">
        <f>IFERROR(VLOOKUP(R146,'Печать Заказа'!B:N,13,FALSE),"")</f>
        <v/>
      </c>
    </row>
    <row r="147" spans="25:25" ht="15" customHeight="1" x14ac:dyDescent="0.25">
      <c r="Y147" s="1" t="str">
        <f>IFERROR(VLOOKUP(R147,'Печать Заказа'!B:N,13,FALSE),"")</f>
        <v/>
      </c>
    </row>
    <row r="148" spans="25:25" ht="15" customHeight="1" x14ac:dyDescent="0.25">
      <c r="Y148" s="1" t="str">
        <f>IFERROR(VLOOKUP(R148,'Печать Заказа'!B:N,13,FALSE),"")</f>
        <v/>
      </c>
    </row>
    <row r="149" spans="25:25" ht="15" customHeight="1" x14ac:dyDescent="0.25">
      <c r="Y149" s="1" t="str">
        <f>IFERROR(VLOOKUP(R149,'Печать Заказа'!B:N,13,FALSE),"")</f>
        <v/>
      </c>
    </row>
    <row r="150" spans="25:25" ht="15" customHeight="1" x14ac:dyDescent="0.25">
      <c r="Y150" s="1" t="str">
        <f>IFERROR(VLOOKUP(R150,'Печать Заказа'!B:N,13,FALSE),"")</f>
        <v/>
      </c>
    </row>
    <row r="151" spans="25:25" ht="15" customHeight="1" x14ac:dyDescent="0.25">
      <c r="Y151" s="1" t="str">
        <f>IFERROR(VLOOKUP(R151,'Печать Заказа'!B:N,13,FALSE),"")</f>
        <v/>
      </c>
    </row>
    <row r="152" spans="25:25" ht="15" customHeight="1" x14ac:dyDescent="0.25">
      <c r="Y152" s="1" t="str">
        <f>IFERROR(VLOOKUP(R152,'Печать Заказа'!B:N,13,FALSE),"")</f>
        <v/>
      </c>
    </row>
    <row r="153" spans="25:25" ht="15" customHeight="1" x14ac:dyDescent="0.25">
      <c r="Y153" s="1" t="str">
        <f>IFERROR(VLOOKUP(R153,'Печать Заказа'!B:N,13,FALSE),"")</f>
        <v/>
      </c>
    </row>
    <row r="154" spans="25:25" ht="15" customHeight="1" x14ac:dyDescent="0.25">
      <c r="Y154" s="1" t="str">
        <f>IFERROR(VLOOKUP(R154,'Печать Заказа'!B:N,13,FALSE),"")</f>
        <v/>
      </c>
    </row>
    <row r="155" spans="25:25" ht="15" customHeight="1" x14ac:dyDescent="0.25">
      <c r="Y155" s="1" t="str">
        <f>IFERROR(VLOOKUP(R155,'Печать Заказа'!B:N,13,FALSE),"")</f>
        <v/>
      </c>
    </row>
    <row r="156" spans="25:25" ht="15" customHeight="1" x14ac:dyDescent="0.25">
      <c r="Y156" s="1" t="str">
        <f>IFERROR(VLOOKUP(R156,'Печать Заказа'!B:N,13,FALSE),"")</f>
        <v/>
      </c>
    </row>
    <row r="157" spans="25:25" ht="15" customHeight="1" x14ac:dyDescent="0.25">
      <c r="Y157" s="1" t="str">
        <f>IFERROR(VLOOKUP(R157,'Печать Заказа'!B:N,13,FALSE),"")</f>
        <v/>
      </c>
    </row>
    <row r="158" spans="25:25" ht="15" customHeight="1" x14ac:dyDescent="0.25">
      <c r="Y158" s="1" t="str">
        <f>IFERROR(VLOOKUP(R158,'Печать Заказа'!B:N,13,FALSE),"")</f>
        <v/>
      </c>
    </row>
    <row r="159" spans="25:25" ht="15" customHeight="1" x14ac:dyDescent="0.25">
      <c r="Y159" s="1" t="str">
        <f>IFERROR(VLOOKUP(R159,'Печать Заказа'!B:N,13,FALSE),"")</f>
        <v/>
      </c>
    </row>
    <row r="160" spans="25:25" ht="15" customHeight="1" x14ac:dyDescent="0.25">
      <c r="Y160" s="1" t="str">
        <f>IFERROR(VLOOKUP(R160,'Печать Заказа'!B:N,13,FALSE),"")</f>
        <v/>
      </c>
    </row>
    <row r="161" spans="25:25" ht="15" customHeight="1" x14ac:dyDescent="0.25">
      <c r="Y161" s="1" t="str">
        <f>IFERROR(VLOOKUP(R161,'Печать Заказа'!B:N,13,FALSE),"")</f>
        <v/>
      </c>
    </row>
    <row r="162" spans="25:25" ht="15" customHeight="1" x14ac:dyDescent="0.25">
      <c r="Y162" s="1" t="str">
        <f>IFERROR(VLOOKUP(R162,'Печать Заказа'!B:N,13,FALSE),"")</f>
        <v/>
      </c>
    </row>
    <row r="163" spans="25:25" ht="15" customHeight="1" x14ac:dyDescent="0.25">
      <c r="Y163" s="1" t="str">
        <f>IFERROR(VLOOKUP(R163,'Печать Заказа'!B:N,13,FALSE),"")</f>
        <v/>
      </c>
    </row>
    <row r="164" spans="25:25" ht="15" customHeight="1" x14ac:dyDescent="0.25">
      <c r="Y164" s="1" t="str">
        <f>IFERROR(VLOOKUP(R164,'Печать Заказа'!B:N,13,FALSE),"")</f>
        <v/>
      </c>
    </row>
    <row r="165" spans="25:25" ht="15" customHeight="1" x14ac:dyDescent="0.25">
      <c r="Y165" s="1" t="str">
        <f>IFERROR(VLOOKUP(R165,'Печать Заказа'!B:N,13,FALSE),"")</f>
        <v/>
      </c>
    </row>
    <row r="166" spans="25:25" ht="15" customHeight="1" x14ac:dyDescent="0.25">
      <c r="Y166" s="1" t="str">
        <f>IFERROR(VLOOKUP(R166,'Печать Заказа'!B:N,13,FALSE),"")</f>
        <v/>
      </c>
    </row>
    <row r="167" spans="25:25" ht="15" customHeight="1" x14ac:dyDescent="0.25">
      <c r="Y167" s="1" t="str">
        <f>IFERROR(VLOOKUP(R167,'Печать Заказа'!B:N,13,FALSE),"")</f>
        <v/>
      </c>
    </row>
    <row r="168" spans="25:25" ht="15" customHeight="1" x14ac:dyDescent="0.25">
      <c r="Y168" s="1" t="str">
        <f>IFERROR(VLOOKUP(R168,'Печать Заказа'!B:N,13,FALSE),"")</f>
        <v/>
      </c>
    </row>
    <row r="169" spans="25:25" ht="15" customHeight="1" x14ac:dyDescent="0.25">
      <c r="Y169" s="1" t="str">
        <f>IFERROR(VLOOKUP(R169,'Печать Заказа'!B:N,13,FALSE),"")</f>
        <v/>
      </c>
    </row>
    <row r="170" spans="25:25" ht="15" customHeight="1" x14ac:dyDescent="0.25">
      <c r="Y170" s="1" t="str">
        <f>IFERROR(VLOOKUP(R170,'Печать Заказа'!B:N,13,FALSE),"")</f>
        <v/>
      </c>
    </row>
    <row r="171" spans="25:25" ht="15" customHeight="1" x14ac:dyDescent="0.25">
      <c r="Y171" s="1" t="str">
        <f>IFERROR(VLOOKUP(R171,'Печать Заказа'!B:N,13,FALSE),"")</f>
        <v/>
      </c>
    </row>
    <row r="172" spans="25:25" ht="15" customHeight="1" x14ac:dyDescent="0.25">
      <c r="Y172" s="1" t="str">
        <f>IFERROR(VLOOKUP(R172,'Печать Заказа'!B:N,13,FALSE),"")</f>
        <v/>
      </c>
    </row>
    <row r="173" spans="25:25" ht="15" customHeight="1" x14ac:dyDescent="0.25">
      <c r="Y173" s="1" t="str">
        <f>IFERROR(VLOOKUP(R173,'Печать Заказа'!B:N,13,FALSE),"")</f>
        <v/>
      </c>
    </row>
    <row r="174" spans="25:25" ht="15" customHeight="1" x14ac:dyDescent="0.25">
      <c r="Y174" s="1" t="str">
        <f>IFERROR(VLOOKUP(R174,'Печать Заказа'!B:N,13,FALSE),"")</f>
        <v/>
      </c>
    </row>
    <row r="175" spans="25:25" ht="15" customHeight="1" x14ac:dyDescent="0.25">
      <c r="Y175" s="1" t="str">
        <f>IFERROR(VLOOKUP(R175,'Печать Заказа'!B:N,13,FALSE),"")</f>
        <v/>
      </c>
    </row>
    <row r="176" spans="25:25" ht="15" customHeight="1" x14ac:dyDescent="0.25">
      <c r="Y176" s="1" t="str">
        <f>IFERROR(VLOOKUP(R176,'Печать Заказа'!B:N,13,FALSE),"")</f>
        <v/>
      </c>
    </row>
    <row r="177" spans="25:25" ht="15" customHeight="1" x14ac:dyDescent="0.25">
      <c r="Y177" s="1" t="str">
        <f>IFERROR(VLOOKUP(R177,'Печать Заказа'!B:N,13,FALSE),"")</f>
        <v/>
      </c>
    </row>
    <row r="178" spans="25:25" ht="15" customHeight="1" x14ac:dyDescent="0.25">
      <c r="Y178" s="1" t="str">
        <f>IFERROR(VLOOKUP(R178,'Печать Заказа'!B:N,13,FALSE),"")</f>
        <v/>
      </c>
    </row>
    <row r="179" spans="25:25" ht="15" customHeight="1" x14ac:dyDescent="0.25">
      <c r="Y179" s="1" t="str">
        <f>IFERROR(VLOOKUP(R179,'Печать Заказа'!B:N,13,FALSE),"")</f>
        <v/>
      </c>
    </row>
    <row r="180" spans="25:25" ht="15" customHeight="1" x14ac:dyDescent="0.25">
      <c r="Y180" s="1" t="str">
        <f>IFERROR(VLOOKUP(R180,'Печать Заказа'!B:N,13,FALSE),"")</f>
        <v/>
      </c>
    </row>
    <row r="181" spans="25:25" ht="15" customHeight="1" x14ac:dyDescent="0.25">
      <c r="Y181" s="1" t="str">
        <f>IFERROR(VLOOKUP(R181,'Печать Заказа'!B:N,13,FALSE),"")</f>
        <v/>
      </c>
    </row>
    <row r="182" spans="25:25" ht="15" customHeight="1" x14ac:dyDescent="0.25">
      <c r="Y182" s="1" t="str">
        <f>IFERROR(VLOOKUP(R182,'Печать Заказа'!B:N,13,FALSE),"")</f>
        <v/>
      </c>
    </row>
    <row r="183" spans="25:25" ht="15" customHeight="1" x14ac:dyDescent="0.25">
      <c r="Y183" s="1" t="str">
        <f>IFERROR(VLOOKUP(R183,'Печать Заказа'!B:N,13,FALSE),"")</f>
        <v/>
      </c>
    </row>
    <row r="184" spans="25:25" ht="15" customHeight="1" x14ac:dyDescent="0.25">
      <c r="Y184" s="1" t="str">
        <f>IFERROR(VLOOKUP(R184,'Печать Заказа'!B:N,13,FALSE),"")</f>
        <v/>
      </c>
    </row>
    <row r="185" spans="25:25" ht="15" customHeight="1" x14ac:dyDescent="0.25">
      <c r="Y185" s="1" t="str">
        <f>IFERROR(VLOOKUP(R185,'Печать Заказа'!B:N,13,FALSE),"")</f>
        <v/>
      </c>
    </row>
    <row r="186" spans="25:25" ht="15" customHeight="1" x14ac:dyDescent="0.25">
      <c r="Y186" s="1" t="str">
        <f>IFERROR(VLOOKUP(R186,'Печать Заказа'!B:N,13,FALSE),"")</f>
        <v/>
      </c>
    </row>
    <row r="187" spans="25:25" ht="15" customHeight="1" x14ac:dyDescent="0.25">
      <c r="Y187" s="1" t="str">
        <f>IFERROR(VLOOKUP(R187,'Печать Заказа'!B:N,13,FALSE),"")</f>
        <v/>
      </c>
    </row>
    <row r="188" spans="25:25" ht="15" customHeight="1" x14ac:dyDescent="0.25">
      <c r="Y188" s="1" t="str">
        <f>IFERROR(VLOOKUP(R188,'Печать Заказа'!B:N,13,FALSE),"")</f>
        <v/>
      </c>
    </row>
    <row r="189" spans="25:25" ht="15" customHeight="1" x14ac:dyDescent="0.25">
      <c r="Y189" s="1" t="str">
        <f>IFERROR(VLOOKUP(R189,'Печать Заказа'!B:N,13,FALSE),"")</f>
        <v/>
      </c>
    </row>
    <row r="190" spans="25:25" ht="15" customHeight="1" x14ac:dyDescent="0.25">
      <c r="Y190" s="1" t="str">
        <f>IFERROR(VLOOKUP(R190,'Печать Заказа'!B:N,13,FALSE),"")</f>
        <v/>
      </c>
    </row>
    <row r="191" spans="25:25" ht="15" customHeight="1" x14ac:dyDescent="0.25">
      <c r="Y191" s="1" t="str">
        <f>IFERROR(VLOOKUP(R191,'Печать Заказа'!B:N,13,FALSE),"")</f>
        <v/>
      </c>
    </row>
    <row r="192" spans="25:25" ht="15" customHeight="1" x14ac:dyDescent="0.25">
      <c r="Y192" s="1" t="str">
        <f>IFERROR(VLOOKUP(R192,'Печать Заказа'!B:N,13,FALSE),"")</f>
        <v/>
      </c>
    </row>
    <row r="193" spans="25:25" ht="15" customHeight="1" x14ac:dyDescent="0.25">
      <c r="Y193" s="1" t="str">
        <f>IFERROR(VLOOKUP(R193,'Печать Заказа'!B:N,13,FALSE),"")</f>
        <v/>
      </c>
    </row>
    <row r="194" spans="25:25" ht="15" customHeight="1" x14ac:dyDescent="0.25">
      <c r="Y194" s="1" t="str">
        <f>IFERROR(VLOOKUP(R194,'Печать Заказа'!B:N,13,FALSE),"")</f>
        <v/>
      </c>
    </row>
    <row r="195" spans="25:25" ht="15" customHeight="1" x14ac:dyDescent="0.25">
      <c r="Y195" s="1" t="str">
        <f>IFERROR(VLOOKUP(R195,'Печать Заказа'!B:N,13,FALSE),"")</f>
        <v/>
      </c>
    </row>
    <row r="196" spans="25:25" ht="15" customHeight="1" x14ac:dyDescent="0.25">
      <c r="Y196" s="1" t="str">
        <f>IFERROR(VLOOKUP(R196,'Печать Заказа'!B:N,13,FALSE),"")</f>
        <v/>
      </c>
    </row>
    <row r="197" spans="25:25" ht="15" customHeight="1" x14ac:dyDescent="0.25">
      <c r="Y197" s="1" t="str">
        <f>IFERROR(VLOOKUP(R197,'Печать Заказа'!B:N,13,FALSE),"")</f>
        <v/>
      </c>
    </row>
    <row r="198" spans="25:25" ht="15" customHeight="1" x14ac:dyDescent="0.25">
      <c r="Y198" s="1" t="str">
        <f>IFERROR(VLOOKUP(R198,'Печать Заказа'!B:N,13,FALSE),"")</f>
        <v/>
      </c>
    </row>
    <row r="199" spans="25:25" ht="15" customHeight="1" x14ac:dyDescent="0.25">
      <c r="Y199" s="1" t="str">
        <f>IFERROR(VLOOKUP(R199,'Печать Заказа'!B:N,13,FALSE),"")</f>
        <v/>
      </c>
    </row>
    <row r="200" spans="25:25" ht="15" customHeight="1" x14ac:dyDescent="0.25">
      <c r="Y200" s="1" t="str">
        <f>IFERROR(VLOOKUP(R200,'Печать Заказа'!B:N,13,FALSE),"")</f>
        <v/>
      </c>
    </row>
    <row r="201" spans="25:25" ht="15" customHeight="1" x14ac:dyDescent="0.25">
      <c r="Y201" s="1" t="str">
        <f>IFERROR(VLOOKUP(R201,'Печать Заказа'!B:N,13,FALSE),"")</f>
        <v/>
      </c>
    </row>
    <row r="202" spans="25:25" ht="15" customHeight="1" x14ac:dyDescent="0.25">
      <c r="Y202" s="1" t="str">
        <f>IFERROR(VLOOKUP(R202,'Печать Заказа'!B:N,13,FALSE),"")</f>
        <v/>
      </c>
    </row>
    <row r="203" spans="25:25" ht="15" customHeight="1" x14ac:dyDescent="0.25">
      <c r="Y203" s="1" t="str">
        <f>IFERROR(VLOOKUP(R203,'Печать Заказа'!B:N,13,FALSE),"")</f>
        <v/>
      </c>
    </row>
    <row r="204" spans="25:25" ht="15" customHeight="1" x14ac:dyDescent="0.25">
      <c r="Y204" s="1" t="str">
        <f>IFERROR(VLOOKUP(R204,'Печать Заказа'!B:N,13,FALSE),"")</f>
        <v/>
      </c>
    </row>
    <row r="205" spans="25:25" ht="15" customHeight="1" x14ac:dyDescent="0.25">
      <c r="Y205" s="1" t="str">
        <f>IFERROR(VLOOKUP(R205,'Печать Заказа'!B:N,13,FALSE),"")</f>
        <v/>
      </c>
    </row>
    <row r="206" spans="25:25" ht="15" customHeight="1" x14ac:dyDescent="0.25">
      <c r="Y206" s="1" t="str">
        <f>IFERROR(VLOOKUP(R206,'Печать Заказа'!B:N,13,FALSE),"")</f>
        <v/>
      </c>
    </row>
    <row r="207" spans="25:25" ht="15" customHeight="1" x14ac:dyDescent="0.25">
      <c r="Y207" s="1" t="str">
        <f>IFERROR(VLOOKUP(R207,'Печать Заказа'!B:N,13,FALSE),"")</f>
        <v/>
      </c>
    </row>
    <row r="208" spans="25:25" ht="15" customHeight="1" x14ac:dyDescent="0.25">
      <c r="Y208" s="1" t="str">
        <f>IFERROR(VLOOKUP(R208,'Печать Заказа'!B:N,13,FALSE),"")</f>
        <v/>
      </c>
    </row>
    <row r="209" spans="25:25" ht="15" customHeight="1" x14ac:dyDescent="0.25">
      <c r="Y209" s="1" t="str">
        <f>IFERROR(VLOOKUP(R209,'Печать Заказа'!B:N,13,FALSE),"")</f>
        <v/>
      </c>
    </row>
    <row r="210" spans="25:25" ht="15" customHeight="1" x14ac:dyDescent="0.25">
      <c r="Y210" s="1" t="str">
        <f>IFERROR(VLOOKUP(R210,'Печать Заказа'!B:N,13,FALSE),"")</f>
        <v/>
      </c>
    </row>
    <row r="211" spans="25:25" ht="15" customHeight="1" x14ac:dyDescent="0.25">
      <c r="Y211" s="1" t="str">
        <f>IFERROR(VLOOKUP(R211,'Печать Заказа'!B:N,13,FALSE),"")</f>
        <v/>
      </c>
    </row>
    <row r="212" spans="25:25" ht="15" customHeight="1" x14ac:dyDescent="0.25">
      <c r="Y212" s="1" t="str">
        <f>IFERROR(VLOOKUP(R212,'Печать Заказа'!B:N,13,FALSE),"")</f>
        <v/>
      </c>
    </row>
    <row r="213" spans="25:25" ht="15" customHeight="1" x14ac:dyDescent="0.25">
      <c r="Y213" s="1" t="str">
        <f>IFERROR(VLOOKUP(R213,'Печать Заказа'!B:N,13,FALSE),"")</f>
        <v/>
      </c>
    </row>
    <row r="214" spans="25:25" ht="15" customHeight="1" x14ac:dyDescent="0.25">
      <c r="Y214" s="1" t="str">
        <f>IFERROR(VLOOKUP(R214,'Печать Заказа'!B:N,13,FALSE),"")</f>
        <v/>
      </c>
    </row>
    <row r="215" spans="25:25" ht="15" customHeight="1" x14ac:dyDescent="0.25">
      <c r="Y215" s="1" t="str">
        <f>IFERROR(VLOOKUP(R215,'Печать Заказа'!B:N,13,FALSE),"")</f>
        <v/>
      </c>
    </row>
    <row r="216" spans="25:25" ht="15" customHeight="1" x14ac:dyDescent="0.25">
      <c r="Y216" s="1" t="str">
        <f>IFERROR(VLOOKUP(R216,'Печать Заказа'!B:N,13,FALSE),"")</f>
        <v/>
      </c>
    </row>
    <row r="217" spans="25:25" ht="15" customHeight="1" x14ac:dyDescent="0.25">
      <c r="Y217" s="1" t="str">
        <f>IFERROR(VLOOKUP(R217,'Печать Заказа'!B:N,13,FALSE),"")</f>
        <v/>
      </c>
    </row>
    <row r="218" spans="25:25" ht="15" customHeight="1" x14ac:dyDescent="0.25">
      <c r="Y218" s="1" t="str">
        <f>IFERROR(VLOOKUP(R218,'Печать Заказа'!B:N,13,FALSE),"")</f>
        <v/>
      </c>
    </row>
    <row r="219" spans="25:25" ht="15" customHeight="1" x14ac:dyDescent="0.25">
      <c r="Y219" s="1" t="str">
        <f>IFERROR(VLOOKUP(R219,'Печать Заказа'!B:N,13,FALSE),"")</f>
        <v/>
      </c>
    </row>
    <row r="220" spans="25:25" ht="15" customHeight="1" x14ac:dyDescent="0.25">
      <c r="Y220" s="1" t="str">
        <f>IFERROR(VLOOKUP(R220,'Печать Заказа'!B:N,13,FALSE),"")</f>
        <v/>
      </c>
    </row>
    <row r="221" spans="25:25" ht="15" customHeight="1" x14ac:dyDescent="0.25">
      <c r="Y221" s="1" t="str">
        <f>IFERROR(VLOOKUP(R221,'Печать Заказа'!B:N,13,FALSE),"")</f>
        <v/>
      </c>
    </row>
    <row r="222" spans="25:25" ht="15" customHeight="1" x14ac:dyDescent="0.25">
      <c r="Y222" s="1" t="str">
        <f>IFERROR(VLOOKUP(R222,'Печать Заказа'!B:N,13,FALSE),"")</f>
        <v/>
      </c>
    </row>
    <row r="223" spans="25:25" ht="15" customHeight="1" x14ac:dyDescent="0.25">
      <c r="Y223" s="1" t="str">
        <f>IFERROR(VLOOKUP(R223,'Печать Заказа'!B:N,13,FALSE),"")</f>
        <v/>
      </c>
    </row>
    <row r="224" spans="25:25" ht="15" customHeight="1" x14ac:dyDescent="0.25">
      <c r="Y224" s="1" t="str">
        <f>IFERROR(VLOOKUP(R224,'Печать Заказа'!B:N,13,FALSE),"")</f>
        <v/>
      </c>
    </row>
    <row r="225" spans="25:25" ht="15" customHeight="1" x14ac:dyDescent="0.25">
      <c r="Y225" s="1" t="str">
        <f>IFERROR(VLOOKUP(R225,'Печать Заказа'!B:N,13,FALSE),"")</f>
        <v/>
      </c>
    </row>
    <row r="226" spans="25:25" ht="15" customHeight="1" x14ac:dyDescent="0.25">
      <c r="Y226" s="1" t="str">
        <f>IFERROR(VLOOKUP(R226,'Печать Заказа'!B:N,13,FALSE),"")</f>
        <v/>
      </c>
    </row>
    <row r="227" spans="25:25" ht="15" customHeight="1" x14ac:dyDescent="0.25">
      <c r="Y227" s="1" t="str">
        <f>IFERROR(VLOOKUP(R227,'Печать Заказа'!B:N,13,FALSE),"")</f>
        <v/>
      </c>
    </row>
    <row r="228" spans="25:25" ht="15" customHeight="1" x14ac:dyDescent="0.25">
      <c r="Y228" s="1" t="str">
        <f>IFERROR(VLOOKUP(R228,'Печать Заказа'!B:N,13,FALSE),"")</f>
        <v/>
      </c>
    </row>
    <row r="229" spans="25:25" ht="15" customHeight="1" x14ac:dyDescent="0.25">
      <c r="Y229" s="1" t="str">
        <f>IFERROR(VLOOKUP(R229,'Печать Заказа'!B:N,13,FALSE),"")</f>
        <v/>
      </c>
    </row>
    <row r="230" spans="25:25" ht="15" customHeight="1" x14ac:dyDescent="0.25">
      <c r="Y230" s="1" t="str">
        <f>IFERROR(VLOOKUP(R230,'Печать Заказа'!B:N,13,FALSE),"")</f>
        <v/>
      </c>
    </row>
    <row r="231" spans="25:25" ht="15" customHeight="1" x14ac:dyDescent="0.25">
      <c r="Y231" s="1" t="str">
        <f>IFERROR(VLOOKUP(R231,'Печать Заказа'!B:N,13,FALSE),"")</f>
        <v/>
      </c>
    </row>
    <row r="232" spans="25:25" ht="15" customHeight="1" x14ac:dyDescent="0.25">
      <c r="Y232" s="1" t="str">
        <f>IFERROR(VLOOKUP(R232,'Печать Заказа'!B:N,13,FALSE),"")</f>
        <v/>
      </c>
    </row>
    <row r="233" spans="25:25" ht="15" customHeight="1" x14ac:dyDescent="0.25">
      <c r="Y233" s="1" t="str">
        <f>IFERROR(VLOOKUP(R233,'Печать Заказа'!B:N,13,FALSE),"")</f>
        <v/>
      </c>
    </row>
  </sheetData>
  <protectedRanges>
    <protectedRange sqref="J4 G4" name="Диапазон1"/>
    <protectedRange sqref="L33 L48 L14 L57 L39 L44 L20 L26 L17 L29 L7 L51 L10" name="Диапазон1_5"/>
    <protectedRange sqref="L40:L43 L15 L21:L25 L18 L27 L30:L32 L56 L58 L11:L12 L34:L38 L45:L47 L49:L50 L52:L55 L8" name="Диапазон1_1"/>
    <protectedRange sqref="J3" name="Диапазон1_2"/>
    <protectedRange sqref="G3" name="Диапазон1_3"/>
  </protectedRanges>
  <mergeCells count="73">
    <mergeCell ref="L10:P10"/>
    <mergeCell ref="C11:D11"/>
    <mergeCell ref="H11:I11"/>
    <mergeCell ref="L29:P29"/>
    <mergeCell ref="L48:P48"/>
    <mergeCell ref="H34:I34"/>
    <mergeCell ref="H51:I51"/>
    <mergeCell ref="L51:P51"/>
    <mergeCell ref="H55:I55"/>
    <mergeCell ref="H53:I53"/>
    <mergeCell ref="H52:I52"/>
    <mergeCell ref="H54:I54"/>
    <mergeCell ref="L6:P6"/>
    <mergeCell ref="H7:I7"/>
    <mergeCell ref="L7:P7"/>
    <mergeCell ref="H8:I8"/>
    <mergeCell ref="L33:P33"/>
    <mergeCell ref="L19:P19"/>
    <mergeCell ref="L20:P20"/>
    <mergeCell ref="L16:P16"/>
    <mergeCell ref="L17:P17"/>
    <mergeCell ref="H24:I24"/>
    <mergeCell ref="H31:I31"/>
    <mergeCell ref="H26:I26"/>
    <mergeCell ref="L26:P26"/>
    <mergeCell ref="L28:P28"/>
    <mergeCell ref="L9:P9"/>
    <mergeCell ref="H10:I10"/>
    <mergeCell ref="B1:B3"/>
    <mergeCell ref="G2:H2"/>
    <mergeCell ref="G3:H3"/>
    <mergeCell ref="H20:I20"/>
    <mergeCell ref="H23:I23"/>
    <mergeCell ref="C18:D18"/>
    <mergeCell ref="H18:I18"/>
    <mergeCell ref="C8:D8"/>
    <mergeCell ref="H21:I21"/>
    <mergeCell ref="H22:I22"/>
    <mergeCell ref="H17:I17"/>
    <mergeCell ref="C12:D12"/>
    <mergeCell ref="H12:I12"/>
    <mergeCell ref="L57:P57"/>
    <mergeCell ref="H58:I58"/>
    <mergeCell ref="L13:P13"/>
    <mergeCell ref="H14:I14"/>
    <mergeCell ref="L14:P14"/>
    <mergeCell ref="H15:I15"/>
    <mergeCell ref="H46:I46"/>
    <mergeCell ref="L44:P44"/>
    <mergeCell ref="H42:I42"/>
    <mergeCell ref="H27:I27"/>
    <mergeCell ref="H37:I37"/>
    <mergeCell ref="H35:I35"/>
    <mergeCell ref="L39:P39"/>
    <mergeCell ref="H41:I41"/>
    <mergeCell ref="H40:I40"/>
    <mergeCell ref="H29:I29"/>
    <mergeCell ref="H57:I57"/>
    <mergeCell ref="C15:D15"/>
    <mergeCell ref="H33:I33"/>
    <mergeCell ref="H39:I39"/>
    <mergeCell ref="H45:I45"/>
    <mergeCell ref="H36:I36"/>
    <mergeCell ref="H44:I44"/>
    <mergeCell ref="C21:D21"/>
    <mergeCell ref="C22:D22"/>
    <mergeCell ref="C23:D23"/>
    <mergeCell ref="C24:D24"/>
    <mergeCell ref="C31:D31"/>
    <mergeCell ref="C30:D30"/>
    <mergeCell ref="H30:I30"/>
    <mergeCell ref="H48:I48"/>
    <mergeCell ref="H49:I49"/>
  </mergeCells>
  <hyperlinks>
    <hyperlink ref="C2" r:id="rId1"/>
    <hyperlink ref="G2" r:id="rId2"/>
  </hyperlinks>
  <printOptions horizontalCentered="1"/>
  <pageMargins left="0" right="0" top="0.11811023622047245" bottom="0.23622047244094491" header="0.11811023622047245" footer="0.11811023622047245"/>
  <pageSetup paperSize="9" scale="47" fitToHeight="0" orientation="portrait" horizontalDpi="4294967295" verticalDpi="4294967295" r:id="rId3"/>
  <rowBreaks count="1" manualBreakCount="1">
    <brk id="37" max="16383" man="1"/>
  </row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E239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AA12" sqref="AA12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6.2851562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31" s="43" customFormat="1" ht="44.25" customHeight="1" x14ac:dyDescent="0.2">
      <c r="A1" s="38"/>
      <c r="B1" s="465"/>
      <c r="C1" s="496" t="s">
        <v>1101</v>
      </c>
      <c r="D1" s="497"/>
      <c r="E1" s="497"/>
      <c r="F1" s="498"/>
      <c r="G1" s="499"/>
      <c r="H1" s="500"/>
      <c r="I1" s="39"/>
      <c r="J1" s="39"/>
      <c r="K1" s="39"/>
      <c r="L1" s="46"/>
      <c r="M1" s="40"/>
      <c r="N1" s="40"/>
      <c r="O1" s="61"/>
      <c r="P1" s="40"/>
      <c r="Q1" s="41"/>
      <c r="R1" s="42"/>
      <c r="S1" s="42"/>
      <c r="T1" s="42"/>
      <c r="U1" s="42"/>
      <c r="V1" s="42"/>
      <c r="W1" s="42"/>
    </row>
    <row r="2" spans="1:31" s="50" customFormat="1" ht="30" customHeight="1" thickBot="1" x14ac:dyDescent="0.3">
      <c r="A2" s="47"/>
      <c r="B2" s="465"/>
      <c r="C2" s="501" t="s">
        <v>1102</v>
      </c>
      <c r="D2" s="464"/>
      <c r="E2" s="464"/>
      <c r="F2" s="464"/>
      <c r="G2" s="502" t="s">
        <v>1103</v>
      </c>
      <c r="H2" s="503"/>
      <c r="I2" s="51"/>
      <c r="J2" s="88" t="s">
        <v>174</v>
      </c>
      <c r="K2" s="51"/>
      <c r="L2" s="53" t="s">
        <v>175</v>
      </c>
      <c r="M2" s="53" t="s">
        <v>176</v>
      </c>
      <c r="N2" s="53"/>
      <c r="O2" s="52"/>
      <c r="P2" s="54"/>
      <c r="Q2" s="48"/>
      <c r="R2" s="49"/>
      <c r="S2" s="49"/>
      <c r="T2" s="49"/>
      <c r="U2" s="49"/>
      <c r="V2" s="49"/>
      <c r="W2" s="49"/>
    </row>
    <row r="3" spans="1:31" ht="34.5" customHeight="1" thickBot="1" x14ac:dyDescent="0.55000000000000004">
      <c r="A3" s="2"/>
      <c r="B3" s="465"/>
      <c r="C3" s="136" t="s">
        <v>183</v>
      </c>
      <c r="D3" s="136"/>
      <c r="E3" s="136"/>
      <c r="G3" s="477"/>
      <c r="H3" s="477"/>
      <c r="I3" s="7"/>
      <c r="J3" s="149"/>
      <c r="K3" s="59" t="s">
        <v>177</v>
      </c>
      <c r="L3" s="57">
        <f>SUM(L4:L51)</f>
        <v>0</v>
      </c>
      <c r="M3" s="57">
        <f>SUM(M4:M51)</f>
        <v>0</v>
      </c>
      <c r="N3" s="60"/>
      <c r="O3" s="58" t="s">
        <v>184</v>
      </c>
      <c r="P3" s="58" t="s">
        <v>186</v>
      </c>
      <c r="Q3" s="87" t="s">
        <v>69</v>
      </c>
      <c r="R3" s="87" t="s">
        <v>70</v>
      </c>
      <c r="S3" s="87" t="s">
        <v>166</v>
      </c>
      <c r="T3" s="351" t="s">
        <v>87</v>
      </c>
      <c r="U3" s="26"/>
      <c r="V3" s="87" t="s">
        <v>145</v>
      </c>
      <c r="W3" s="87" t="s">
        <v>71</v>
      </c>
    </row>
    <row r="4" spans="1:31" s="69" customFormat="1" ht="38.25" customHeight="1" thickBot="1" x14ac:dyDescent="0.3">
      <c r="A4" s="68"/>
      <c r="B4" s="82" t="s">
        <v>260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36"/>
      <c r="R4" s="37"/>
      <c r="S4" s="37"/>
      <c r="T4" s="346"/>
      <c r="U4" s="44"/>
      <c r="V4" s="37"/>
      <c r="W4" s="37"/>
      <c r="Y4" s="1" t="str">
        <f>IFERROR(VLOOKUP(R4,'Печать Заказа'!B:N,13,FALSE),"")</f>
        <v/>
      </c>
    </row>
    <row r="5" spans="1:31" s="33" customFormat="1" ht="62.25" customHeight="1" thickTop="1" x14ac:dyDescent="0.25">
      <c r="A5" s="3"/>
      <c r="B5" s="62"/>
      <c r="C5" s="92" t="s">
        <v>582</v>
      </c>
      <c r="D5" s="92"/>
      <c r="E5" s="92"/>
      <c r="F5" s="92"/>
      <c r="G5" s="92"/>
      <c r="H5" s="92"/>
      <c r="I5" s="92"/>
      <c r="J5" s="92"/>
      <c r="K5" s="92"/>
      <c r="L5" s="106"/>
      <c r="M5" s="81"/>
      <c r="N5" s="81"/>
      <c r="O5" s="81"/>
      <c r="P5" s="81"/>
      <c r="Q5" s="27"/>
      <c r="R5" s="30"/>
      <c r="S5" s="30"/>
      <c r="T5" s="30"/>
      <c r="U5" s="30"/>
      <c r="V5" s="30"/>
      <c r="W5" s="30"/>
      <c r="Y5" s="1" t="str">
        <f>IFERROR(VLOOKUP(R5,'Печать Заказа'!B:N,13,FALSE),"")</f>
        <v/>
      </c>
    </row>
    <row r="6" spans="1:31" ht="45" customHeight="1" x14ac:dyDescent="0.25">
      <c r="B6" s="84"/>
      <c r="C6" s="487" t="s">
        <v>59</v>
      </c>
      <c r="D6" s="487"/>
      <c r="E6" s="487"/>
      <c r="F6" s="177" t="s">
        <v>334</v>
      </c>
      <c r="G6" s="251" t="s">
        <v>258</v>
      </c>
      <c r="H6" s="471" t="s">
        <v>259</v>
      </c>
      <c r="I6" s="471"/>
      <c r="J6" s="251" t="s">
        <v>583</v>
      </c>
      <c r="K6" s="251" t="s">
        <v>187</v>
      </c>
      <c r="L6" s="480" t="s">
        <v>579</v>
      </c>
      <c r="M6" s="480"/>
      <c r="N6" s="480"/>
      <c r="O6" s="480"/>
      <c r="P6" s="480"/>
      <c r="Q6" s="28"/>
      <c r="R6" s="29"/>
      <c r="S6" s="29"/>
      <c r="T6" s="29"/>
      <c r="U6" s="29"/>
      <c r="V6" s="29"/>
      <c r="W6" s="29"/>
      <c r="Y6" s="1" t="str">
        <f>IFERROR(VLOOKUP(R6,'Печать Заказа'!B:N,13,FALSE),"")</f>
        <v/>
      </c>
    </row>
    <row r="7" spans="1:31" ht="18" customHeight="1" x14ac:dyDescent="0.25">
      <c r="B7" s="10"/>
      <c r="C7" s="484" t="str">
        <f>Q7</f>
        <v>THERMEX Lummi 1200E</v>
      </c>
      <c r="D7" s="484"/>
      <c r="E7" s="484"/>
      <c r="F7" s="243" t="s">
        <v>335</v>
      </c>
      <c r="G7" s="249">
        <v>6</v>
      </c>
      <c r="H7" s="472">
        <v>1.2</v>
      </c>
      <c r="I7" s="472"/>
      <c r="J7" s="249">
        <v>17</v>
      </c>
      <c r="K7" s="67" t="s">
        <v>578</v>
      </c>
      <c r="L7" s="97">
        <v>0</v>
      </c>
      <c r="M7" s="97">
        <f>L7*O7</f>
        <v>0</v>
      </c>
      <c r="N7" s="97"/>
      <c r="O7" s="98">
        <f>P7*(1-$J$3)</f>
        <v>15690</v>
      </c>
      <c r="P7" s="99">
        <f>V7</f>
        <v>15690</v>
      </c>
      <c r="Q7" s="250" t="s">
        <v>572</v>
      </c>
      <c r="R7" s="250" t="s">
        <v>573</v>
      </c>
      <c r="S7" s="250">
        <v>401014</v>
      </c>
      <c r="T7" s="345">
        <v>4670033310610</v>
      </c>
      <c r="U7" s="31"/>
      <c r="V7" s="250">
        <f>VLOOKUP(R7,'Печать Заказа'!B:F,5,FALSE)</f>
        <v>15690</v>
      </c>
      <c r="W7" s="250" t="str">
        <f>IF(V7="фикс.цена",VLOOKUP(R7,'Печать Заказа'!B:F,4,FALSE),"")</f>
        <v/>
      </c>
      <c r="Y7" s="1" t="str">
        <f>IFERROR(VLOOKUP(R7,'Печать Заказа'!B:N,13,FALSE),"")</f>
        <v/>
      </c>
      <c r="AB7"/>
      <c r="AC7" s="214"/>
      <c r="AD7" s="222"/>
      <c r="AE7"/>
    </row>
    <row r="8" spans="1:31" ht="18" customHeight="1" x14ac:dyDescent="0.25">
      <c r="B8" s="10"/>
      <c r="C8" s="484" t="str">
        <f>Q8</f>
        <v>THERMEX Lummi 1500E</v>
      </c>
      <c r="D8" s="484"/>
      <c r="E8" s="484"/>
      <c r="F8" s="243" t="s">
        <v>335</v>
      </c>
      <c r="G8" s="249">
        <v>7</v>
      </c>
      <c r="H8" s="472">
        <v>1.5</v>
      </c>
      <c r="I8" s="472"/>
      <c r="J8" s="249">
        <v>20</v>
      </c>
      <c r="K8" s="67" t="s">
        <v>580</v>
      </c>
      <c r="L8" s="97">
        <v>0</v>
      </c>
      <c r="M8" s="97">
        <f>L8*O8</f>
        <v>0</v>
      </c>
      <c r="N8" s="97"/>
      <c r="O8" s="98">
        <f>P8*(1-$J$3)</f>
        <v>17990</v>
      </c>
      <c r="P8" s="99">
        <f>V8</f>
        <v>17990</v>
      </c>
      <c r="Q8" s="250" t="s">
        <v>574</v>
      </c>
      <c r="R8" s="250" t="s">
        <v>575</v>
      </c>
      <c r="S8" s="250">
        <v>401015</v>
      </c>
      <c r="T8" s="345">
        <v>4670033310627</v>
      </c>
      <c r="U8" s="31"/>
      <c r="V8" s="250">
        <f>VLOOKUP(R8,'Печать Заказа'!B:F,5,FALSE)</f>
        <v>17990</v>
      </c>
      <c r="W8" s="250" t="str">
        <f>IF(V8="фикс.цена",VLOOKUP(R8,'Печать Заказа'!B:F,4,FALSE),"")</f>
        <v/>
      </c>
      <c r="Y8" s="1" t="str">
        <f>IFERROR(VLOOKUP(R8,'Печать Заказа'!B:N,13,FALSE),"")</f>
        <v/>
      </c>
      <c r="AB8" s="222"/>
      <c r="AC8" s="214"/>
      <c r="AD8" s="222"/>
      <c r="AE8"/>
    </row>
    <row r="9" spans="1:31" ht="18" customHeight="1" thickBot="1" x14ac:dyDescent="0.3">
      <c r="B9" s="10"/>
      <c r="C9" s="484" t="str">
        <f>Q9</f>
        <v>THERMEX Lummi 1800E</v>
      </c>
      <c r="D9" s="484"/>
      <c r="E9" s="484"/>
      <c r="F9" s="243" t="s">
        <v>335</v>
      </c>
      <c r="G9" s="249">
        <v>8</v>
      </c>
      <c r="H9" s="472">
        <v>1.8</v>
      </c>
      <c r="I9" s="472"/>
      <c r="J9" s="249">
        <v>23</v>
      </c>
      <c r="K9" s="67" t="s">
        <v>581</v>
      </c>
      <c r="L9" s="97">
        <v>0</v>
      </c>
      <c r="M9" s="97">
        <f>L9*O9</f>
        <v>0</v>
      </c>
      <c r="N9" s="97"/>
      <c r="O9" s="98">
        <f>P9*(1-$J$3)</f>
        <v>20290</v>
      </c>
      <c r="P9" s="99">
        <f>V9</f>
        <v>20290</v>
      </c>
      <c r="Q9" s="250" t="s">
        <v>576</v>
      </c>
      <c r="R9" s="250" t="s">
        <v>577</v>
      </c>
      <c r="S9" s="250">
        <v>401016</v>
      </c>
      <c r="T9" s="345">
        <v>4670033310634</v>
      </c>
      <c r="U9" s="31"/>
      <c r="V9" s="250">
        <f>VLOOKUP(R9,'Печать Заказа'!B:F,5,FALSE)</f>
        <v>20290</v>
      </c>
      <c r="W9" s="250" t="str">
        <f>IF(V9="фикс.цена",VLOOKUP(R9,'Печать Заказа'!B:F,4,FALSE),"")</f>
        <v/>
      </c>
      <c r="Y9" s="1" t="str">
        <f>IFERROR(VLOOKUP(R9,'Печать Заказа'!B:N,13,FALSE),"")</f>
        <v/>
      </c>
      <c r="AB9" s="222"/>
      <c r="AC9" s="214"/>
      <c r="AD9" s="222"/>
      <c r="AE9"/>
    </row>
    <row r="10" spans="1:31" s="33" customFormat="1" ht="60.75" customHeight="1" thickTop="1" x14ac:dyDescent="0.25">
      <c r="A10" s="3"/>
      <c r="B10" s="62"/>
      <c r="C10" s="92" t="s">
        <v>602</v>
      </c>
      <c r="D10" s="92"/>
      <c r="E10" s="92"/>
      <c r="F10" s="92"/>
      <c r="G10" s="92"/>
      <c r="H10" s="92"/>
      <c r="I10" s="92"/>
      <c r="J10" s="92"/>
      <c r="K10" s="92"/>
      <c r="L10" s="106"/>
      <c r="M10" s="81"/>
      <c r="N10" s="81"/>
      <c r="O10" s="81"/>
      <c r="P10" s="81"/>
      <c r="Q10" s="27"/>
      <c r="R10" s="30"/>
      <c r="S10" s="30"/>
      <c r="T10" s="30"/>
      <c r="U10" s="30"/>
      <c r="V10" s="30"/>
      <c r="W10" s="30"/>
      <c r="Y10" s="1" t="str">
        <f>IFERROR(VLOOKUP(R10,'Печать Заказа'!B:N,13,FALSE),"")</f>
        <v/>
      </c>
      <c r="AB10" s="193"/>
    </row>
    <row r="11" spans="1:31" ht="45" customHeight="1" x14ac:dyDescent="0.25">
      <c r="B11" s="84"/>
      <c r="C11" s="487" t="s">
        <v>59</v>
      </c>
      <c r="D11" s="487"/>
      <c r="E11" s="487"/>
      <c r="F11" s="177" t="s">
        <v>334</v>
      </c>
      <c r="G11" s="260" t="s">
        <v>258</v>
      </c>
      <c r="H11" s="471" t="s">
        <v>259</v>
      </c>
      <c r="I11" s="471"/>
      <c r="J11" s="260" t="s">
        <v>583</v>
      </c>
      <c r="K11" s="260" t="s">
        <v>187</v>
      </c>
      <c r="L11" s="480" t="s">
        <v>744</v>
      </c>
      <c r="M11" s="480"/>
      <c r="N11" s="480"/>
      <c r="O11" s="480"/>
      <c r="P11" s="480"/>
      <c r="Q11" s="28"/>
      <c r="R11" s="29"/>
      <c r="S11" s="29"/>
      <c r="T11" s="29"/>
      <c r="U11" s="29"/>
      <c r="V11" s="29"/>
      <c r="W11" s="29"/>
      <c r="Y11" s="1" t="str">
        <f>IFERROR(VLOOKUP(R11,'Печать Заказа'!B:N,13,FALSE),"")</f>
        <v/>
      </c>
    </row>
    <row r="12" spans="1:31" ht="18" customHeight="1" x14ac:dyDescent="0.25">
      <c r="B12" s="10"/>
      <c r="C12" s="484" t="str">
        <f>Q12</f>
        <v>THERMEX Frame 1000E Wi-Fi</v>
      </c>
      <c r="D12" s="484"/>
      <c r="E12" s="484"/>
      <c r="F12" s="243" t="s">
        <v>335</v>
      </c>
      <c r="G12" s="263">
        <v>4.0999999999999996</v>
      </c>
      <c r="H12" s="472" t="s">
        <v>337</v>
      </c>
      <c r="I12" s="472"/>
      <c r="J12" s="262">
        <v>15</v>
      </c>
      <c r="K12" s="67" t="s">
        <v>534</v>
      </c>
      <c r="L12" s="97">
        <v>0</v>
      </c>
      <c r="M12" s="97">
        <f>L12*O12</f>
        <v>0</v>
      </c>
      <c r="N12" s="97"/>
      <c r="O12" s="98">
        <f>P12*(1-$J$3)</f>
        <v>9590</v>
      </c>
      <c r="P12" s="99">
        <f>V12</f>
        <v>9590</v>
      </c>
      <c r="Q12" s="261" t="s">
        <v>603</v>
      </c>
      <c r="R12" s="261" t="s">
        <v>604</v>
      </c>
      <c r="S12" s="261">
        <v>401017</v>
      </c>
      <c r="T12" s="345">
        <v>4670033311907</v>
      </c>
      <c r="U12" s="31"/>
      <c r="V12" s="261">
        <f>VLOOKUP(R12,'Печать Заказа'!B:F,5,FALSE)</f>
        <v>9590</v>
      </c>
      <c r="W12" s="261" t="str">
        <f>IF(V12="фикс.цена",VLOOKUP(R12,'Печать Заказа'!B:F,4,FALSE),"")</f>
        <v/>
      </c>
      <c r="Y12" s="1" t="str">
        <f>IFERROR(VLOOKUP(R12,'Печать Заказа'!B:N,13,FALSE),"")</f>
        <v/>
      </c>
      <c r="AB12"/>
      <c r="AC12" s="214"/>
      <c r="AD12" s="222"/>
      <c r="AE12"/>
    </row>
    <row r="13" spans="1:31" ht="18" customHeight="1" x14ac:dyDescent="0.25">
      <c r="B13" s="10"/>
      <c r="C13" s="484" t="str">
        <f>Q13</f>
        <v>THERMEX Frame 1500E Wi-Fi</v>
      </c>
      <c r="D13" s="484"/>
      <c r="E13" s="484"/>
      <c r="F13" s="243" t="s">
        <v>335</v>
      </c>
      <c r="G13" s="263">
        <v>4.8</v>
      </c>
      <c r="H13" s="472" t="s">
        <v>338</v>
      </c>
      <c r="I13" s="472"/>
      <c r="J13" s="262">
        <v>20</v>
      </c>
      <c r="K13" s="67" t="s">
        <v>535</v>
      </c>
      <c r="L13" s="97">
        <v>0</v>
      </c>
      <c r="M13" s="97">
        <f>L13*O13</f>
        <v>0</v>
      </c>
      <c r="N13" s="97"/>
      <c r="O13" s="98">
        <f>P13*(1-$J$3)</f>
        <v>10490</v>
      </c>
      <c r="P13" s="99">
        <f>V13</f>
        <v>10490</v>
      </c>
      <c r="Q13" s="261" t="s">
        <v>605</v>
      </c>
      <c r="R13" s="261" t="s">
        <v>606</v>
      </c>
      <c r="S13" s="261">
        <v>401018</v>
      </c>
      <c r="T13" s="345">
        <v>4670033311914</v>
      </c>
      <c r="U13" s="31"/>
      <c r="V13" s="261">
        <f>VLOOKUP(R13,'Печать Заказа'!B:F,5,FALSE)</f>
        <v>10490</v>
      </c>
      <c r="W13" s="261" t="str">
        <f>IF(V13="фикс.цена",VLOOKUP(R13,'Печать Заказа'!B:F,4,FALSE),"")</f>
        <v/>
      </c>
      <c r="Y13" s="1" t="str">
        <f>IFERROR(VLOOKUP(R13,'Печать Заказа'!B:N,13,FALSE),"")</f>
        <v/>
      </c>
      <c r="AB13"/>
      <c r="AC13" s="214"/>
      <c r="AD13" s="222"/>
      <c r="AE13"/>
    </row>
    <row r="14" spans="1:31" ht="18" customHeight="1" thickBot="1" x14ac:dyDescent="0.3">
      <c r="B14" s="10"/>
      <c r="C14" s="484" t="str">
        <f>Q14</f>
        <v>THERMEX Frame 2000E Wi-Fi</v>
      </c>
      <c r="D14" s="484"/>
      <c r="E14" s="484"/>
      <c r="F14" s="243" t="s">
        <v>335</v>
      </c>
      <c r="G14" s="263">
        <v>5.6</v>
      </c>
      <c r="H14" s="472" t="s">
        <v>339</v>
      </c>
      <c r="I14" s="472"/>
      <c r="J14" s="262">
        <v>25</v>
      </c>
      <c r="K14" s="67" t="s">
        <v>536</v>
      </c>
      <c r="L14" s="97">
        <v>0</v>
      </c>
      <c r="M14" s="97">
        <f>L14*O14</f>
        <v>0</v>
      </c>
      <c r="N14" s="97"/>
      <c r="O14" s="98">
        <f>P14*(1-$J$3)</f>
        <v>11490</v>
      </c>
      <c r="P14" s="99">
        <f>V14</f>
        <v>11490</v>
      </c>
      <c r="Q14" s="261" t="s">
        <v>607</v>
      </c>
      <c r="R14" s="261" t="s">
        <v>608</v>
      </c>
      <c r="S14" s="261">
        <v>401019</v>
      </c>
      <c r="T14" s="345">
        <v>4670033311921</v>
      </c>
      <c r="U14" s="31"/>
      <c r="V14" s="261">
        <f>VLOOKUP(R14,'Печать Заказа'!B:F,5,FALSE)</f>
        <v>11490</v>
      </c>
      <c r="W14" s="261" t="str">
        <f>IF(V14="фикс.цена",VLOOKUP(R14,'Печать Заказа'!B:F,4,FALSE),"")</f>
        <v/>
      </c>
      <c r="Y14" s="1" t="str">
        <f>IFERROR(VLOOKUP(R14,'Печать Заказа'!B:N,13,FALSE),"")</f>
        <v/>
      </c>
      <c r="AB14"/>
      <c r="AC14" s="214"/>
      <c r="AD14" s="222"/>
      <c r="AE14"/>
    </row>
    <row r="15" spans="1:31" s="33" customFormat="1" ht="63.75" customHeight="1" thickTop="1" x14ac:dyDescent="0.25">
      <c r="A15" s="3"/>
      <c r="B15" s="62"/>
      <c r="C15" s="92" t="s">
        <v>513</v>
      </c>
      <c r="D15" s="92"/>
      <c r="E15" s="92"/>
      <c r="F15" s="92"/>
      <c r="G15" s="92"/>
      <c r="H15" s="92"/>
      <c r="I15" s="92"/>
      <c r="J15" s="92"/>
      <c r="K15" s="92"/>
      <c r="L15" s="106"/>
      <c r="M15" s="81"/>
      <c r="N15" s="81"/>
      <c r="O15" s="81"/>
      <c r="P15" s="81"/>
      <c r="Q15" s="27"/>
      <c r="R15" s="30"/>
      <c r="S15" s="30"/>
      <c r="T15" s="30"/>
      <c r="U15" s="30"/>
      <c r="V15" s="30"/>
      <c r="W15" s="30"/>
      <c r="Y15" s="1" t="str">
        <f>IFERROR(VLOOKUP(R15,'Печать Заказа'!B:N,13,FALSE),"")</f>
        <v/>
      </c>
      <c r="AB15" s="193"/>
    </row>
    <row r="16" spans="1:31" ht="45" customHeight="1" x14ac:dyDescent="0.25">
      <c r="B16" s="84"/>
      <c r="C16" s="487" t="s">
        <v>59</v>
      </c>
      <c r="D16" s="487"/>
      <c r="E16" s="487"/>
      <c r="F16" s="177" t="s">
        <v>334</v>
      </c>
      <c r="G16" s="236" t="s">
        <v>258</v>
      </c>
      <c r="H16" s="471" t="s">
        <v>259</v>
      </c>
      <c r="I16" s="471"/>
      <c r="J16" s="251" t="s">
        <v>583</v>
      </c>
      <c r="K16" s="236" t="s">
        <v>187</v>
      </c>
      <c r="L16" s="480" t="s">
        <v>530</v>
      </c>
      <c r="M16" s="480"/>
      <c r="N16" s="480"/>
      <c r="O16" s="480"/>
      <c r="P16" s="480"/>
      <c r="Q16" s="28"/>
      <c r="R16" s="29"/>
      <c r="S16" s="29"/>
      <c r="T16" s="29"/>
      <c r="U16" s="29"/>
      <c r="V16" s="29"/>
      <c r="W16" s="29"/>
      <c r="Y16" s="1" t="str">
        <f>IFERROR(VLOOKUP(R16,'Печать Заказа'!B:N,13,FALSE),"")</f>
        <v/>
      </c>
    </row>
    <row r="17" spans="1:31" ht="18" customHeight="1" x14ac:dyDescent="0.25">
      <c r="B17" s="10"/>
      <c r="C17" s="484" t="str">
        <f>Q17</f>
        <v>THERMEX Frame 1000E</v>
      </c>
      <c r="D17" s="484"/>
      <c r="E17" s="484"/>
      <c r="F17" s="243" t="s">
        <v>335</v>
      </c>
      <c r="G17" s="238">
        <v>4.0999999999999996</v>
      </c>
      <c r="H17" s="472" t="s">
        <v>337</v>
      </c>
      <c r="I17" s="472"/>
      <c r="J17" s="239">
        <v>15</v>
      </c>
      <c r="K17" s="67" t="s">
        <v>534</v>
      </c>
      <c r="L17" s="97">
        <v>0</v>
      </c>
      <c r="M17" s="97">
        <f>L17*O17</f>
        <v>0</v>
      </c>
      <c r="N17" s="97"/>
      <c r="O17" s="98">
        <f>P17*(1-$J$3)</f>
        <v>8290</v>
      </c>
      <c r="P17" s="99">
        <f>V17</f>
        <v>8290</v>
      </c>
      <c r="Q17" s="237" t="s">
        <v>491</v>
      </c>
      <c r="R17" s="237" t="s">
        <v>492</v>
      </c>
      <c r="S17" s="237">
        <v>401011</v>
      </c>
      <c r="T17" s="345">
        <v>4670033310580</v>
      </c>
      <c r="U17" s="31"/>
      <c r="V17" s="237">
        <f>VLOOKUP(R17,'Печать Заказа'!B:F,5,FALSE)</f>
        <v>8290</v>
      </c>
      <c r="W17" s="237" t="str">
        <f>IF(V17="фикс.цена",VLOOKUP(R17,'Печать Заказа'!B:F,4,FALSE),"")</f>
        <v/>
      </c>
      <c r="Y17" s="1" t="str">
        <f>IFERROR(VLOOKUP(R17,'Печать Заказа'!B:N,13,FALSE),"")</f>
        <v/>
      </c>
      <c r="AB17"/>
      <c r="AC17" s="214"/>
      <c r="AD17" s="222"/>
      <c r="AE17"/>
    </row>
    <row r="18" spans="1:31" ht="18" customHeight="1" x14ac:dyDescent="0.25">
      <c r="B18" s="10"/>
      <c r="C18" s="484" t="str">
        <f>Q18</f>
        <v>THERMEX Frame 1500E</v>
      </c>
      <c r="D18" s="484"/>
      <c r="E18" s="484"/>
      <c r="F18" s="243" t="s">
        <v>335</v>
      </c>
      <c r="G18" s="238">
        <v>4.8</v>
      </c>
      <c r="H18" s="472" t="s">
        <v>338</v>
      </c>
      <c r="I18" s="472"/>
      <c r="J18" s="239">
        <v>20</v>
      </c>
      <c r="K18" s="67" t="s">
        <v>535</v>
      </c>
      <c r="L18" s="97">
        <v>0</v>
      </c>
      <c r="M18" s="97">
        <f>L18*O18</f>
        <v>0</v>
      </c>
      <c r="N18" s="97"/>
      <c r="O18" s="98">
        <f>P18*(1-$J$3)</f>
        <v>9290</v>
      </c>
      <c r="P18" s="99">
        <f>V18</f>
        <v>9290</v>
      </c>
      <c r="Q18" s="237" t="s">
        <v>493</v>
      </c>
      <c r="R18" s="237" t="s">
        <v>494</v>
      </c>
      <c r="S18" s="237">
        <v>401012</v>
      </c>
      <c r="T18" s="345">
        <v>4670033310597</v>
      </c>
      <c r="U18" s="31"/>
      <c r="V18" s="237">
        <f>VLOOKUP(R18,'Печать Заказа'!B:F,5,FALSE)</f>
        <v>9290</v>
      </c>
      <c r="W18" s="237" t="str">
        <f>IF(V18="фикс.цена",VLOOKUP(R18,'Печать Заказа'!B:F,4,FALSE),"")</f>
        <v/>
      </c>
      <c r="Y18" s="1" t="str">
        <f>IFERROR(VLOOKUP(R18,'Печать Заказа'!B:N,13,FALSE),"")</f>
        <v/>
      </c>
      <c r="AB18"/>
      <c r="AC18" s="214"/>
      <c r="AD18" s="222"/>
      <c r="AE18"/>
    </row>
    <row r="19" spans="1:31" ht="18" customHeight="1" thickBot="1" x14ac:dyDescent="0.3">
      <c r="B19" s="10"/>
      <c r="C19" s="484" t="str">
        <f>Q19</f>
        <v>THERMEX Frame 2000E</v>
      </c>
      <c r="D19" s="484"/>
      <c r="E19" s="484"/>
      <c r="F19" s="243" t="s">
        <v>335</v>
      </c>
      <c r="G19" s="238">
        <v>5.6</v>
      </c>
      <c r="H19" s="472" t="s">
        <v>339</v>
      </c>
      <c r="I19" s="472"/>
      <c r="J19" s="239">
        <v>25</v>
      </c>
      <c r="K19" s="67" t="s">
        <v>536</v>
      </c>
      <c r="L19" s="97">
        <v>0</v>
      </c>
      <c r="M19" s="97">
        <f>L19*O19</f>
        <v>0</v>
      </c>
      <c r="N19" s="97"/>
      <c r="O19" s="98">
        <f>P19*(1-$J$3)</f>
        <v>10290</v>
      </c>
      <c r="P19" s="99">
        <f>V19</f>
        <v>10290</v>
      </c>
      <c r="Q19" s="237" t="s">
        <v>495</v>
      </c>
      <c r="R19" s="237" t="s">
        <v>496</v>
      </c>
      <c r="S19" s="237">
        <v>401013</v>
      </c>
      <c r="T19" s="345">
        <v>4670033310603</v>
      </c>
      <c r="U19" s="31"/>
      <c r="V19" s="237">
        <f>VLOOKUP(R19,'Печать Заказа'!B:F,5,FALSE)</f>
        <v>10290</v>
      </c>
      <c r="W19" s="237" t="str">
        <f>IF(V19="фикс.цена",VLOOKUP(R19,'Печать Заказа'!B:F,4,FALSE),"")</f>
        <v/>
      </c>
      <c r="Y19" s="1" t="str">
        <f>IFERROR(VLOOKUP(R19,'Печать Заказа'!B:N,13,FALSE),"")</f>
        <v/>
      </c>
      <c r="AB19"/>
      <c r="AC19" s="214"/>
      <c r="AD19" s="222"/>
      <c r="AE19"/>
    </row>
    <row r="20" spans="1:31" ht="61.5" customHeight="1" thickTop="1" x14ac:dyDescent="0.25">
      <c r="B20" s="62"/>
      <c r="C20" s="92" t="s">
        <v>1070</v>
      </c>
      <c r="D20" s="92"/>
      <c r="E20" s="92"/>
      <c r="F20" s="92"/>
      <c r="G20" s="92"/>
      <c r="H20" s="92"/>
      <c r="I20" s="92"/>
      <c r="J20" s="92"/>
      <c r="K20" s="92"/>
      <c r="L20" s="106"/>
      <c r="M20" s="81"/>
      <c r="N20" s="81"/>
      <c r="O20" s="81"/>
      <c r="P20" s="81"/>
      <c r="Q20" s="167"/>
      <c r="R20" s="167"/>
      <c r="S20" s="167"/>
      <c r="T20" s="342"/>
      <c r="U20" s="31"/>
      <c r="V20" s="167"/>
      <c r="W20" s="167"/>
      <c r="AB20"/>
      <c r="AC20" s="214"/>
      <c r="AD20" s="222"/>
      <c r="AE20"/>
    </row>
    <row r="21" spans="1:31" ht="45" x14ac:dyDescent="0.25">
      <c r="B21" s="10"/>
      <c r="C21" s="487" t="s">
        <v>59</v>
      </c>
      <c r="D21" s="487"/>
      <c r="E21" s="487"/>
      <c r="F21" s="177" t="s">
        <v>334</v>
      </c>
      <c r="G21" s="445" t="s">
        <v>258</v>
      </c>
      <c r="H21" s="471" t="s">
        <v>259</v>
      </c>
      <c r="I21" s="471"/>
      <c r="J21" s="445" t="s">
        <v>583</v>
      </c>
      <c r="K21" s="445" t="s">
        <v>187</v>
      </c>
      <c r="L21" s="480" t="s">
        <v>530</v>
      </c>
      <c r="M21" s="480"/>
      <c r="N21" s="480"/>
      <c r="O21" s="480"/>
      <c r="P21" s="480"/>
      <c r="Q21" s="1"/>
      <c r="R21" s="167"/>
      <c r="S21" s="167"/>
      <c r="T21" s="342"/>
      <c r="U21" s="31"/>
      <c r="V21" s="167"/>
      <c r="W21" s="167"/>
      <c r="AB21"/>
      <c r="AC21" s="214"/>
      <c r="AD21" s="222"/>
      <c r="AE21"/>
    </row>
    <row r="22" spans="1:31" ht="18" customHeight="1" x14ac:dyDescent="0.25">
      <c r="B22" s="10"/>
      <c r="C22" s="484" t="str">
        <f>Q22</f>
        <v>THERMEX Cosmo 1000E</v>
      </c>
      <c r="D22" s="484"/>
      <c r="E22" s="484"/>
      <c r="F22" s="243" t="s">
        <v>335</v>
      </c>
      <c r="G22" s="443">
        <v>4.0999999999999996</v>
      </c>
      <c r="H22" s="472" t="s">
        <v>337</v>
      </c>
      <c r="I22" s="472"/>
      <c r="J22" s="442">
        <v>15</v>
      </c>
      <c r="K22" s="446" t="s">
        <v>534</v>
      </c>
      <c r="L22" s="97">
        <v>0</v>
      </c>
      <c r="M22" s="97">
        <f>L22*O22</f>
        <v>0</v>
      </c>
      <c r="N22" s="97"/>
      <c r="O22" s="98">
        <f>P22*(1-$J$3)</f>
        <v>7290</v>
      </c>
      <c r="P22" s="99">
        <f>V22</f>
        <v>7290</v>
      </c>
      <c r="Q22" s="444" t="s">
        <v>1071</v>
      </c>
      <c r="R22" s="444" t="s">
        <v>1074</v>
      </c>
      <c r="S22" s="89">
        <v>401020</v>
      </c>
      <c r="T22" s="345">
        <v>4670033311945</v>
      </c>
      <c r="U22" s="31"/>
      <c r="V22" s="444">
        <f>VLOOKUP(R22,'Печать Заказа'!B:F,5,FALSE)</f>
        <v>7290</v>
      </c>
      <c r="W22" s="444"/>
      <c r="AB22"/>
      <c r="AC22" s="214"/>
      <c r="AD22" s="222"/>
      <c r="AE22"/>
    </row>
    <row r="23" spans="1:31" ht="18" customHeight="1" x14ac:dyDescent="0.25">
      <c r="B23" s="10"/>
      <c r="C23" s="484" t="str">
        <f>Q23</f>
        <v>THERMEX Cosmo 1500E</v>
      </c>
      <c r="D23" s="484"/>
      <c r="E23" s="484"/>
      <c r="F23" s="243" t="s">
        <v>335</v>
      </c>
      <c r="G23" s="443">
        <v>4.8</v>
      </c>
      <c r="H23" s="472" t="s">
        <v>338</v>
      </c>
      <c r="I23" s="472"/>
      <c r="J23" s="442">
        <v>20</v>
      </c>
      <c r="K23" s="446" t="s">
        <v>535</v>
      </c>
      <c r="L23" s="97">
        <v>0</v>
      </c>
      <c r="M23" s="97">
        <f>L23*O23</f>
        <v>0</v>
      </c>
      <c r="N23" s="97"/>
      <c r="O23" s="98">
        <f>P23*(1-$J$3)</f>
        <v>8390</v>
      </c>
      <c r="P23" s="99">
        <f>V23</f>
        <v>8390</v>
      </c>
      <c r="Q23" s="444" t="s">
        <v>1072</v>
      </c>
      <c r="R23" s="444" t="s">
        <v>1075</v>
      </c>
      <c r="S23" s="89">
        <v>401021</v>
      </c>
      <c r="T23" s="345">
        <v>4670033311945</v>
      </c>
      <c r="U23" s="31"/>
      <c r="V23" s="444">
        <f>VLOOKUP(R23,'Печать Заказа'!B:F,5,FALSE)</f>
        <v>8390</v>
      </c>
      <c r="W23" s="444"/>
      <c r="AB23"/>
      <c r="AC23" s="214"/>
      <c r="AD23" s="222"/>
      <c r="AE23"/>
    </row>
    <row r="24" spans="1:31" ht="18" customHeight="1" thickBot="1" x14ac:dyDescent="0.3">
      <c r="B24" s="10"/>
      <c r="C24" s="484" t="str">
        <f>Q24</f>
        <v>THERMEX Cosmo 2000E</v>
      </c>
      <c r="D24" s="484"/>
      <c r="E24" s="484"/>
      <c r="F24" s="243" t="s">
        <v>335</v>
      </c>
      <c r="G24" s="443">
        <v>5.6</v>
      </c>
      <c r="H24" s="472" t="s">
        <v>339</v>
      </c>
      <c r="I24" s="472"/>
      <c r="J24" s="442">
        <v>25</v>
      </c>
      <c r="K24" s="446" t="s">
        <v>536</v>
      </c>
      <c r="L24" s="97">
        <v>0</v>
      </c>
      <c r="M24" s="97">
        <f>L24*O24</f>
        <v>0</v>
      </c>
      <c r="N24" s="97"/>
      <c r="O24" s="98">
        <f>P24*(1-$J$3)</f>
        <v>9190</v>
      </c>
      <c r="P24" s="99">
        <f>V24</f>
        <v>9190</v>
      </c>
      <c r="Q24" s="444" t="s">
        <v>1073</v>
      </c>
      <c r="R24" s="444" t="s">
        <v>1076</v>
      </c>
      <c r="S24" s="89">
        <v>401022</v>
      </c>
      <c r="T24" s="345">
        <v>4670033311952</v>
      </c>
      <c r="U24" s="31"/>
      <c r="V24" s="444">
        <f>VLOOKUP(R24,'Печать Заказа'!B:F,5,FALSE)</f>
        <v>9190</v>
      </c>
      <c r="W24" s="444"/>
      <c r="AB24"/>
      <c r="AC24" s="214"/>
      <c r="AD24" s="222"/>
      <c r="AE24"/>
    </row>
    <row r="25" spans="1:31" s="33" customFormat="1" ht="66" customHeight="1" thickTop="1" x14ac:dyDescent="0.25">
      <c r="A25" s="3"/>
      <c r="B25" s="62"/>
      <c r="C25" s="92" t="s">
        <v>514</v>
      </c>
      <c r="D25" s="92"/>
      <c r="E25" s="92"/>
      <c r="F25" s="92"/>
      <c r="G25" s="92"/>
      <c r="H25" s="92"/>
      <c r="I25" s="92"/>
      <c r="J25" s="92"/>
      <c r="K25" s="92"/>
      <c r="L25" s="106"/>
      <c r="M25" s="81"/>
      <c r="N25" s="81"/>
      <c r="O25" s="81"/>
      <c r="P25" s="81"/>
      <c r="Q25" s="27"/>
      <c r="R25" s="30"/>
      <c r="S25" s="30"/>
      <c r="T25" s="30"/>
      <c r="U25" s="30"/>
      <c r="V25" s="30"/>
      <c r="W25" s="30"/>
      <c r="Y25" s="1" t="str">
        <f>IFERROR(VLOOKUP(R25,'Печать Заказа'!B:N,13,FALSE),"")</f>
        <v/>
      </c>
    </row>
    <row r="26" spans="1:31" ht="45" customHeight="1" x14ac:dyDescent="0.25">
      <c r="B26" s="84"/>
      <c r="C26" s="487" t="s">
        <v>59</v>
      </c>
      <c r="D26" s="487"/>
      <c r="E26" s="487"/>
      <c r="F26" s="177" t="s">
        <v>334</v>
      </c>
      <c r="G26" s="236" t="s">
        <v>258</v>
      </c>
      <c r="H26" s="471" t="s">
        <v>259</v>
      </c>
      <c r="I26" s="471"/>
      <c r="J26" s="251" t="s">
        <v>583</v>
      </c>
      <c r="K26" s="236" t="s">
        <v>187</v>
      </c>
      <c r="L26" s="480" t="s">
        <v>532</v>
      </c>
      <c r="M26" s="480"/>
      <c r="N26" s="480"/>
      <c r="O26" s="480"/>
      <c r="P26" s="480"/>
      <c r="Q26" s="28"/>
      <c r="R26" s="29"/>
      <c r="S26" s="29"/>
      <c r="T26" s="29"/>
      <c r="U26" s="29"/>
      <c r="V26" s="29"/>
      <c r="W26" s="29"/>
      <c r="Y26" s="1" t="str">
        <f>IFERROR(VLOOKUP(R26,'Печать Заказа'!B:N,13,FALSE),"")</f>
        <v/>
      </c>
    </row>
    <row r="27" spans="1:31" ht="18" customHeight="1" x14ac:dyDescent="0.25">
      <c r="B27" s="10"/>
      <c r="C27" s="484" t="str">
        <f>Q27</f>
        <v>THERMEX Frame 1000M</v>
      </c>
      <c r="D27" s="484"/>
      <c r="E27" s="484"/>
      <c r="F27" s="243" t="s">
        <v>335</v>
      </c>
      <c r="G27" s="238">
        <v>4.0999999999999996</v>
      </c>
      <c r="H27" s="472" t="s">
        <v>337</v>
      </c>
      <c r="I27" s="472"/>
      <c r="J27" s="239">
        <v>15</v>
      </c>
      <c r="K27" s="67" t="s">
        <v>534</v>
      </c>
      <c r="L27" s="97">
        <v>0</v>
      </c>
      <c r="M27" s="97">
        <f>L27*O27</f>
        <v>0</v>
      </c>
      <c r="N27" s="97"/>
      <c r="O27" s="98">
        <f>P27*(1-$J$3)</f>
        <v>6390</v>
      </c>
      <c r="P27" s="99">
        <f>V27</f>
        <v>6390</v>
      </c>
      <c r="Q27" s="237" t="s">
        <v>497</v>
      </c>
      <c r="R27" s="237" t="s">
        <v>498</v>
      </c>
      <c r="S27" s="237">
        <v>401008</v>
      </c>
      <c r="T27" s="345">
        <v>4670033310559</v>
      </c>
      <c r="U27" s="31"/>
      <c r="V27" s="237">
        <f>VLOOKUP(R27,'Печать Заказа'!B:F,5,FALSE)</f>
        <v>6390</v>
      </c>
      <c r="W27" s="237" t="str">
        <f>IF(V27="фикс.цена",VLOOKUP(R27,'Печать Заказа'!B:F,4,FALSE),"")</f>
        <v/>
      </c>
      <c r="Y27" s="1" t="str">
        <f>IFERROR(VLOOKUP(R27,'Печать Заказа'!B:N,13,FALSE),"")</f>
        <v/>
      </c>
      <c r="AB27"/>
      <c r="AC27" s="214"/>
      <c r="AD27" s="222"/>
      <c r="AE27"/>
    </row>
    <row r="28" spans="1:31" ht="18" customHeight="1" x14ac:dyDescent="0.25">
      <c r="B28" s="10"/>
      <c r="C28" s="484" t="str">
        <f>Q28</f>
        <v>THERMEX Frame 1500M</v>
      </c>
      <c r="D28" s="484"/>
      <c r="E28" s="484"/>
      <c r="F28" s="243" t="s">
        <v>335</v>
      </c>
      <c r="G28" s="238">
        <v>4.8</v>
      </c>
      <c r="H28" s="472" t="s">
        <v>338</v>
      </c>
      <c r="I28" s="472"/>
      <c r="J28" s="239">
        <v>20</v>
      </c>
      <c r="K28" s="67" t="s">
        <v>535</v>
      </c>
      <c r="L28" s="97">
        <v>0</v>
      </c>
      <c r="M28" s="97">
        <f>L28*O28</f>
        <v>0</v>
      </c>
      <c r="N28" s="97"/>
      <c r="O28" s="98">
        <f>P28*(1-$J$3)</f>
        <v>7490</v>
      </c>
      <c r="P28" s="99">
        <f>V28</f>
        <v>7490</v>
      </c>
      <c r="Q28" s="237" t="s">
        <v>499</v>
      </c>
      <c r="R28" s="237" t="s">
        <v>500</v>
      </c>
      <c r="S28" s="237">
        <v>401009</v>
      </c>
      <c r="T28" s="345">
        <v>4670033310566</v>
      </c>
      <c r="U28" s="31"/>
      <c r="V28" s="237">
        <f>VLOOKUP(R28,'Печать Заказа'!B:F,5,FALSE)</f>
        <v>7490</v>
      </c>
      <c r="W28" s="237" t="str">
        <f>IF(V28="фикс.цена",VLOOKUP(R28,'Печать Заказа'!B:F,4,FALSE),"")</f>
        <v/>
      </c>
      <c r="Y28" s="1" t="str">
        <f>IFERROR(VLOOKUP(R28,'Печать Заказа'!B:N,13,FALSE),"")</f>
        <v/>
      </c>
      <c r="AB28"/>
      <c r="AC28" s="214"/>
      <c r="AD28" s="222"/>
      <c r="AE28"/>
    </row>
    <row r="29" spans="1:31" ht="18" customHeight="1" thickBot="1" x14ac:dyDescent="0.3">
      <c r="B29" s="10"/>
      <c r="C29" s="484" t="str">
        <f>Q29</f>
        <v>THERMEX Frame 2000M</v>
      </c>
      <c r="D29" s="484"/>
      <c r="E29" s="484"/>
      <c r="F29" s="243" t="s">
        <v>335</v>
      </c>
      <c r="G29" s="238">
        <v>5.6</v>
      </c>
      <c r="H29" s="472" t="s">
        <v>339</v>
      </c>
      <c r="I29" s="472"/>
      <c r="J29" s="239">
        <v>25</v>
      </c>
      <c r="K29" s="67" t="s">
        <v>536</v>
      </c>
      <c r="L29" s="97">
        <v>0</v>
      </c>
      <c r="M29" s="97">
        <f>L29*O29</f>
        <v>0</v>
      </c>
      <c r="N29" s="97"/>
      <c r="O29" s="98">
        <f>P29*(1-$J$3)</f>
        <v>8490</v>
      </c>
      <c r="P29" s="99">
        <f>V29</f>
        <v>8490</v>
      </c>
      <c r="Q29" s="237" t="s">
        <v>501</v>
      </c>
      <c r="R29" s="237" t="s">
        <v>502</v>
      </c>
      <c r="S29" s="237">
        <v>401010</v>
      </c>
      <c r="T29" s="345">
        <v>4670033310573</v>
      </c>
      <c r="U29" s="31"/>
      <c r="V29" s="237">
        <f>VLOOKUP(R29,'Печать Заказа'!B:F,5,FALSE)</f>
        <v>8490</v>
      </c>
      <c r="W29" s="237" t="str">
        <f>IF(V29="фикс.цена",VLOOKUP(R29,'Печать Заказа'!B:F,4,FALSE),"")</f>
        <v/>
      </c>
      <c r="Y29" s="1" t="str">
        <f>IFERROR(VLOOKUP(R29,'Печать Заказа'!B:N,13,FALSE),"")</f>
        <v/>
      </c>
      <c r="AB29"/>
      <c r="AC29" s="214"/>
      <c r="AD29" s="222"/>
      <c r="AE29"/>
    </row>
    <row r="30" spans="1:31" s="33" customFormat="1" ht="66" customHeight="1" thickTop="1" x14ac:dyDescent="0.25">
      <c r="A30" s="3"/>
      <c r="B30" s="62"/>
      <c r="C30" s="92" t="s">
        <v>847</v>
      </c>
      <c r="D30" s="92"/>
      <c r="E30" s="92"/>
      <c r="F30" s="92"/>
      <c r="G30" s="92"/>
      <c r="H30" s="92"/>
      <c r="I30" s="92"/>
      <c r="J30" s="92"/>
      <c r="K30" s="92"/>
      <c r="L30" s="106"/>
      <c r="M30" s="81"/>
      <c r="N30" s="81"/>
      <c r="O30" s="81"/>
      <c r="P30" s="81"/>
      <c r="Q30" s="27"/>
      <c r="R30" s="30"/>
      <c r="S30" s="30"/>
      <c r="T30" s="30"/>
      <c r="U30" s="30"/>
      <c r="V30" s="30"/>
      <c r="W30" s="30"/>
      <c r="Y30" s="1" t="str">
        <f>IFERROR(VLOOKUP(R30,'Печать Заказа'!B:N,13,FALSE),"")</f>
        <v/>
      </c>
    </row>
    <row r="31" spans="1:31" ht="45" customHeight="1" x14ac:dyDescent="0.25">
      <c r="B31" s="84"/>
      <c r="C31" s="487" t="s">
        <v>59</v>
      </c>
      <c r="D31" s="487"/>
      <c r="E31" s="487"/>
      <c r="F31" s="177" t="s">
        <v>334</v>
      </c>
      <c r="G31" s="330" t="s">
        <v>258</v>
      </c>
      <c r="H31" s="471" t="s">
        <v>259</v>
      </c>
      <c r="I31" s="471"/>
      <c r="J31" s="330" t="s">
        <v>583</v>
      </c>
      <c r="K31" s="330" t="s">
        <v>187</v>
      </c>
      <c r="L31" s="480" t="s">
        <v>848</v>
      </c>
      <c r="M31" s="480"/>
      <c r="N31" s="480"/>
      <c r="O31" s="480"/>
      <c r="P31" s="480"/>
      <c r="Q31" s="28"/>
      <c r="R31" s="29"/>
      <c r="S31" s="29"/>
      <c r="T31" s="29"/>
      <c r="U31" s="29"/>
      <c r="V31" s="29"/>
      <c r="W31" s="29"/>
      <c r="Y31" s="1" t="str">
        <f>IFERROR(VLOOKUP(R31,'Печать Заказа'!B:N,13,FALSE),"")</f>
        <v/>
      </c>
    </row>
    <row r="32" spans="1:31" ht="18" customHeight="1" x14ac:dyDescent="0.25">
      <c r="B32" s="10"/>
      <c r="C32" s="484" t="str">
        <f>Q32</f>
        <v>THERMEX Tor 1000M</v>
      </c>
      <c r="D32" s="484"/>
      <c r="E32" s="484"/>
      <c r="F32" s="243" t="s">
        <v>336</v>
      </c>
      <c r="G32" s="329">
        <v>3.5</v>
      </c>
      <c r="H32" s="472" t="s">
        <v>849</v>
      </c>
      <c r="I32" s="472"/>
      <c r="J32" s="332">
        <v>15</v>
      </c>
      <c r="K32" s="67" t="s">
        <v>850</v>
      </c>
      <c r="L32" s="97">
        <v>0</v>
      </c>
      <c r="M32" s="97">
        <f>L32*O32</f>
        <v>0</v>
      </c>
      <c r="N32" s="97"/>
      <c r="O32" s="98">
        <f>P32*(1-$J$3)</f>
        <v>5490</v>
      </c>
      <c r="P32" s="99">
        <f>V32</f>
        <v>5490</v>
      </c>
      <c r="Q32" s="331" t="s">
        <v>841</v>
      </c>
      <c r="R32" s="331" t="s">
        <v>842</v>
      </c>
      <c r="S32" s="331">
        <v>401023</v>
      </c>
      <c r="T32" s="345">
        <v>4670033313284</v>
      </c>
      <c r="U32" s="31"/>
      <c r="V32" s="331">
        <f>VLOOKUP(R32,'Печать Заказа'!B:F,5,FALSE)</f>
        <v>5490</v>
      </c>
      <c r="W32" s="331" t="str">
        <f>IF(V32="фикс.цена",VLOOKUP(R32,'Печать Заказа'!B:F,4,FALSE),"")</f>
        <v/>
      </c>
      <c r="Y32" s="1">
        <f>IFERROR(VLOOKUP(R32,'Печать Заказа'!B:N,13,FALSE),"")</f>
        <v>0</v>
      </c>
      <c r="AB32"/>
      <c r="AC32" s="214"/>
      <c r="AD32" s="222"/>
      <c r="AE32"/>
    </row>
    <row r="33" spans="1:31" ht="18" customHeight="1" x14ac:dyDescent="0.25">
      <c r="B33" s="10"/>
      <c r="C33" s="484" t="str">
        <f>Q33</f>
        <v>THERMEX Tor 1500M</v>
      </c>
      <c r="D33" s="484"/>
      <c r="E33" s="484"/>
      <c r="F33" s="243" t="s">
        <v>336</v>
      </c>
      <c r="G33" s="329">
        <v>4.8</v>
      </c>
      <c r="H33" s="472" t="s">
        <v>522</v>
      </c>
      <c r="I33" s="472"/>
      <c r="J33" s="332">
        <v>20</v>
      </c>
      <c r="K33" s="67" t="s">
        <v>851</v>
      </c>
      <c r="L33" s="97">
        <v>0</v>
      </c>
      <c r="M33" s="97">
        <f>L33*O33</f>
        <v>0</v>
      </c>
      <c r="N33" s="97"/>
      <c r="O33" s="98">
        <f>P33*(1-$J$3)</f>
        <v>6590</v>
      </c>
      <c r="P33" s="99">
        <f>V33</f>
        <v>6590</v>
      </c>
      <c r="Q33" s="331" t="s">
        <v>843</v>
      </c>
      <c r="R33" s="331" t="s">
        <v>844</v>
      </c>
      <c r="S33" s="331">
        <v>401024</v>
      </c>
      <c r="T33" s="345">
        <v>4670033313291</v>
      </c>
      <c r="U33" s="31"/>
      <c r="V33" s="331">
        <f>VLOOKUP(R33,'Печать Заказа'!B:F,5,FALSE)</f>
        <v>6590</v>
      </c>
      <c r="W33" s="331" t="str">
        <f>IF(V33="фикс.цена",VLOOKUP(R33,'Печать Заказа'!B:F,4,FALSE),"")</f>
        <v/>
      </c>
      <c r="Y33" s="1">
        <f>IFERROR(VLOOKUP(R33,'Печать Заказа'!B:N,13,FALSE),"")</f>
        <v>0</v>
      </c>
      <c r="AB33"/>
      <c r="AC33" s="214"/>
      <c r="AD33" s="222"/>
      <c r="AE33"/>
    </row>
    <row r="34" spans="1:31" ht="18" customHeight="1" thickBot="1" x14ac:dyDescent="0.3">
      <c r="B34" s="10"/>
      <c r="C34" s="484" t="str">
        <f>Q34</f>
        <v>THERMEX Tor 2000M</v>
      </c>
      <c r="D34" s="484"/>
      <c r="E34" s="484"/>
      <c r="F34" s="243" t="s">
        <v>336</v>
      </c>
      <c r="G34" s="329">
        <v>5.7</v>
      </c>
      <c r="H34" s="472" t="s">
        <v>852</v>
      </c>
      <c r="I34" s="472"/>
      <c r="J34" s="332">
        <v>25</v>
      </c>
      <c r="K34" s="67" t="s">
        <v>853</v>
      </c>
      <c r="L34" s="97">
        <v>0</v>
      </c>
      <c r="M34" s="97">
        <f>L34*O34</f>
        <v>0</v>
      </c>
      <c r="N34" s="97"/>
      <c r="O34" s="98">
        <f>P34*(1-$J$3)</f>
        <v>7790</v>
      </c>
      <c r="P34" s="99">
        <f>V34</f>
        <v>7790</v>
      </c>
      <c r="Q34" s="331" t="s">
        <v>845</v>
      </c>
      <c r="R34" s="331" t="s">
        <v>846</v>
      </c>
      <c r="S34" s="331">
        <v>401025</v>
      </c>
      <c r="T34" s="345">
        <v>4670033313307</v>
      </c>
      <c r="U34" s="31"/>
      <c r="V34" s="331">
        <f>VLOOKUP(R34,'Печать Заказа'!B:F,5,FALSE)</f>
        <v>7790</v>
      </c>
      <c r="W34" s="331" t="str">
        <f>IF(V34="фикс.цена",VLOOKUP(R34,'Печать Заказа'!B:F,4,FALSE),"")</f>
        <v/>
      </c>
      <c r="Y34" s="1">
        <f>IFERROR(VLOOKUP(R34,'Печать Заказа'!B:N,13,FALSE),"")</f>
        <v>0</v>
      </c>
      <c r="AB34"/>
      <c r="AC34" s="214"/>
      <c r="AD34" s="222"/>
      <c r="AE34"/>
    </row>
    <row r="35" spans="1:31" ht="60.75" customHeight="1" thickTop="1" x14ac:dyDescent="0.25">
      <c r="B35" s="62"/>
      <c r="C35" s="92" t="s">
        <v>1077</v>
      </c>
      <c r="D35" s="92"/>
      <c r="E35" s="92"/>
      <c r="F35" s="92"/>
      <c r="G35" s="92"/>
      <c r="H35" s="92"/>
      <c r="I35" s="92"/>
      <c r="J35" s="92"/>
      <c r="K35" s="92"/>
      <c r="L35" s="106"/>
      <c r="M35" s="81"/>
      <c r="N35" s="81"/>
      <c r="O35" s="81"/>
      <c r="P35" s="81"/>
      <c r="Q35" s="167"/>
      <c r="R35" s="167"/>
      <c r="S35" s="167"/>
      <c r="T35" s="342"/>
      <c r="U35" s="31"/>
      <c r="V35" s="167"/>
      <c r="W35" s="167"/>
      <c r="AB35"/>
      <c r="AC35" s="214"/>
      <c r="AD35" s="222"/>
      <c r="AE35"/>
    </row>
    <row r="36" spans="1:31" ht="46.5" customHeight="1" x14ac:dyDescent="0.25">
      <c r="B36" s="10"/>
      <c r="C36" s="487" t="s">
        <v>59</v>
      </c>
      <c r="D36" s="487"/>
      <c r="E36" s="487"/>
      <c r="F36" s="177" t="s">
        <v>334</v>
      </c>
      <c r="G36" s="445" t="s">
        <v>258</v>
      </c>
      <c r="H36" s="471" t="s">
        <v>259</v>
      </c>
      <c r="I36" s="471"/>
      <c r="J36" s="445" t="s">
        <v>583</v>
      </c>
      <c r="K36" s="445" t="s">
        <v>187</v>
      </c>
      <c r="L36" s="480" t="s">
        <v>848</v>
      </c>
      <c r="M36" s="480"/>
      <c r="N36" s="480"/>
      <c r="O36" s="480"/>
      <c r="P36" s="480"/>
      <c r="Q36" s="28"/>
      <c r="R36" s="29"/>
      <c r="S36" s="29"/>
      <c r="T36" s="29"/>
      <c r="U36" s="29"/>
      <c r="V36" s="29"/>
      <c r="W36" s="29"/>
      <c r="AB36"/>
      <c r="AC36" s="214"/>
      <c r="AD36" s="222"/>
      <c r="AE36"/>
    </row>
    <row r="37" spans="1:31" ht="18" customHeight="1" x14ac:dyDescent="0.25">
      <c r="B37" s="10"/>
      <c r="C37" s="484" t="str">
        <f>Q37</f>
        <v>THERMEX Spot 1000M</v>
      </c>
      <c r="D37" s="484"/>
      <c r="E37" s="484"/>
      <c r="F37" s="243" t="s">
        <v>336</v>
      </c>
      <c r="G37" s="443">
        <v>3.4</v>
      </c>
      <c r="H37" s="472" t="s">
        <v>1087</v>
      </c>
      <c r="I37" s="472"/>
      <c r="J37" s="442">
        <v>15</v>
      </c>
      <c r="K37" s="446" t="s">
        <v>1078</v>
      </c>
      <c r="L37" s="97">
        <v>0</v>
      </c>
      <c r="M37" s="97">
        <f>L37*O37</f>
        <v>0</v>
      </c>
      <c r="N37" s="97"/>
      <c r="O37" s="98">
        <f>P37*(1-$J$3)</f>
        <v>4390</v>
      </c>
      <c r="P37" s="99">
        <f>V37</f>
        <v>4390</v>
      </c>
      <c r="Q37" s="444" t="s">
        <v>1081</v>
      </c>
      <c r="R37" s="444" t="s">
        <v>1084</v>
      </c>
      <c r="S37" s="89">
        <v>401026</v>
      </c>
      <c r="T37" s="345">
        <v>4670033313451</v>
      </c>
      <c r="U37" s="31"/>
      <c r="V37" s="444">
        <f>VLOOKUP(R37,'Печать Заказа'!B:F,5,FALSE)</f>
        <v>4390</v>
      </c>
      <c r="W37" s="444"/>
      <c r="AB37"/>
      <c r="AC37" s="214"/>
      <c r="AD37" s="222"/>
      <c r="AE37"/>
    </row>
    <row r="38" spans="1:31" ht="18" customHeight="1" x14ac:dyDescent="0.25">
      <c r="B38" s="10"/>
      <c r="C38" s="484" t="str">
        <f t="shared" ref="C38:C39" si="0">Q38</f>
        <v>THERMEX Spot 1500M</v>
      </c>
      <c r="D38" s="484"/>
      <c r="E38" s="484"/>
      <c r="F38" s="243" t="s">
        <v>336</v>
      </c>
      <c r="G38" s="443">
        <v>4.2</v>
      </c>
      <c r="H38" s="472" t="s">
        <v>522</v>
      </c>
      <c r="I38" s="472"/>
      <c r="J38" s="442">
        <v>20</v>
      </c>
      <c r="K38" s="446" t="s">
        <v>1079</v>
      </c>
      <c r="L38" s="97">
        <v>0</v>
      </c>
      <c r="M38" s="97">
        <f>L38*O38</f>
        <v>0</v>
      </c>
      <c r="N38" s="97"/>
      <c r="O38" s="98">
        <f>P38*(1-$J$3)</f>
        <v>5190</v>
      </c>
      <c r="P38" s="99">
        <f>V38</f>
        <v>5190</v>
      </c>
      <c r="Q38" s="444" t="s">
        <v>1082</v>
      </c>
      <c r="R38" s="444" t="s">
        <v>1085</v>
      </c>
      <c r="S38" s="89">
        <v>401027</v>
      </c>
      <c r="T38" s="345">
        <v>4670033313468</v>
      </c>
      <c r="U38" s="31"/>
      <c r="V38" s="444">
        <f>VLOOKUP(R38,'Печать Заказа'!B:F,5,FALSE)</f>
        <v>5190</v>
      </c>
      <c r="W38" s="444"/>
      <c r="AB38"/>
      <c r="AC38" s="214"/>
      <c r="AD38" s="222"/>
      <c r="AE38"/>
    </row>
    <row r="39" spans="1:31" ht="18" customHeight="1" thickBot="1" x14ac:dyDescent="0.3">
      <c r="B39" s="10"/>
      <c r="C39" s="484" t="str">
        <f t="shared" si="0"/>
        <v>THERMEX Spot 2000M</v>
      </c>
      <c r="D39" s="484"/>
      <c r="E39" s="484"/>
      <c r="F39" s="243" t="s">
        <v>336</v>
      </c>
      <c r="G39" s="443">
        <v>5</v>
      </c>
      <c r="H39" s="472" t="s">
        <v>1088</v>
      </c>
      <c r="I39" s="472"/>
      <c r="J39" s="442">
        <v>25</v>
      </c>
      <c r="K39" s="446" t="s">
        <v>1080</v>
      </c>
      <c r="L39" s="97">
        <v>0</v>
      </c>
      <c r="M39" s="97">
        <f>L39*O39</f>
        <v>0</v>
      </c>
      <c r="N39" s="97"/>
      <c r="O39" s="98">
        <f>P39*(1-$J$3)</f>
        <v>6090</v>
      </c>
      <c r="P39" s="99">
        <f>V39</f>
        <v>6090</v>
      </c>
      <c r="Q39" s="444" t="s">
        <v>1083</v>
      </c>
      <c r="R39" s="444" t="s">
        <v>1086</v>
      </c>
      <c r="S39" s="89">
        <v>401028</v>
      </c>
      <c r="T39" s="345">
        <v>4670033313475</v>
      </c>
      <c r="U39" s="31"/>
      <c r="V39" s="444">
        <f>VLOOKUP(R39,'Печать Заказа'!B:F,5,FALSE)</f>
        <v>6090</v>
      </c>
      <c r="W39" s="444"/>
      <c r="AB39"/>
      <c r="AC39" s="214"/>
      <c r="AD39" s="222"/>
      <c r="AE39"/>
    </row>
    <row r="40" spans="1:31" s="33" customFormat="1" ht="66" customHeight="1" thickTop="1" x14ac:dyDescent="0.25">
      <c r="A40" s="3"/>
      <c r="B40" s="62"/>
      <c r="C40" s="92" t="s">
        <v>516</v>
      </c>
      <c r="D40" s="92"/>
      <c r="E40" s="92"/>
      <c r="F40" s="92"/>
      <c r="G40" s="92"/>
      <c r="H40" s="92"/>
      <c r="I40" s="92"/>
      <c r="J40" s="92"/>
      <c r="K40" s="92"/>
      <c r="L40" s="106"/>
      <c r="M40" s="81"/>
      <c r="N40" s="81"/>
      <c r="O40" s="81"/>
      <c r="P40" s="81"/>
      <c r="Q40" s="27"/>
      <c r="R40" s="30"/>
      <c r="S40" s="30"/>
      <c r="T40" s="30"/>
      <c r="U40" s="30"/>
      <c r="V40" s="30"/>
      <c r="W40" s="30"/>
      <c r="Y40" s="1" t="str">
        <f>IFERROR(VLOOKUP(R40,'Печать Заказа'!B:N,13,FALSE),"")</f>
        <v/>
      </c>
    </row>
    <row r="41" spans="1:31" ht="45" customHeight="1" x14ac:dyDescent="0.25">
      <c r="B41" s="84"/>
      <c r="C41" s="487" t="s">
        <v>59</v>
      </c>
      <c r="D41" s="487"/>
      <c r="E41" s="487"/>
      <c r="F41" s="177" t="s">
        <v>334</v>
      </c>
      <c r="G41" s="236" t="s">
        <v>258</v>
      </c>
      <c r="H41" s="471" t="s">
        <v>259</v>
      </c>
      <c r="I41" s="471"/>
      <c r="J41" s="251" t="s">
        <v>583</v>
      </c>
      <c r="K41" s="236" t="s">
        <v>187</v>
      </c>
      <c r="L41" s="480" t="s">
        <v>533</v>
      </c>
      <c r="M41" s="480"/>
      <c r="N41" s="480"/>
      <c r="O41" s="480"/>
      <c r="P41" s="480"/>
      <c r="Q41" s="28"/>
      <c r="R41" s="29"/>
      <c r="S41" s="29"/>
      <c r="T41" s="29"/>
      <c r="U41" s="29"/>
      <c r="V41" s="29"/>
      <c r="W41" s="29"/>
      <c r="Y41" s="1" t="str">
        <f>IFERROR(VLOOKUP(R41,'Печать Заказа'!B:N,13,FALSE),"")</f>
        <v/>
      </c>
    </row>
    <row r="42" spans="1:31" ht="18" customHeight="1" x14ac:dyDescent="0.25">
      <c r="B42" s="10"/>
      <c r="C42" s="484" t="str">
        <f>Q42</f>
        <v>THERMEX Pronto 1500M Black</v>
      </c>
      <c r="D42" s="484"/>
      <c r="E42" s="484"/>
      <c r="F42" s="243" t="s">
        <v>336</v>
      </c>
      <c r="G42" s="238">
        <v>2.7</v>
      </c>
      <c r="H42" s="472" t="s">
        <v>527</v>
      </c>
      <c r="I42" s="472"/>
      <c r="J42" s="239">
        <v>20</v>
      </c>
      <c r="K42" s="67" t="s">
        <v>528</v>
      </c>
      <c r="L42" s="97">
        <v>0</v>
      </c>
      <c r="M42" s="97">
        <f>L42*O42</f>
        <v>0</v>
      </c>
      <c r="N42" s="97"/>
      <c r="O42" s="98">
        <f>P42*(1-$J$3)</f>
        <v>4190</v>
      </c>
      <c r="P42" s="99">
        <f>V42</f>
        <v>4190</v>
      </c>
      <c r="Q42" s="237" t="s">
        <v>503</v>
      </c>
      <c r="R42" s="237" t="s">
        <v>504</v>
      </c>
      <c r="S42" s="237">
        <v>401004</v>
      </c>
      <c r="T42" s="345">
        <v>4670033310498</v>
      </c>
      <c r="U42" s="31"/>
      <c r="V42" s="237">
        <f>VLOOKUP(R42,'Печать Заказа'!B:F,5,FALSE)</f>
        <v>4190</v>
      </c>
      <c r="W42" s="237" t="str">
        <f>IF(V42="фикс.цена",VLOOKUP(R42,'Печать Заказа'!B:F,4,FALSE),"")</f>
        <v/>
      </c>
      <c r="Y42" s="1" t="str">
        <f>IFERROR(VLOOKUP(R42,'Печать Заказа'!B:N,13,FALSE),"")</f>
        <v/>
      </c>
      <c r="AB42"/>
      <c r="AC42" s="214"/>
      <c r="AD42" s="222"/>
      <c r="AE42"/>
    </row>
    <row r="43" spans="1:31" ht="18" customHeight="1" thickBot="1" x14ac:dyDescent="0.3">
      <c r="B43" s="10"/>
      <c r="C43" s="484" t="str">
        <f>Q43</f>
        <v>THERMEX Pronto 2000M Black</v>
      </c>
      <c r="D43" s="484"/>
      <c r="E43" s="484"/>
      <c r="F43" s="243" t="s">
        <v>336</v>
      </c>
      <c r="G43" s="238">
        <v>2.7</v>
      </c>
      <c r="H43" s="472" t="s">
        <v>523</v>
      </c>
      <c r="I43" s="472"/>
      <c r="J43" s="239">
        <v>25</v>
      </c>
      <c r="K43" s="67" t="s">
        <v>528</v>
      </c>
      <c r="L43" s="97">
        <v>0</v>
      </c>
      <c r="M43" s="97">
        <f>L43*O43</f>
        <v>0</v>
      </c>
      <c r="N43" s="97"/>
      <c r="O43" s="98">
        <f>P43*(1-$J$3)</f>
        <v>4290</v>
      </c>
      <c r="P43" s="99">
        <f>V43</f>
        <v>4290</v>
      </c>
      <c r="Q43" s="237" t="s">
        <v>507</v>
      </c>
      <c r="R43" s="237" t="s">
        <v>508</v>
      </c>
      <c r="S43" s="237">
        <v>401006</v>
      </c>
      <c r="T43" s="345">
        <v>4670033310511</v>
      </c>
      <c r="U43" s="31"/>
      <c r="V43" s="237">
        <f>VLOOKUP(R43,'Печать Заказа'!B:F,5,FALSE)</f>
        <v>4290</v>
      </c>
      <c r="W43" s="237" t="str">
        <f>IF(V43="фикс.цена",VLOOKUP(R43,'Печать Заказа'!B:F,4,FALSE),"")</f>
        <v/>
      </c>
      <c r="Y43" s="1" t="str">
        <f>IFERROR(VLOOKUP(R43,'Печать Заказа'!B:N,13,FALSE),"")</f>
        <v/>
      </c>
      <c r="AB43"/>
      <c r="AC43" s="214"/>
      <c r="AD43" s="222"/>
      <c r="AE43"/>
    </row>
    <row r="44" spans="1:31" s="33" customFormat="1" ht="60.75" customHeight="1" thickTop="1" x14ac:dyDescent="0.25">
      <c r="A44" s="3"/>
      <c r="B44" s="62"/>
      <c r="C44" s="92" t="s">
        <v>517</v>
      </c>
      <c r="D44" s="92"/>
      <c r="E44" s="92"/>
      <c r="F44" s="92"/>
      <c r="G44" s="92"/>
      <c r="H44" s="92"/>
      <c r="I44" s="92"/>
      <c r="J44" s="92"/>
      <c r="K44" s="92"/>
      <c r="L44" s="106"/>
      <c r="M44" s="81"/>
      <c r="N44" s="81"/>
      <c r="O44" s="81"/>
      <c r="P44" s="81"/>
      <c r="Q44" s="27"/>
      <c r="R44" s="30"/>
      <c r="S44" s="30"/>
      <c r="T44" s="30"/>
      <c r="U44" s="30"/>
      <c r="V44" s="30"/>
      <c r="W44" s="30"/>
      <c r="Y44" s="1" t="str">
        <f>IFERROR(VLOOKUP(R44,'Печать Заказа'!B:N,13,FALSE),"")</f>
        <v/>
      </c>
      <c r="AA44"/>
      <c r="AB44" s="214"/>
      <c r="AC44" s="222"/>
      <c r="AD44"/>
    </row>
    <row r="45" spans="1:31" ht="45" customHeight="1" x14ac:dyDescent="0.25">
      <c r="B45" s="84"/>
      <c r="C45" s="487" t="s">
        <v>59</v>
      </c>
      <c r="D45" s="487"/>
      <c r="E45" s="487"/>
      <c r="F45" s="177" t="s">
        <v>334</v>
      </c>
      <c r="G45" s="236" t="s">
        <v>258</v>
      </c>
      <c r="H45" s="488" t="s">
        <v>259</v>
      </c>
      <c r="I45" s="488"/>
      <c r="J45" s="251" t="s">
        <v>583</v>
      </c>
      <c r="K45" s="236" t="s">
        <v>187</v>
      </c>
      <c r="L45" s="480" t="s">
        <v>533</v>
      </c>
      <c r="M45" s="480"/>
      <c r="N45" s="480"/>
      <c r="O45" s="480"/>
      <c r="P45" s="480"/>
      <c r="Q45" s="28"/>
      <c r="R45" s="29"/>
      <c r="S45" s="29"/>
      <c r="T45" s="29"/>
      <c r="U45" s="29"/>
      <c r="V45" s="29"/>
      <c r="W45" s="29"/>
      <c r="Y45" s="1" t="str">
        <f>IFERROR(VLOOKUP(R45,'Печать Заказа'!B:N,13,FALSE),"")</f>
        <v/>
      </c>
    </row>
    <row r="46" spans="1:31" ht="18" customHeight="1" x14ac:dyDescent="0.25">
      <c r="B46" s="10"/>
      <c r="C46" s="484" t="str">
        <f>Q46</f>
        <v>THERMEX Pronto 1500M White</v>
      </c>
      <c r="D46" s="484"/>
      <c r="E46" s="484"/>
      <c r="F46" s="243" t="s">
        <v>336</v>
      </c>
      <c r="G46" s="238">
        <v>2.7</v>
      </c>
      <c r="H46" s="472" t="s">
        <v>527</v>
      </c>
      <c r="I46" s="472"/>
      <c r="J46" s="239">
        <v>20</v>
      </c>
      <c r="K46" s="67" t="s">
        <v>528</v>
      </c>
      <c r="L46" s="97">
        <v>0</v>
      </c>
      <c r="M46" s="97">
        <f>L46*O46</f>
        <v>0</v>
      </c>
      <c r="N46" s="97"/>
      <c r="O46" s="98">
        <f>P46*(1-$J$3)</f>
        <v>4090</v>
      </c>
      <c r="P46" s="99">
        <f>V46</f>
        <v>4090</v>
      </c>
      <c r="Q46" s="237" t="s">
        <v>505</v>
      </c>
      <c r="R46" s="237" t="s">
        <v>506</v>
      </c>
      <c r="S46" s="237">
        <v>401005</v>
      </c>
      <c r="T46" s="345">
        <v>4670033310504</v>
      </c>
      <c r="U46" s="31"/>
      <c r="V46" s="237">
        <f>VLOOKUP(R46,'Печать Заказа'!B:F,5,FALSE)</f>
        <v>4090</v>
      </c>
      <c r="W46" s="237" t="str">
        <f>IF(V46="фикс.цена",VLOOKUP(R46,'Печать Заказа'!B:F,4,FALSE),"")</f>
        <v/>
      </c>
      <c r="Y46" s="1" t="str">
        <f>IFERROR(VLOOKUP(R46,'Печать Заказа'!B:N,13,FALSE),"")</f>
        <v/>
      </c>
      <c r="AB46"/>
      <c r="AC46" s="214"/>
      <c r="AD46" s="222"/>
      <c r="AE46"/>
    </row>
    <row r="47" spans="1:31" ht="18" customHeight="1" thickBot="1" x14ac:dyDescent="0.3">
      <c r="B47" s="10"/>
      <c r="C47" s="484" t="str">
        <f>Q47</f>
        <v>THERMEX Pronto 2000M White</v>
      </c>
      <c r="D47" s="484"/>
      <c r="E47" s="484"/>
      <c r="F47" s="243" t="s">
        <v>336</v>
      </c>
      <c r="G47" s="238">
        <v>2.7</v>
      </c>
      <c r="H47" s="472" t="s">
        <v>339</v>
      </c>
      <c r="I47" s="472"/>
      <c r="J47" s="239">
        <v>25</v>
      </c>
      <c r="K47" s="67" t="s">
        <v>528</v>
      </c>
      <c r="L47" s="97">
        <v>0</v>
      </c>
      <c r="M47" s="97">
        <f>L47*O47</f>
        <v>0</v>
      </c>
      <c r="N47" s="97"/>
      <c r="O47" s="98">
        <f>P47*(1-$J$3)</f>
        <v>4190</v>
      </c>
      <c r="P47" s="99">
        <f>V47</f>
        <v>4190</v>
      </c>
      <c r="Q47" s="237" t="s">
        <v>509</v>
      </c>
      <c r="R47" s="237" t="s">
        <v>510</v>
      </c>
      <c r="S47" s="237">
        <v>401007</v>
      </c>
      <c r="T47" s="345">
        <v>4670033310528</v>
      </c>
      <c r="U47" s="31"/>
      <c r="V47" s="237">
        <f>VLOOKUP(R47,'Печать Заказа'!B:F,5,FALSE)</f>
        <v>4190</v>
      </c>
      <c r="W47" s="237" t="str">
        <f>IF(V47="фикс.цена",VLOOKUP(R47,'Печать Заказа'!B:F,4,FALSE),"")</f>
        <v/>
      </c>
      <c r="Y47" s="1" t="str">
        <f>IFERROR(VLOOKUP(R47,'Печать Заказа'!B:N,13,FALSE),"")</f>
        <v/>
      </c>
      <c r="AB47"/>
      <c r="AC47" s="214"/>
      <c r="AD47" s="222"/>
      <c r="AE47"/>
    </row>
    <row r="48" spans="1:31" s="33" customFormat="1" ht="56.25" customHeight="1" thickTop="1" x14ac:dyDescent="0.25">
      <c r="A48" s="3"/>
      <c r="B48" s="62"/>
      <c r="C48" s="92" t="s">
        <v>1092</v>
      </c>
      <c r="D48" s="92"/>
      <c r="E48" s="92"/>
      <c r="F48" s="92"/>
      <c r="G48" s="92"/>
      <c r="H48" s="92"/>
      <c r="I48" s="92"/>
      <c r="J48" s="92"/>
      <c r="K48" s="92"/>
      <c r="L48" s="106"/>
      <c r="M48" s="81"/>
      <c r="N48" s="81"/>
      <c r="O48" s="81"/>
      <c r="P48" s="81"/>
      <c r="Q48" s="27"/>
      <c r="R48" s="30"/>
      <c r="S48" s="30"/>
      <c r="T48" s="30"/>
      <c r="U48" s="30"/>
      <c r="V48" s="30"/>
      <c r="W48" s="30"/>
      <c r="Y48" s="1" t="str">
        <f>IFERROR(VLOOKUP(R48,'Печать Заказа'!B:N,13,FALSE),"")</f>
        <v/>
      </c>
      <c r="AB48"/>
      <c r="AC48" s="214"/>
      <c r="AD48" s="222"/>
      <c r="AE48"/>
    </row>
    <row r="49" spans="1:31" ht="45" customHeight="1" x14ac:dyDescent="0.25">
      <c r="B49" s="84"/>
      <c r="C49" s="487" t="s">
        <v>59</v>
      </c>
      <c r="D49" s="487"/>
      <c r="E49" s="487"/>
      <c r="F49" s="177" t="s">
        <v>334</v>
      </c>
      <c r="G49" s="236" t="s">
        <v>258</v>
      </c>
      <c r="H49" s="471" t="s">
        <v>259</v>
      </c>
      <c r="I49" s="471"/>
      <c r="J49" s="251" t="s">
        <v>583</v>
      </c>
      <c r="K49" s="236" t="s">
        <v>187</v>
      </c>
      <c r="L49" s="480" t="s">
        <v>526</v>
      </c>
      <c r="M49" s="480"/>
      <c r="N49" s="480"/>
      <c r="O49" s="480"/>
      <c r="P49" s="480"/>
      <c r="Q49" s="28"/>
      <c r="R49" s="29"/>
      <c r="S49" s="29"/>
      <c r="T49" s="29"/>
      <c r="U49" s="29"/>
      <c r="V49" s="29"/>
      <c r="W49" s="29"/>
      <c r="Y49" s="1" t="str">
        <f>IFERROR(VLOOKUP(R49,'Печать Заказа'!B:N,13,FALSE),"")</f>
        <v/>
      </c>
      <c r="AB49"/>
      <c r="AC49" s="214"/>
      <c r="AD49" s="222"/>
      <c r="AE49"/>
    </row>
    <row r="50" spans="1:31" ht="18" x14ac:dyDescent="0.25">
      <c r="B50" s="84"/>
      <c r="C50" s="484" t="str">
        <f>Q50</f>
        <v>EDISSON Polo 1500M</v>
      </c>
      <c r="D50" s="484"/>
      <c r="E50" s="484"/>
      <c r="F50" s="242" t="s">
        <v>336</v>
      </c>
      <c r="G50" s="448">
        <v>1.4</v>
      </c>
      <c r="H50" s="472" t="s">
        <v>522</v>
      </c>
      <c r="I50" s="472"/>
      <c r="J50" s="447">
        <v>20</v>
      </c>
      <c r="K50" s="450" t="s">
        <v>525</v>
      </c>
      <c r="L50" s="97">
        <v>0</v>
      </c>
      <c r="M50" s="97">
        <f>L50*O50</f>
        <v>0</v>
      </c>
      <c r="N50" s="97"/>
      <c r="O50" s="98">
        <f>W50</f>
        <v>2290</v>
      </c>
      <c r="P50" s="99" t="str">
        <f>V50</f>
        <v>фикс.цена</v>
      </c>
      <c r="Q50" s="449" t="s">
        <v>518</v>
      </c>
      <c r="R50" s="449" t="s">
        <v>519</v>
      </c>
      <c r="S50" s="449">
        <v>403004</v>
      </c>
      <c r="T50" s="345">
        <v>4670033310535</v>
      </c>
      <c r="U50" s="31"/>
      <c r="V50" s="449" t="str">
        <f>VLOOKUP(R50,'Печать Заказа'!B:F,5,FALSE)</f>
        <v>фикс.цена</v>
      </c>
      <c r="W50" s="449">
        <f>IF(V50="фикс.цена",VLOOKUP(R50,'Печать Заказа'!B:F,4,FALSE),"")</f>
        <v>2290</v>
      </c>
      <c r="AB50"/>
      <c r="AC50" s="214"/>
      <c r="AD50" s="222"/>
      <c r="AE50"/>
    </row>
    <row r="51" spans="1:31" ht="18" customHeight="1" x14ac:dyDescent="0.25">
      <c r="B51" s="10"/>
      <c r="C51" s="484" t="str">
        <f>Q51</f>
        <v>EDISSON Polo 2000M</v>
      </c>
      <c r="D51" s="484"/>
      <c r="E51" s="484"/>
      <c r="F51" s="242" t="s">
        <v>336</v>
      </c>
      <c r="G51" s="238">
        <v>2</v>
      </c>
      <c r="H51" s="472" t="s">
        <v>523</v>
      </c>
      <c r="I51" s="472"/>
      <c r="J51" s="239">
        <v>25</v>
      </c>
      <c r="K51" s="67" t="s">
        <v>524</v>
      </c>
      <c r="L51" s="97">
        <v>0</v>
      </c>
      <c r="M51" s="97">
        <f>L51*O51</f>
        <v>0</v>
      </c>
      <c r="N51" s="97"/>
      <c r="O51" s="98">
        <f>W51</f>
        <v>2490</v>
      </c>
      <c r="P51" s="99" t="str">
        <f>V51</f>
        <v>фикс.цена</v>
      </c>
      <c r="Q51" s="237" t="s">
        <v>520</v>
      </c>
      <c r="R51" s="237" t="s">
        <v>521</v>
      </c>
      <c r="S51" s="237">
        <v>403005</v>
      </c>
      <c r="T51" s="345">
        <v>4670033310542</v>
      </c>
      <c r="U51" s="31"/>
      <c r="V51" s="237" t="str">
        <f>VLOOKUP(R51,'Печать Заказа'!B:F,5,FALSE)</f>
        <v>фикс.цена</v>
      </c>
      <c r="W51" s="237">
        <f>IF(V51="фикс.цена",VLOOKUP(R51,'Печать Заказа'!B:F,4,FALSE),"")</f>
        <v>2490</v>
      </c>
      <c r="Y51" s="1" t="str">
        <f>IFERROR(VLOOKUP(R51,'Печать Заказа'!B:N,13,FALSE),"")</f>
        <v/>
      </c>
      <c r="AB51"/>
      <c r="AC51" s="214"/>
      <c r="AD51" s="222"/>
      <c r="AE51"/>
    </row>
    <row r="52" spans="1:31" ht="15" customHeight="1" x14ac:dyDescent="0.25">
      <c r="Y52" s="1" t="str">
        <f>IFERROR(VLOOKUP(R52,'Печать Заказа'!B:N,13,FALSE),"")</f>
        <v/>
      </c>
    </row>
    <row r="53" spans="1:31" ht="15" customHeight="1" x14ac:dyDescent="0.25">
      <c r="Y53" s="1" t="str">
        <f>IFERROR(VLOOKUP(R53,'Печать Заказа'!B:N,13,FALSE),"")</f>
        <v/>
      </c>
    </row>
    <row r="54" spans="1:31" ht="15" customHeight="1" x14ac:dyDescent="0.25">
      <c r="Y54" s="1" t="str">
        <f>IFERROR(VLOOKUP(R54,'Печать Заказа'!B:N,13,FALSE),"")</f>
        <v/>
      </c>
    </row>
    <row r="55" spans="1:31" ht="15" customHeight="1" x14ac:dyDescent="0.25">
      <c r="Y55" s="1" t="str">
        <f>IFERROR(VLOOKUP(R55,'Печать Заказа'!B:N,13,FALSE),"")</f>
        <v/>
      </c>
    </row>
    <row r="56" spans="1:31" ht="15" customHeight="1" x14ac:dyDescent="0.25">
      <c r="Y56" s="1" t="str">
        <f>IFERROR(VLOOKUP(R56,'Печать Заказа'!B:N,13,FALSE),"")</f>
        <v/>
      </c>
    </row>
    <row r="57" spans="1:31" ht="15" customHeight="1" x14ac:dyDescent="0.25">
      <c r="Y57" s="1" t="str">
        <f>IFERROR(VLOOKUP(R57,'Печать Заказа'!B:N,13,FALSE),"")</f>
        <v/>
      </c>
    </row>
    <row r="58" spans="1:31" ht="15" customHeight="1" x14ac:dyDescent="0.25">
      <c r="Y58" s="1" t="str">
        <f>IFERROR(VLOOKUP(R58,'Печать Заказа'!B:N,13,FALSE),"")</f>
        <v/>
      </c>
    </row>
    <row r="59" spans="1:31" ht="15" customHeight="1" x14ac:dyDescent="0.25">
      <c r="Y59" s="1" t="str">
        <f>IFERROR(VLOOKUP(R59,'Печать Заказа'!B:N,13,FALSE),"")</f>
        <v/>
      </c>
    </row>
    <row r="60" spans="1:31" ht="15" customHeight="1" x14ac:dyDescent="0.25">
      <c r="Y60" s="1" t="str">
        <f>IFERROR(VLOOKUP(R60,'Печать Заказа'!B:N,13,FALSE),"")</f>
        <v/>
      </c>
    </row>
    <row r="61" spans="1:31" ht="15" customHeight="1" x14ac:dyDescent="0.25">
      <c r="Y61" s="1" t="str">
        <f>IFERROR(VLOOKUP(R61,'Печать Заказа'!B:N,13,FALSE),"")</f>
        <v/>
      </c>
    </row>
    <row r="62" spans="1:31" ht="15" customHeight="1" x14ac:dyDescent="0.25">
      <c r="Y62" s="1" t="str">
        <f>IFERROR(VLOOKUP(R62,'Печать Заказа'!B:N,13,FALSE),"")</f>
        <v/>
      </c>
    </row>
    <row r="63" spans="1:31" ht="15" customHeight="1" x14ac:dyDescent="0.25">
      <c r="Y63" s="1" t="str">
        <f>IFERROR(VLOOKUP(R63,'Печать Заказа'!B:N,13,FALSE),"")</f>
        <v/>
      </c>
    </row>
    <row r="64" spans="1:31" ht="1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Y64" s="1" t="str">
        <f>IFERROR(VLOOKUP(R64,'Печать Заказа'!B:N,13,FALSE),"")</f>
        <v/>
      </c>
    </row>
    <row r="65" spans="1:25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Y65" s="1" t="str">
        <f>IFERROR(VLOOKUP(R65,'Печать Заказа'!B:N,13,FALSE),"")</f>
        <v/>
      </c>
    </row>
    <row r="66" spans="1:25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Y66" s="1" t="str">
        <f>IFERROR(VLOOKUP(R66,'Печать Заказа'!B:N,13,FALSE),"")</f>
        <v/>
      </c>
    </row>
    <row r="67" spans="1:25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Y67" s="1" t="str">
        <f>IFERROR(VLOOKUP(R67,'Печать Заказа'!B:N,13,FALSE),"")</f>
        <v/>
      </c>
    </row>
    <row r="68" spans="1:25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1" t="str">
        <f>IFERROR(VLOOKUP(R68,'Печать Заказа'!B:N,13,FALSE),"")</f>
        <v/>
      </c>
    </row>
    <row r="69" spans="1:25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1" t="str">
        <f>IFERROR(VLOOKUP(R69,'Печать Заказа'!B:N,13,FALSE),"")</f>
        <v/>
      </c>
    </row>
    <row r="70" spans="1:25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Y70" s="1" t="str">
        <f>IFERROR(VLOOKUP(R70,'Печать Заказа'!B:N,13,FALSE),"")</f>
        <v/>
      </c>
    </row>
    <row r="71" spans="1:25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Y71" s="1" t="str">
        <f>IFERROR(VLOOKUP(R71,'Печать Заказа'!B:N,13,FALSE),"")</f>
        <v/>
      </c>
    </row>
    <row r="72" spans="1:25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Y72" s="1" t="str">
        <f>IFERROR(VLOOKUP(R72,'Печать Заказа'!B:N,13,FALSE),"")</f>
        <v/>
      </c>
    </row>
    <row r="73" spans="1:25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Y73" s="1" t="str">
        <f>IFERROR(VLOOKUP(R73,'Печать Заказа'!B:N,13,FALSE),"")</f>
        <v/>
      </c>
    </row>
    <row r="74" spans="1:25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Y74" s="1" t="str">
        <f>IFERROR(VLOOKUP(R74,'Печать Заказа'!B:N,13,FALSE),"")</f>
        <v/>
      </c>
    </row>
    <row r="75" spans="1:25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Y75" s="1" t="str">
        <f>IFERROR(VLOOKUP(R75,'Печать Заказа'!B:N,13,FALSE),"")</f>
        <v/>
      </c>
    </row>
    <row r="76" spans="1:25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Y76" s="1" t="str">
        <f>IFERROR(VLOOKUP(R76,'Печать Заказа'!B:N,13,FALSE),"")</f>
        <v/>
      </c>
    </row>
    <row r="77" spans="1:25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Y77" s="1" t="str">
        <f>IFERROR(VLOOKUP(R77,'Печать Заказа'!B:N,13,FALSE),"")</f>
        <v/>
      </c>
    </row>
    <row r="78" spans="1:25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Y78" s="1" t="str">
        <f>IFERROR(VLOOKUP(R78,'Печать Заказа'!B:N,13,FALSE),"")</f>
        <v/>
      </c>
    </row>
    <row r="79" spans="1:25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Y79" s="1" t="str">
        <f>IFERROR(VLOOKUP(R79,'Печать Заказа'!B:N,13,FALSE),"")</f>
        <v/>
      </c>
    </row>
    <row r="80" spans="1:25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Y80" s="1" t="str">
        <f>IFERROR(VLOOKUP(R80,'Печать Заказа'!B:N,13,FALSE),"")</f>
        <v/>
      </c>
    </row>
    <row r="81" spans="1:25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Y81" s="1" t="str">
        <f>IFERROR(VLOOKUP(R81,'Печать Заказа'!B:N,13,FALSE),"")</f>
        <v/>
      </c>
    </row>
    <row r="82" spans="1:25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Y82" s="1" t="str">
        <f>IFERROR(VLOOKUP(R82,'Печать Заказа'!B:N,13,FALSE),"")</f>
        <v/>
      </c>
    </row>
    <row r="83" spans="1:25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Y83" s="1" t="str">
        <f>IFERROR(VLOOKUP(R83,'Печать Заказа'!B:N,13,FALSE),"")</f>
        <v/>
      </c>
    </row>
    <row r="84" spans="1:25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Y84" s="1" t="str">
        <f>IFERROR(VLOOKUP(R84,'Печать Заказа'!B:N,13,FALSE),"")</f>
        <v/>
      </c>
    </row>
    <row r="85" spans="1:25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Y85" s="1" t="str">
        <f>IFERROR(VLOOKUP(R85,'Печать Заказа'!B:N,13,FALSE),"")</f>
        <v/>
      </c>
    </row>
    <row r="86" spans="1:25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Y86" s="1" t="str">
        <f>IFERROR(VLOOKUP(R86,'Печать Заказа'!B:N,13,FALSE),"")</f>
        <v/>
      </c>
    </row>
    <row r="87" spans="1:25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Y87" s="1" t="str">
        <f>IFERROR(VLOOKUP(R87,'Печать Заказа'!B:N,13,FALSE),"")</f>
        <v/>
      </c>
    </row>
    <row r="88" spans="1:25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Y88" s="1" t="str">
        <f>IFERROR(VLOOKUP(R88,'Печать Заказа'!B:N,13,FALSE),"")</f>
        <v/>
      </c>
    </row>
    <row r="89" spans="1:25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Y89" s="1" t="str">
        <f>IFERROR(VLOOKUP(R89,'Печать Заказа'!B:N,13,FALSE),"")</f>
        <v/>
      </c>
    </row>
    <row r="90" spans="1:25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Y90" s="1" t="str">
        <f>IFERROR(VLOOKUP(R90,'Печать Заказа'!B:N,13,FALSE),"")</f>
        <v/>
      </c>
    </row>
    <row r="91" spans="1:25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Y91" s="1" t="str">
        <f>IFERROR(VLOOKUP(R91,'Печать Заказа'!B:N,13,FALSE),"")</f>
        <v/>
      </c>
    </row>
    <row r="92" spans="1:25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Y92" s="1" t="str">
        <f>IFERROR(VLOOKUP(R92,'Печать Заказа'!B:N,13,FALSE),"")</f>
        <v/>
      </c>
    </row>
    <row r="93" spans="1:25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Y93" s="1" t="str">
        <f>IFERROR(VLOOKUP(R93,'Печать Заказа'!B:N,13,FALSE),"")</f>
        <v/>
      </c>
    </row>
    <row r="94" spans="1:25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Y94" s="1" t="str">
        <f>IFERROR(VLOOKUP(R94,'Печать Заказа'!B:N,13,FALSE),"")</f>
        <v/>
      </c>
    </row>
    <row r="95" spans="1:25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Y95" s="1" t="str">
        <f>IFERROR(VLOOKUP(R95,'Печать Заказа'!B:N,13,FALSE),"")</f>
        <v/>
      </c>
    </row>
    <row r="96" spans="1:25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Y96" s="1" t="str">
        <f>IFERROR(VLOOKUP(R96,'Печать Заказа'!B:N,13,FALSE),"")</f>
        <v/>
      </c>
    </row>
    <row r="97" spans="1:25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Y97" s="1" t="str">
        <f>IFERROR(VLOOKUP(R97,'Печать Заказа'!B:N,13,FALSE),"")</f>
        <v/>
      </c>
    </row>
    <row r="98" spans="1:25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Y98" s="1" t="str">
        <f>IFERROR(VLOOKUP(R98,'Печать Заказа'!B:N,13,FALSE),"")</f>
        <v/>
      </c>
    </row>
    <row r="99" spans="1:25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Y99" s="1" t="str">
        <f>IFERROR(VLOOKUP(R99,'Печать Заказа'!B:N,13,FALSE),"")</f>
        <v/>
      </c>
    </row>
    <row r="100" spans="1:25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1" t="str">
        <f>IFERROR(VLOOKUP(R100,'Печать Заказа'!B:N,13,FALSE),"")</f>
        <v/>
      </c>
    </row>
    <row r="101" spans="1:25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Y101" s="1" t="str">
        <f>IFERROR(VLOOKUP(R101,'Печать Заказа'!B:N,13,FALSE),"")</f>
        <v/>
      </c>
    </row>
    <row r="102" spans="1:25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Y102" s="1" t="str">
        <f>IFERROR(VLOOKUP(R102,'Печать Заказа'!B:N,13,FALSE),"")</f>
        <v/>
      </c>
    </row>
    <row r="103" spans="1:25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Y103" s="1" t="str">
        <f>IFERROR(VLOOKUP(R103,'Печать Заказа'!B:N,13,FALSE),"")</f>
        <v/>
      </c>
    </row>
    <row r="104" spans="1:25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Y104" s="1" t="str">
        <f>IFERROR(VLOOKUP(R104,'Печать Заказа'!B:N,13,FALSE),"")</f>
        <v/>
      </c>
    </row>
    <row r="105" spans="1:25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Y105" s="1" t="str">
        <f>IFERROR(VLOOKUP(R105,'Печать Заказа'!B:N,13,FALSE),"")</f>
        <v/>
      </c>
    </row>
    <row r="106" spans="1:25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Y106" s="1" t="str">
        <f>IFERROR(VLOOKUP(R106,'Печать Заказа'!B:N,13,FALSE),"")</f>
        <v/>
      </c>
    </row>
    <row r="107" spans="1:25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Y107" s="1" t="str">
        <f>IFERROR(VLOOKUP(R107,'Печать Заказа'!B:N,13,FALSE),"")</f>
        <v/>
      </c>
    </row>
    <row r="108" spans="1:25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Y108" s="1" t="str">
        <f>IFERROR(VLOOKUP(R108,'Печать Заказа'!B:N,13,FALSE),"")</f>
        <v/>
      </c>
    </row>
    <row r="109" spans="1:25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Y109" s="1" t="str">
        <f>IFERROR(VLOOKUP(R109,'Печать Заказа'!B:N,13,FALSE),"")</f>
        <v/>
      </c>
    </row>
    <row r="110" spans="1:25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Y110" s="1" t="str">
        <f>IFERROR(VLOOKUP(R110,'Печать Заказа'!B:N,13,FALSE),"")</f>
        <v/>
      </c>
    </row>
    <row r="111" spans="1:25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Y111" s="1" t="str">
        <f>IFERROR(VLOOKUP(R111,'Печать Заказа'!B:N,13,FALSE),"")</f>
        <v/>
      </c>
    </row>
    <row r="112" spans="1:25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Y112" s="1" t="str">
        <f>IFERROR(VLOOKUP(R112,'Печать Заказа'!B:N,13,FALSE),"")</f>
        <v/>
      </c>
    </row>
    <row r="113" spans="1:25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Y113" s="1" t="str">
        <f>IFERROR(VLOOKUP(R113,'Печать Заказа'!B:N,13,FALSE),"")</f>
        <v/>
      </c>
    </row>
    <row r="114" spans="1:25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Y114" s="1" t="str">
        <f>IFERROR(VLOOKUP(R114,'Печать Заказа'!B:N,13,FALSE),"")</f>
        <v/>
      </c>
    </row>
    <row r="115" spans="1:25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Y115" s="1" t="str">
        <f>IFERROR(VLOOKUP(R115,'Печать Заказа'!B:N,13,FALSE),"")</f>
        <v/>
      </c>
    </row>
    <row r="116" spans="1:25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Y116" s="1" t="str">
        <f>IFERROR(VLOOKUP(R116,'Печать Заказа'!B:N,13,FALSE),"")</f>
        <v/>
      </c>
    </row>
    <row r="117" spans="1:25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Y117" s="1" t="str">
        <f>IFERROR(VLOOKUP(R117,'Печать Заказа'!B:N,13,FALSE),"")</f>
        <v/>
      </c>
    </row>
    <row r="118" spans="1:25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Y118" s="1" t="str">
        <f>IFERROR(VLOOKUP(R118,'Печать Заказа'!B:N,13,FALSE),"")</f>
        <v/>
      </c>
    </row>
    <row r="119" spans="1:25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Y119" s="1" t="str">
        <f>IFERROR(VLOOKUP(R119,'Печать Заказа'!B:N,13,FALSE),"")</f>
        <v/>
      </c>
    </row>
    <row r="120" spans="1:25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Y120" s="1" t="str">
        <f>IFERROR(VLOOKUP(R120,'Печать Заказа'!B:N,13,FALSE),"")</f>
        <v/>
      </c>
    </row>
    <row r="121" spans="1:25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Y121" s="1" t="str">
        <f>IFERROR(VLOOKUP(R121,'Печать Заказа'!B:N,13,FALSE),"")</f>
        <v/>
      </c>
    </row>
    <row r="122" spans="1:25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Y122" s="1" t="str">
        <f>IFERROR(VLOOKUP(R122,'Печать Заказа'!B:N,13,FALSE),"")</f>
        <v/>
      </c>
    </row>
    <row r="123" spans="1:25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Y123" s="1" t="str">
        <f>IFERROR(VLOOKUP(R123,'Печать Заказа'!B:N,13,FALSE),"")</f>
        <v/>
      </c>
    </row>
    <row r="124" spans="1:25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Y124" s="1" t="str">
        <f>IFERROR(VLOOKUP(R124,'Печать Заказа'!B:N,13,FALSE),"")</f>
        <v/>
      </c>
    </row>
    <row r="125" spans="1:25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Y125" s="1" t="str">
        <f>IFERROR(VLOOKUP(R125,'Печать Заказа'!B:N,13,FALSE),"")</f>
        <v/>
      </c>
    </row>
    <row r="126" spans="1:25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Y126" s="1" t="str">
        <f>IFERROR(VLOOKUP(R126,'Печать Заказа'!B:N,13,FALSE),"")</f>
        <v/>
      </c>
    </row>
    <row r="127" spans="1:25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Y127" s="1" t="str">
        <f>IFERROR(VLOOKUP(R127,'Печать Заказа'!B:N,13,FALSE),"")</f>
        <v/>
      </c>
    </row>
    <row r="128" spans="1:25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Y128" s="1" t="str">
        <f>IFERROR(VLOOKUP(R128,'Печать Заказа'!B:N,13,FALSE),"")</f>
        <v/>
      </c>
    </row>
    <row r="129" spans="1:25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Y129" s="1" t="str">
        <f>IFERROR(VLOOKUP(R129,'Печать Заказа'!B:N,13,FALSE),"")</f>
        <v/>
      </c>
    </row>
    <row r="130" spans="1:25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Y130" s="1" t="str">
        <f>IFERROR(VLOOKUP(R130,'Печать Заказа'!B:N,13,FALSE),"")</f>
        <v/>
      </c>
    </row>
    <row r="131" spans="1:25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1" t="str">
        <f>IFERROR(VLOOKUP(R131,'Печать Заказа'!B:N,13,FALSE),"")</f>
        <v/>
      </c>
    </row>
    <row r="132" spans="1:25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Y132" s="1" t="str">
        <f>IFERROR(VLOOKUP(R132,'Печать Заказа'!B:N,13,FALSE),"")</f>
        <v/>
      </c>
    </row>
    <row r="133" spans="1:25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Y133" s="1" t="str">
        <f>IFERROR(VLOOKUP(R133,'Печать Заказа'!B:N,13,FALSE),"")</f>
        <v/>
      </c>
    </row>
    <row r="134" spans="1:25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Y134" s="1" t="str">
        <f>IFERROR(VLOOKUP(R134,'Печать Заказа'!B:N,13,FALSE),"")</f>
        <v/>
      </c>
    </row>
    <row r="135" spans="1:25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Y135" s="1" t="str">
        <f>IFERROR(VLOOKUP(R135,'Печать Заказа'!B:N,13,FALSE),"")</f>
        <v/>
      </c>
    </row>
    <row r="136" spans="1:25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Y136" s="1" t="str">
        <f>IFERROR(VLOOKUP(R136,'Печать Заказа'!B:N,13,FALSE),"")</f>
        <v/>
      </c>
    </row>
    <row r="137" spans="1:25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Y137" s="1" t="str">
        <f>IFERROR(VLOOKUP(R137,'Печать Заказа'!B:N,13,FALSE),"")</f>
        <v/>
      </c>
    </row>
    <row r="138" spans="1:25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Y138" s="1" t="str">
        <f>IFERROR(VLOOKUP(R138,'Печать Заказа'!B:N,13,FALSE),"")</f>
        <v/>
      </c>
    </row>
    <row r="139" spans="1:25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Y139" s="1" t="str">
        <f>IFERROR(VLOOKUP(R139,'Печать Заказа'!B:N,13,FALSE),"")</f>
        <v/>
      </c>
    </row>
    <row r="140" spans="1:25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Y140" s="1" t="str">
        <f>IFERROR(VLOOKUP(R140,'Печать Заказа'!B:N,13,FALSE),"")</f>
        <v/>
      </c>
    </row>
    <row r="141" spans="1:25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Y141" s="1" t="str">
        <f>IFERROR(VLOOKUP(R141,'Печать Заказа'!B:N,13,FALSE),"")</f>
        <v/>
      </c>
    </row>
    <row r="142" spans="1:25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Y142" s="1" t="str">
        <f>IFERROR(VLOOKUP(R142,'Печать Заказа'!B:N,13,FALSE),"")</f>
        <v/>
      </c>
    </row>
    <row r="143" spans="1:25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1" t="str">
        <f>IFERROR(VLOOKUP(R143,'Печать Заказа'!B:N,13,FALSE),"")</f>
        <v/>
      </c>
    </row>
    <row r="144" spans="1:25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1" t="str">
        <f>IFERROR(VLOOKUP(R144,'Печать Заказа'!B:N,13,FALSE),"")</f>
        <v/>
      </c>
    </row>
    <row r="145" spans="1:25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Y145" s="1" t="str">
        <f>IFERROR(VLOOKUP(R145,'Печать Заказа'!B:N,13,FALSE),"")</f>
        <v/>
      </c>
    </row>
    <row r="146" spans="1:25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Y146" s="1" t="str">
        <f>IFERROR(VLOOKUP(R146,'Печать Заказа'!B:N,13,FALSE),"")</f>
        <v/>
      </c>
    </row>
    <row r="147" spans="1:25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Y147" s="1" t="str">
        <f>IFERROR(VLOOKUP(R147,'Печать Заказа'!B:N,13,FALSE),"")</f>
        <v/>
      </c>
    </row>
    <row r="148" spans="1:25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Y148" s="1" t="str">
        <f>IFERROR(VLOOKUP(R148,'Печать Заказа'!B:N,13,FALSE),"")</f>
        <v/>
      </c>
    </row>
    <row r="149" spans="1:25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Y149" s="1" t="str">
        <f>IFERROR(VLOOKUP(R149,'Печать Заказа'!B:N,13,FALSE),"")</f>
        <v/>
      </c>
    </row>
    <row r="150" spans="1:25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Y150" s="1" t="str">
        <f>IFERROR(VLOOKUP(R150,'Печать Заказа'!B:N,13,FALSE),"")</f>
        <v/>
      </c>
    </row>
    <row r="151" spans="1:25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Y151" s="1" t="str">
        <f>IFERROR(VLOOKUP(R151,'Печать Заказа'!B:N,13,FALSE),"")</f>
        <v/>
      </c>
    </row>
    <row r="152" spans="1:25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Y152" s="1" t="str">
        <f>IFERROR(VLOOKUP(R152,'Печать Заказа'!B:N,13,FALSE),"")</f>
        <v/>
      </c>
    </row>
    <row r="153" spans="1:25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Y153" s="1" t="str">
        <f>IFERROR(VLOOKUP(R153,'Печать Заказа'!B:N,13,FALSE),"")</f>
        <v/>
      </c>
    </row>
    <row r="154" spans="1:25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Y154" s="1" t="str">
        <f>IFERROR(VLOOKUP(R154,'Печать Заказа'!B:N,13,FALSE),"")</f>
        <v/>
      </c>
    </row>
    <row r="155" spans="1:25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Y155" s="1" t="str">
        <f>IFERROR(VLOOKUP(R155,'Печать Заказа'!B:N,13,FALSE),"")</f>
        <v/>
      </c>
    </row>
    <row r="156" spans="1:25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Y156" s="1" t="str">
        <f>IFERROR(VLOOKUP(R156,'Печать Заказа'!B:N,13,FALSE),"")</f>
        <v/>
      </c>
    </row>
    <row r="157" spans="1:25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Y157" s="1" t="str">
        <f>IFERROR(VLOOKUP(R157,'Печать Заказа'!B:N,13,FALSE),"")</f>
        <v/>
      </c>
    </row>
    <row r="158" spans="1:25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Y158" s="1" t="str">
        <f>IFERROR(VLOOKUP(R158,'Печать Заказа'!B:N,13,FALSE),"")</f>
        <v/>
      </c>
    </row>
    <row r="159" spans="1:25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Y159" s="1" t="str">
        <f>IFERROR(VLOOKUP(R159,'Печать Заказа'!B:N,13,FALSE),"")</f>
        <v/>
      </c>
    </row>
    <row r="160" spans="1:25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Y160" s="1" t="str">
        <f>IFERROR(VLOOKUP(R160,'Печать Заказа'!B:N,13,FALSE),"")</f>
        <v/>
      </c>
    </row>
    <row r="161" spans="1:25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Y161" s="1" t="str">
        <f>IFERROR(VLOOKUP(R161,'Печать Заказа'!B:N,13,FALSE),"")</f>
        <v/>
      </c>
    </row>
    <row r="162" spans="1:25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Y162" s="1" t="str">
        <f>IFERROR(VLOOKUP(R162,'Печать Заказа'!B:N,13,FALSE),"")</f>
        <v/>
      </c>
    </row>
    <row r="163" spans="1:25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Y163" s="1" t="str">
        <f>IFERROR(VLOOKUP(R163,'Печать Заказа'!B:N,13,FALSE),"")</f>
        <v/>
      </c>
    </row>
    <row r="164" spans="1:25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Y164" s="1" t="str">
        <f>IFERROR(VLOOKUP(R164,'Печать Заказа'!B:N,13,FALSE),"")</f>
        <v/>
      </c>
    </row>
    <row r="165" spans="1:25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Y165" s="1" t="str">
        <f>IFERROR(VLOOKUP(R165,'Печать Заказа'!B:N,13,FALSE),"")</f>
        <v/>
      </c>
    </row>
    <row r="166" spans="1:25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Y166" s="1" t="str">
        <f>IFERROR(VLOOKUP(R166,'Печать Заказа'!B:N,13,FALSE),"")</f>
        <v/>
      </c>
    </row>
    <row r="167" spans="1:25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Y167" s="1" t="str">
        <f>IFERROR(VLOOKUP(R167,'Печать Заказа'!B:N,13,FALSE),"")</f>
        <v/>
      </c>
    </row>
    <row r="168" spans="1:25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Y168" s="1" t="str">
        <f>IFERROR(VLOOKUP(R168,'Печать Заказа'!B:N,13,FALSE),"")</f>
        <v/>
      </c>
    </row>
    <row r="169" spans="1:25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Y169" s="1" t="str">
        <f>IFERROR(VLOOKUP(R169,'Печать Заказа'!B:N,13,FALSE),"")</f>
        <v/>
      </c>
    </row>
    <row r="170" spans="1:25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Y170" s="1" t="str">
        <f>IFERROR(VLOOKUP(R170,'Печать Заказа'!B:N,13,FALSE),"")</f>
        <v/>
      </c>
    </row>
    <row r="171" spans="1:25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Y171" s="1" t="str">
        <f>IFERROR(VLOOKUP(R171,'Печать Заказа'!B:N,13,FALSE),"")</f>
        <v/>
      </c>
    </row>
    <row r="172" spans="1:25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Y172" s="1" t="str">
        <f>IFERROR(VLOOKUP(R172,'Печать Заказа'!B:N,13,FALSE),"")</f>
        <v/>
      </c>
    </row>
    <row r="173" spans="1:25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Y173" s="1" t="str">
        <f>IFERROR(VLOOKUP(R173,'Печать Заказа'!B:N,13,FALSE),"")</f>
        <v/>
      </c>
    </row>
    <row r="174" spans="1:25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Y174" s="1" t="str">
        <f>IFERROR(VLOOKUP(R174,'Печать Заказа'!B:N,13,FALSE),"")</f>
        <v/>
      </c>
    </row>
    <row r="175" spans="1:25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Y175" s="1" t="str">
        <f>IFERROR(VLOOKUP(R175,'Печать Заказа'!B:N,13,FALSE),"")</f>
        <v/>
      </c>
    </row>
    <row r="176" spans="1:25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Y176" s="1" t="str">
        <f>IFERROR(VLOOKUP(R176,'Печать Заказа'!B:N,13,FALSE),"")</f>
        <v/>
      </c>
    </row>
    <row r="177" spans="1:25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Y177" s="1" t="str">
        <f>IFERROR(VLOOKUP(R177,'Печать Заказа'!B:N,13,FALSE),"")</f>
        <v/>
      </c>
    </row>
    <row r="178" spans="1:25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Y178" s="1" t="str">
        <f>IFERROR(VLOOKUP(R178,'Печать Заказа'!B:N,13,FALSE),"")</f>
        <v/>
      </c>
    </row>
    <row r="179" spans="1:25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Y179" s="1" t="str">
        <f>IFERROR(VLOOKUP(R179,'Печать Заказа'!B:N,13,FALSE),"")</f>
        <v/>
      </c>
    </row>
    <row r="180" spans="1:25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Y180" s="1" t="str">
        <f>IFERROR(VLOOKUP(R180,'Печать Заказа'!B:N,13,FALSE),"")</f>
        <v/>
      </c>
    </row>
    <row r="181" spans="1:25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Y181" s="1" t="str">
        <f>IFERROR(VLOOKUP(R181,'Печать Заказа'!B:N,13,FALSE),"")</f>
        <v/>
      </c>
    </row>
    <row r="182" spans="1:25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Y182" s="1" t="str">
        <f>IFERROR(VLOOKUP(R182,'Печать Заказа'!B:N,13,FALSE),"")</f>
        <v/>
      </c>
    </row>
    <row r="183" spans="1:25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Y183" s="1" t="str">
        <f>IFERROR(VLOOKUP(R183,'Печать Заказа'!B:N,13,FALSE),"")</f>
        <v/>
      </c>
    </row>
    <row r="184" spans="1:25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Y184" s="1" t="str">
        <f>IFERROR(VLOOKUP(R184,'Печать Заказа'!B:N,13,FALSE),"")</f>
        <v/>
      </c>
    </row>
    <row r="185" spans="1:25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Y185" s="1" t="str">
        <f>IFERROR(VLOOKUP(R185,'Печать Заказа'!B:N,13,FALSE),"")</f>
        <v/>
      </c>
    </row>
    <row r="186" spans="1:25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Y186" s="1" t="str">
        <f>IFERROR(VLOOKUP(R186,'Печать Заказа'!B:N,13,FALSE),"")</f>
        <v/>
      </c>
    </row>
    <row r="187" spans="1:25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Y187" s="1" t="str">
        <f>IFERROR(VLOOKUP(R187,'Печать Заказа'!B:N,13,FALSE),"")</f>
        <v/>
      </c>
    </row>
    <row r="188" spans="1:25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Y188" s="1" t="str">
        <f>IFERROR(VLOOKUP(R188,'Печать Заказа'!B:N,13,FALSE),"")</f>
        <v/>
      </c>
    </row>
    <row r="189" spans="1:25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Y189" s="1" t="str">
        <f>IFERROR(VLOOKUP(R189,'Печать Заказа'!B:N,13,FALSE),"")</f>
        <v/>
      </c>
    </row>
    <row r="190" spans="1:25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Y190" s="1" t="str">
        <f>IFERROR(VLOOKUP(R190,'Печать Заказа'!B:N,13,FALSE),"")</f>
        <v/>
      </c>
    </row>
    <row r="191" spans="1:25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Y191" s="1" t="str">
        <f>IFERROR(VLOOKUP(R191,'Печать Заказа'!B:N,13,FALSE),"")</f>
        <v/>
      </c>
    </row>
    <row r="192" spans="1:25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Y192" s="1" t="str">
        <f>IFERROR(VLOOKUP(R192,'Печать Заказа'!B:N,13,FALSE),"")</f>
        <v/>
      </c>
    </row>
    <row r="193" spans="1:25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Y193" s="1" t="str">
        <f>IFERROR(VLOOKUP(R193,'Печать Заказа'!B:N,13,FALSE),"")</f>
        <v/>
      </c>
    </row>
    <row r="194" spans="1:25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Y194" s="1" t="str">
        <f>IFERROR(VLOOKUP(R194,'Печать Заказа'!B:N,13,FALSE),"")</f>
        <v/>
      </c>
    </row>
    <row r="195" spans="1:25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Y195" s="1" t="str">
        <f>IFERROR(VLOOKUP(R195,'Печать Заказа'!B:N,13,FALSE),"")</f>
        <v/>
      </c>
    </row>
    <row r="196" spans="1:25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Y196" s="1" t="str">
        <f>IFERROR(VLOOKUP(R196,'Печать Заказа'!B:N,13,FALSE),"")</f>
        <v/>
      </c>
    </row>
    <row r="197" spans="1:25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1" t="str">
        <f>IFERROR(VLOOKUP(R197,'Печать Заказа'!B:N,13,FALSE),"")</f>
        <v/>
      </c>
    </row>
    <row r="198" spans="1:25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Y198" s="1" t="str">
        <f>IFERROR(VLOOKUP(R198,'Печать Заказа'!B:N,13,FALSE),"")</f>
        <v/>
      </c>
    </row>
    <row r="199" spans="1:25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1" t="str">
        <f>IFERROR(VLOOKUP(R199,'Печать Заказа'!B:N,13,FALSE),"")</f>
        <v/>
      </c>
    </row>
    <row r="200" spans="1:25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1" t="str">
        <f>IFERROR(VLOOKUP(R200,'Печать Заказа'!B:N,13,FALSE),"")</f>
        <v/>
      </c>
    </row>
    <row r="201" spans="1:25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Y201" s="1" t="str">
        <f>IFERROR(VLOOKUP(R201,'Печать Заказа'!B:N,13,FALSE),"")</f>
        <v/>
      </c>
    </row>
    <row r="202" spans="1:25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Y202" s="1" t="str">
        <f>IFERROR(VLOOKUP(R202,'Печать Заказа'!B:N,13,FALSE),"")</f>
        <v/>
      </c>
    </row>
    <row r="203" spans="1:25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Y203" s="1" t="str">
        <f>IFERROR(VLOOKUP(R203,'Печать Заказа'!B:N,13,FALSE),"")</f>
        <v/>
      </c>
    </row>
    <row r="204" spans="1:25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Y204" s="1" t="str">
        <f>IFERROR(VLOOKUP(R204,'Печать Заказа'!B:N,13,FALSE),"")</f>
        <v/>
      </c>
    </row>
    <row r="205" spans="1:25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Y205" s="1" t="str">
        <f>IFERROR(VLOOKUP(R205,'Печать Заказа'!B:N,13,FALSE),"")</f>
        <v/>
      </c>
    </row>
    <row r="206" spans="1:25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Y206" s="1" t="str">
        <f>IFERROR(VLOOKUP(R206,'Печать Заказа'!B:N,13,FALSE),"")</f>
        <v/>
      </c>
    </row>
    <row r="207" spans="1:25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Y207" s="1" t="str">
        <f>IFERROR(VLOOKUP(R207,'Печать Заказа'!B:N,13,FALSE),"")</f>
        <v/>
      </c>
    </row>
    <row r="208" spans="1:25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Y208" s="1" t="str">
        <f>IFERROR(VLOOKUP(R208,'Печать Заказа'!B:N,13,FALSE),"")</f>
        <v/>
      </c>
    </row>
    <row r="209" spans="1:25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Y209" s="1" t="str">
        <f>IFERROR(VLOOKUP(R209,'Печать Заказа'!B:N,13,FALSE),"")</f>
        <v/>
      </c>
    </row>
    <row r="210" spans="1:25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Y210" s="1" t="str">
        <f>IFERROR(VLOOKUP(R210,'Печать Заказа'!B:N,13,FALSE),"")</f>
        <v/>
      </c>
    </row>
    <row r="211" spans="1:25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Y211" s="1" t="str">
        <f>IFERROR(VLOOKUP(R211,'Печать Заказа'!B:N,13,FALSE),"")</f>
        <v/>
      </c>
    </row>
    <row r="212" spans="1:25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Y212" s="1" t="str">
        <f>IFERROR(VLOOKUP(R212,'Печать Заказа'!B:N,13,FALSE),"")</f>
        <v/>
      </c>
    </row>
    <row r="213" spans="1:25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Y213" s="1" t="str">
        <f>IFERROR(VLOOKUP(R213,'Печать Заказа'!B:N,13,FALSE),"")</f>
        <v/>
      </c>
    </row>
    <row r="214" spans="1:25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Y214" s="1" t="str">
        <f>IFERROR(VLOOKUP(R214,'Печать Заказа'!B:N,13,FALSE),"")</f>
        <v/>
      </c>
    </row>
    <row r="215" spans="1:25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Y215" s="1" t="str">
        <f>IFERROR(VLOOKUP(R215,'Печать Заказа'!B:N,13,FALSE),"")</f>
        <v/>
      </c>
    </row>
    <row r="216" spans="1:25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Y216" s="1" t="str">
        <f>IFERROR(VLOOKUP(R216,'Печать Заказа'!B:N,13,FALSE),"")</f>
        <v/>
      </c>
    </row>
    <row r="217" spans="1:25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Y217" s="1" t="str">
        <f>IFERROR(VLOOKUP(R217,'Печать Заказа'!B:N,13,FALSE),"")</f>
        <v/>
      </c>
    </row>
    <row r="218" spans="1:25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Y218" s="1" t="str">
        <f>IFERROR(VLOOKUP(R218,'Печать Заказа'!B:N,13,FALSE),"")</f>
        <v/>
      </c>
    </row>
    <row r="219" spans="1:25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Y219" s="1" t="str">
        <f>IFERROR(VLOOKUP(R219,'Печать Заказа'!B:N,13,FALSE),"")</f>
        <v/>
      </c>
    </row>
    <row r="220" spans="1:25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Y220" s="1" t="str">
        <f>IFERROR(VLOOKUP(R220,'Печать Заказа'!B:N,13,FALSE),"")</f>
        <v/>
      </c>
    </row>
    <row r="221" spans="1:25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Y221" s="1" t="str">
        <f>IFERROR(VLOOKUP(R221,'Печать Заказа'!B:N,13,FALSE),"")</f>
        <v/>
      </c>
    </row>
    <row r="222" spans="1:25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Y222" s="1" t="str">
        <f>IFERROR(VLOOKUP(R222,'Печать Заказа'!B:N,13,FALSE),"")</f>
        <v/>
      </c>
    </row>
    <row r="223" spans="1:25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Y223" s="1" t="str">
        <f>IFERROR(VLOOKUP(R223,'Печать Заказа'!B:N,13,FALSE),"")</f>
        <v/>
      </c>
    </row>
    <row r="224" spans="1:25" ht="15" customHeight="1" x14ac:dyDescent="0.25">
      <c r="A224" s="1"/>
      <c r="B224" s="1"/>
      <c r="C224" s="1"/>
      <c r="D224" s="1"/>
      <c r="E224" s="1"/>
      <c r="F224" s="1"/>
      <c r="G224" s="1"/>
      <c r="H224" s="1"/>
      <c r="Y224" s="1" t="str">
        <f>IFERROR(VLOOKUP(R224,'Печать Заказа'!B:N,13,FALSE),"")</f>
        <v/>
      </c>
    </row>
    <row r="225" spans="1:25" ht="15" customHeight="1" x14ac:dyDescent="0.25">
      <c r="A225" s="1"/>
      <c r="B225" s="1"/>
      <c r="C225" s="1"/>
      <c r="D225" s="1"/>
      <c r="E225" s="1"/>
      <c r="F225" s="1"/>
      <c r="G225" s="1"/>
      <c r="H225" s="1"/>
      <c r="Y225" s="1" t="str">
        <f>IFERROR(VLOOKUP(R225,'Печать Заказа'!B:N,13,FALSE),"")</f>
        <v/>
      </c>
    </row>
    <row r="226" spans="1:25" ht="15" customHeight="1" x14ac:dyDescent="0.25">
      <c r="A226" s="1"/>
      <c r="B226" s="1"/>
      <c r="C226" s="1"/>
      <c r="D226" s="1"/>
      <c r="E226" s="1"/>
      <c r="F226" s="1"/>
      <c r="G226" s="1"/>
      <c r="H226" s="1"/>
      <c r="Y226" s="1" t="str">
        <f>IFERROR(VLOOKUP(R226,'Печать Заказа'!B:N,13,FALSE),"")</f>
        <v/>
      </c>
    </row>
    <row r="227" spans="1:25" ht="15" customHeight="1" x14ac:dyDescent="0.25">
      <c r="A227" s="1"/>
      <c r="B227" s="1"/>
      <c r="C227" s="1"/>
      <c r="D227" s="1"/>
      <c r="E227" s="1"/>
      <c r="F227" s="1"/>
      <c r="G227" s="1"/>
      <c r="H227" s="1"/>
      <c r="Y227" s="1" t="str">
        <f>IFERROR(VLOOKUP(R227,'Печать Заказа'!B:N,13,FALSE),"")</f>
        <v/>
      </c>
    </row>
    <row r="228" spans="1:25" ht="15" customHeight="1" x14ac:dyDescent="0.25">
      <c r="A228" s="1"/>
      <c r="B228" s="1"/>
      <c r="C228" s="1"/>
      <c r="D228" s="1"/>
      <c r="E228" s="1"/>
      <c r="F228" s="1"/>
      <c r="G228" s="1"/>
      <c r="H228" s="1"/>
      <c r="Y228" s="1" t="str">
        <f>IFERROR(VLOOKUP(R228,'Печать Заказа'!B:N,13,FALSE),"")</f>
        <v/>
      </c>
    </row>
    <row r="229" spans="1:25" ht="15" customHeight="1" x14ac:dyDescent="0.25">
      <c r="A229" s="1"/>
      <c r="B229" s="1"/>
      <c r="C229" s="1"/>
      <c r="D229" s="1"/>
      <c r="E229" s="1"/>
      <c r="F229" s="1"/>
      <c r="G229" s="1"/>
      <c r="H229" s="1"/>
      <c r="Y229" s="1" t="str">
        <f>IFERROR(VLOOKUP(R229,'Печать Заказа'!B:N,13,FALSE),"")</f>
        <v/>
      </c>
    </row>
    <row r="239" spans="1:25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5" t="e">
        <f>Конвекторы!P31\</f>
        <v>#NAME?</v>
      </c>
    </row>
  </sheetData>
  <protectedRanges>
    <protectedRange sqref="J3" name="Диапазон1"/>
    <protectedRange sqref="L45 L16 L26 L41 L11 L21 L49 L36 L6 L31" name="Диапазон1_5"/>
    <protectedRange sqref="L46:L47 L37:L39 L50:L51 L7:L9 L12:L14 L17:L20 L22:L24 L42:L43 L27:L29 L32:L35" name="Диапазон1_1"/>
    <protectedRange sqref="G3" name="Диапазон1_2"/>
  </protectedRanges>
  <mergeCells count="87">
    <mergeCell ref="C50:E50"/>
    <mergeCell ref="H50:I50"/>
    <mergeCell ref="C39:E39"/>
    <mergeCell ref="H39:I39"/>
    <mergeCell ref="L21:P21"/>
    <mergeCell ref="C22:E22"/>
    <mergeCell ref="H22:I22"/>
    <mergeCell ref="C23:E23"/>
    <mergeCell ref="H23:I23"/>
    <mergeCell ref="C36:E36"/>
    <mergeCell ref="H36:I36"/>
    <mergeCell ref="L36:P36"/>
    <mergeCell ref="H37:I37"/>
    <mergeCell ref="C38:E38"/>
    <mergeCell ref="H38:I38"/>
    <mergeCell ref="C28:E28"/>
    <mergeCell ref="H46:I46"/>
    <mergeCell ref="H45:I45"/>
    <mergeCell ref="C6:E6"/>
    <mergeCell ref="H6:I6"/>
    <mergeCell ref="C9:E9"/>
    <mergeCell ref="H9:I9"/>
    <mergeCell ref="C11:E11"/>
    <mergeCell ref="H11:I11"/>
    <mergeCell ref="H14:I14"/>
    <mergeCell ref="C32:E32"/>
    <mergeCell ref="H32:I32"/>
    <mergeCell ref="C33:E33"/>
    <mergeCell ref="H33:I33"/>
    <mergeCell ref="C34:E34"/>
    <mergeCell ref="H34:I34"/>
    <mergeCell ref="C37:E37"/>
    <mergeCell ref="L31:P31"/>
    <mergeCell ref="B1:B3"/>
    <mergeCell ref="G2:H2"/>
    <mergeCell ref="G3:H3"/>
    <mergeCell ref="H28:I28"/>
    <mergeCell ref="C29:E29"/>
    <mergeCell ref="H29:I29"/>
    <mergeCell ref="C21:E21"/>
    <mergeCell ref="H21:I21"/>
    <mergeCell ref="C24:E24"/>
    <mergeCell ref="H24:I24"/>
    <mergeCell ref="C26:E26"/>
    <mergeCell ref="H26:I26"/>
    <mergeCell ref="C16:E16"/>
    <mergeCell ref="H16:I16"/>
    <mergeCell ref="C31:E31"/>
    <mergeCell ref="H31:I31"/>
    <mergeCell ref="C17:E17"/>
    <mergeCell ref="H17:I17"/>
    <mergeCell ref="C18:E18"/>
    <mergeCell ref="H18:I18"/>
    <mergeCell ref="C19:E19"/>
    <mergeCell ref="H19:I19"/>
    <mergeCell ref="C51:E51"/>
    <mergeCell ref="H51:I51"/>
    <mergeCell ref="L26:P26"/>
    <mergeCell ref="C27:E27"/>
    <mergeCell ref="H27:I27"/>
    <mergeCell ref="C47:E47"/>
    <mergeCell ref="H47:I47"/>
    <mergeCell ref="C41:E41"/>
    <mergeCell ref="H41:I41"/>
    <mergeCell ref="L41:P41"/>
    <mergeCell ref="C42:E42"/>
    <mergeCell ref="C43:E43"/>
    <mergeCell ref="H43:I43"/>
    <mergeCell ref="H42:I42"/>
    <mergeCell ref="C45:E45"/>
    <mergeCell ref="L45:P45"/>
    <mergeCell ref="C49:E49"/>
    <mergeCell ref="H49:I49"/>
    <mergeCell ref="L6:P6"/>
    <mergeCell ref="C7:E7"/>
    <mergeCell ref="H7:I7"/>
    <mergeCell ref="C8:E8"/>
    <mergeCell ref="H8:I8"/>
    <mergeCell ref="C14:E14"/>
    <mergeCell ref="L11:P11"/>
    <mergeCell ref="C12:E12"/>
    <mergeCell ref="H12:I12"/>
    <mergeCell ref="C13:E13"/>
    <mergeCell ref="H13:I13"/>
    <mergeCell ref="L49:P49"/>
    <mergeCell ref="C46:E46"/>
    <mergeCell ref="L16:P16"/>
  </mergeCells>
  <hyperlinks>
    <hyperlink ref="C2" r:id="rId1"/>
    <hyperlink ref="G2" r:id="rId2"/>
  </hyperlinks>
  <printOptions horizontalCentered="1"/>
  <pageMargins left="0" right="0" top="0.11811023622047245" bottom="0.23622047244094491" header="0.11811023622047245" footer="0.11811023622047245"/>
  <pageSetup paperSize="9" scale="48" fitToHeight="0" orientation="portrait" horizontalDpi="4294967295" verticalDpi="4294967295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Z230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G2" sqref="G2:H2"/>
    </sheetView>
  </sheetViews>
  <sheetFormatPr defaultColWidth="10.5703125" defaultRowHeight="15" customHeight="1" outlineLevelCol="1" x14ac:dyDescent="0.25"/>
  <cols>
    <col min="1" max="1" width="0.140625" style="4" customWidth="1"/>
    <col min="2" max="2" width="26.2851562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16" style="5" customWidth="1"/>
    <col min="9" max="9" width="16.2851562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5" s="43" customFormat="1" ht="44.25" customHeight="1" x14ac:dyDescent="0.2">
      <c r="A1" s="38"/>
      <c r="B1" s="465"/>
      <c r="C1" s="496" t="s">
        <v>1101</v>
      </c>
      <c r="D1" s="497"/>
      <c r="E1" s="497"/>
      <c r="F1" s="498"/>
      <c r="G1" s="499"/>
      <c r="H1" s="500"/>
      <c r="I1" s="39"/>
      <c r="J1" s="39"/>
      <c r="K1" s="39"/>
      <c r="L1" s="46"/>
      <c r="M1" s="40"/>
      <c r="N1" s="40"/>
      <c r="O1" s="61"/>
      <c r="P1" s="40"/>
      <c r="Q1" s="41"/>
      <c r="R1" s="42"/>
      <c r="S1" s="42"/>
      <c r="T1" s="42"/>
      <c r="U1" s="42"/>
      <c r="V1" s="42"/>
      <c r="W1" s="42"/>
    </row>
    <row r="2" spans="1:25" s="50" customFormat="1" ht="30" customHeight="1" thickBot="1" x14ac:dyDescent="0.3">
      <c r="A2" s="47"/>
      <c r="B2" s="465"/>
      <c r="C2" s="501" t="s">
        <v>1102</v>
      </c>
      <c r="D2" s="464"/>
      <c r="E2" s="464"/>
      <c r="F2" s="464"/>
      <c r="G2" s="502" t="s">
        <v>1103</v>
      </c>
      <c r="H2" s="503"/>
      <c r="I2" s="51"/>
      <c r="J2" s="302" t="s">
        <v>174</v>
      </c>
      <c r="K2" s="51"/>
      <c r="L2" s="53" t="s">
        <v>175</v>
      </c>
      <c r="M2" s="53" t="s">
        <v>176</v>
      </c>
      <c r="N2" s="53"/>
      <c r="O2" s="52"/>
      <c r="P2" s="54"/>
      <c r="Q2" s="48"/>
      <c r="R2" s="49"/>
      <c r="S2" s="49"/>
      <c r="T2" s="49"/>
      <c r="U2" s="49"/>
      <c r="V2" s="49"/>
      <c r="W2" s="49"/>
    </row>
    <row r="3" spans="1:25" ht="34.5" customHeight="1" thickBot="1" x14ac:dyDescent="0.55000000000000004">
      <c r="A3" s="2"/>
      <c r="B3" s="465"/>
      <c r="C3" s="136" t="s">
        <v>183</v>
      </c>
      <c r="D3" s="136"/>
      <c r="E3" s="136"/>
      <c r="G3" s="477"/>
      <c r="H3" s="477"/>
      <c r="I3" s="7"/>
      <c r="J3" s="149">
        <v>0</v>
      </c>
      <c r="K3" s="59" t="s">
        <v>177</v>
      </c>
      <c r="L3" s="57">
        <f>SUM(L12:L23,)</f>
        <v>0</v>
      </c>
      <c r="M3" s="57">
        <f>SUM(M12:M23,)</f>
        <v>0</v>
      </c>
      <c r="N3" s="60"/>
      <c r="O3" s="58" t="s">
        <v>184</v>
      </c>
      <c r="P3" s="58" t="s">
        <v>186</v>
      </c>
      <c r="Q3" s="298" t="s">
        <v>69</v>
      </c>
      <c r="R3" s="298" t="s">
        <v>70</v>
      </c>
      <c r="S3" s="298" t="s">
        <v>166</v>
      </c>
      <c r="T3" s="351" t="s">
        <v>87</v>
      </c>
      <c r="U3" s="26"/>
      <c r="V3" s="298" t="s">
        <v>145</v>
      </c>
      <c r="W3" s="298" t="s">
        <v>71</v>
      </c>
    </row>
    <row r="4" spans="1:25" s="69" customFormat="1" ht="47.25" customHeight="1" thickBot="1" x14ac:dyDescent="0.3">
      <c r="A4" s="68"/>
      <c r="B4" s="82" t="s">
        <v>746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36"/>
      <c r="R4" s="37"/>
      <c r="S4" s="37"/>
      <c r="T4" s="342"/>
      <c r="U4" s="44"/>
      <c r="V4" s="37"/>
      <c r="W4" s="37"/>
      <c r="Y4" s="1"/>
    </row>
    <row r="5" spans="1:25" s="33" customFormat="1" ht="66" customHeight="1" thickTop="1" x14ac:dyDescent="0.25">
      <c r="A5" s="3"/>
      <c r="B5" s="62"/>
      <c r="C5" s="92" t="s">
        <v>861</v>
      </c>
      <c r="D5" s="92"/>
      <c r="E5" s="92"/>
      <c r="F5" s="92"/>
      <c r="G5" s="92"/>
      <c r="H5" s="92"/>
      <c r="I5" s="92"/>
      <c r="J5" s="92"/>
      <c r="K5" s="92"/>
      <c r="L5" s="106"/>
      <c r="M5" s="81"/>
      <c r="N5" s="81"/>
      <c r="O5" s="81"/>
      <c r="P5" s="81"/>
      <c r="Q5" s="27"/>
      <c r="R5" s="30"/>
      <c r="S5" s="30"/>
      <c r="T5" s="30"/>
      <c r="U5" s="30"/>
      <c r="V5" s="30"/>
      <c r="W5" s="30"/>
      <c r="Y5" s="69"/>
    </row>
    <row r="6" spans="1:25" ht="45" customHeight="1" x14ac:dyDescent="0.25">
      <c r="B6" s="84"/>
      <c r="C6" s="487" t="s">
        <v>59</v>
      </c>
      <c r="D6" s="487"/>
      <c r="E6" s="487"/>
      <c r="F6" s="305" t="s">
        <v>334</v>
      </c>
      <c r="G6" s="335" t="s">
        <v>258</v>
      </c>
      <c r="H6" s="471" t="s">
        <v>259</v>
      </c>
      <c r="I6" s="471"/>
      <c r="J6" s="335" t="s">
        <v>583</v>
      </c>
      <c r="K6" s="335" t="s">
        <v>187</v>
      </c>
      <c r="L6" s="480" t="s">
        <v>878</v>
      </c>
      <c r="M6" s="480"/>
      <c r="N6" s="480"/>
      <c r="O6" s="480"/>
      <c r="P6" s="480"/>
      <c r="Q6" s="28"/>
      <c r="R6" s="29"/>
      <c r="S6" s="29"/>
      <c r="T6" s="29"/>
      <c r="U6" s="29"/>
      <c r="V6" s="29"/>
      <c r="W6" s="29"/>
      <c r="Y6" s="33"/>
    </row>
    <row r="7" spans="1:25" ht="25.5" customHeight="1" x14ac:dyDescent="0.25">
      <c r="B7" s="84"/>
      <c r="C7" s="484" t="str">
        <f>Q7</f>
        <v>THERMEX Storm 2</v>
      </c>
      <c r="D7" s="484"/>
      <c r="E7" s="484"/>
      <c r="F7" s="304" t="s">
        <v>336</v>
      </c>
      <c r="G7" s="336">
        <v>1.7</v>
      </c>
      <c r="H7" s="466" t="s">
        <v>762</v>
      </c>
      <c r="I7" s="466"/>
      <c r="J7" s="336">
        <v>20</v>
      </c>
      <c r="K7" s="67" t="s">
        <v>873</v>
      </c>
      <c r="L7" s="97">
        <v>0</v>
      </c>
      <c r="M7" s="97">
        <f>L7*O7</f>
        <v>0</v>
      </c>
      <c r="N7" s="97"/>
      <c r="O7" s="98">
        <f>W7</f>
        <v>2890</v>
      </c>
      <c r="P7" s="121" t="str">
        <f>V7</f>
        <v>фикс.цена</v>
      </c>
      <c r="Q7" s="334" t="s">
        <v>862</v>
      </c>
      <c r="R7" s="334" t="s">
        <v>863</v>
      </c>
      <c r="S7" s="89">
        <v>450007</v>
      </c>
      <c r="T7" s="345">
        <v>4670033313055</v>
      </c>
      <c r="U7" s="31"/>
      <c r="V7" s="334" t="str">
        <f>VLOOKUP(R7,'Печать Заказа'!B:F,5,FALSE)</f>
        <v>фикс.цена</v>
      </c>
      <c r="W7" s="334">
        <f>IF(V7="фикс.цена",VLOOKUP(R7,'Печать Заказа'!B:F,4,FALSE),"")</f>
        <v>2890</v>
      </c>
    </row>
    <row r="8" spans="1:25" ht="25.5" customHeight="1" x14ac:dyDescent="0.25">
      <c r="B8" s="84"/>
      <c r="C8" s="484" t="str">
        <f>Q8</f>
        <v>THERMEX Storm 3</v>
      </c>
      <c r="D8" s="484"/>
      <c r="E8" s="484"/>
      <c r="F8" s="304" t="s">
        <v>336</v>
      </c>
      <c r="G8" s="336">
        <v>2.8</v>
      </c>
      <c r="H8" s="466" t="s">
        <v>753</v>
      </c>
      <c r="I8" s="466"/>
      <c r="J8" s="336">
        <v>30</v>
      </c>
      <c r="K8" s="67" t="s">
        <v>874</v>
      </c>
      <c r="L8" s="97">
        <v>0</v>
      </c>
      <c r="M8" s="97">
        <f>L8*O8</f>
        <v>0</v>
      </c>
      <c r="N8" s="97"/>
      <c r="O8" s="98">
        <f>W8</f>
        <v>3690</v>
      </c>
      <c r="P8" s="121" t="str">
        <f>V8</f>
        <v>фикс.цена</v>
      </c>
      <c r="Q8" s="334" t="s">
        <v>864</v>
      </c>
      <c r="R8" s="334" t="s">
        <v>865</v>
      </c>
      <c r="S8" s="89">
        <v>450008</v>
      </c>
      <c r="T8" s="345">
        <v>4670033313062</v>
      </c>
      <c r="U8" s="31"/>
      <c r="V8" s="334" t="str">
        <f>VLOOKUP(R8,'Печать Заказа'!B:F,5,FALSE)</f>
        <v>фикс.цена</v>
      </c>
      <c r="W8" s="334">
        <f>IF(V8="фикс.цена",VLOOKUP(R8,'Печать Заказа'!B:F,4,FALSE),"")</f>
        <v>3690</v>
      </c>
      <c r="Y8" s="1">
        <f>IFERROR(VLOOKUP(R8,'Печать Заказа'!B:N,13,FALSE),"")</f>
        <v>0</v>
      </c>
    </row>
    <row r="9" spans="1:25" ht="25.5" customHeight="1" thickBot="1" x14ac:dyDescent="0.3">
      <c r="A9" s="75"/>
      <c r="B9" s="79"/>
      <c r="C9" s="489" t="str">
        <f>Q9</f>
        <v>THERMEX Storm 5</v>
      </c>
      <c r="D9" s="489"/>
      <c r="E9" s="489"/>
      <c r="F9" s="337" t="s">
        <v>336</v>
      </c>
      <c r="G9" s="337">
        <v>4.3</v>
      </c>
      <c r="H9" s="479" t="s">
        <v>875</v>
      </c>
      <c r="I9" s="479"/>
      <c r="J9" s="337">
        <v>50</v>
      </c>
      <c r="K9" s="76" t="s">
        <v>876</v>
      </c>
      <c r="L9" s="100">
        <v>0</v>
      </c>
      <c r="M9" s="100">
        <f>L9*O9</f>
        <v>0</v>
      </c>
      <c r="N9" s="100"/>
      <c r="O9" s="309">
        <f>W9</f>
        <v>6690</v>
      </c>
      <c r="P9" s="310" t="str">
        <f>V9</f>
        <v>фикс.цена</v>
      </c>
      <c r="Q9" s="334" t="s">
        <v>866</v>
      </c>
      <c r="R9" s="334" t="s">
        <v>867</v>
      </c>
      <c r="S9" s="89">
        <v>450009</v>
      </c>
      <c r="T9" s="345">
        <v>4670033313079</v>
      </c>
      <c r="U9" s="31"/>
      <c r="V9" s="334" t="str">
        <f>VLOOKUP(R9,'Печать Заказа'!B:F,5,FALSE)</f>
        <v>фикс.цена</v>
      </c>
      <c r="W9" s="334">
        <f>IF(V9="фикс.цена",VLOOKUP(R9,'Печать Заказа'!B:F,4,FALSE),"")</f>
        <v>6690</v>
      </c>
      <c r="Y9" s="1">
        <f>IFERROR(VLOOKUP(R9,'Печать Заказа'!B:N,13,FALSE),"")</f>
        <v>0</v>
      </c>
    </row>
    <row r="10" spans="1:25" s="33" customFormat="1" ht="66" customHeight="1" thickTop="1" x14ac:dyDescent="0.25">
      <c r="A10" s="3"/>
      <c r="B10" s="62"/>
      <c r="C10" s="92" t="s">
        <v>754</v>
      </c>
      <c r="D10" s="92"/>
      <c r="E10" s="92"/>
      <c r="F10" s="92"/>
      <c r="G10" s="92"/>
      <c r="H10" s="92"/>
      <c r="I10" s="92"/>
      <c r="J10" s="92"/>
      <c r="K10" s="92"/>
      <c r="L10" s="106"/>
      <c r="M10" s="81"/>
      <c r="N10" s="81"/>
      <c r="O10" s="81"/>
      <c r="P10" s="81"/>
      <c r="Q10" s="27"/>
      <c r="R10" s="30"/>
      <c r="S10" s="30"/>
      <c r="T10" s="346"/>
      <c r="U10" s="30"/>
      <c r="V10" s="30"/>
      <c r="W10" s="30"/>
      <c r="Y10" s="69"/>
    </row>
    <row r="11" spans="1:25" ht="45" customHeight="1" x14ac:dyDescent="0.25">
      <c r="B11" s="84"/>
      <c r="C11" s="487" t="s">
        <v>59</v>
      </c>
      <c r="D11" s="487"/>
      <c r="E11" s="487"/>
      <c r="F11" s="305" t="s">
        <v>334</v>
      </c>
      <c r="G11" s="299" t="s">
        <v>258</v>
      </c>
      <c r="H11" s="471" t="s">
        <v>259</v>
      </c>
      <c r="I11" s="471"/>
      <c r="J11" s="299" t="s">
        <v>583</v>
      </c>
      <c r="K11" s="299" t="s">
        <v>187</v>
      </c>
      <c r="L11" s="480" t="s">
        <v>879</v>
      </c>
      <c r="M11" s="480"/>
      <c r="N11" s="480"/>
      <c r="O11" s="480"/>
      <c r="P11" s="480"/>
      <c r="Q11" s="28"/>
      <c r="R11" s="29"/>
      <c r="S11" s="29"/>
      <c r="T11" s="347"/>
      <c r="U11" s="29"/>
      <c r="V11" s="29"/>
      <c r="W11" s="29"/>
      <c r="Y11" s="33"/>
    </row>
    <row r="12" spans="1:25" ht="25.5" customHeight="1" x14ac:dyDescent="0.25">
      <c r="B12" s="84"/>
      <c r="C12" s="484" t="str">
        <f>Q12</f>
        <v>THERMEX Bazooka 2</v>
      </c>
      <c r="D12" s="484"/>
      <c r="E12" s="484"/>
      <c r="F12" s="304" t="s">
        <v>336</v>
      </c>
      <c r="G12" s="300">
        <v>3.2</v>
      </c>
      <c r="H12" s="466" t="s">
        <v>762</v>
      </c>
      <c r="I12" s="466"/>
      <c r="J12" s="300">
        <v>20</v>
      </c>
      <c r="K12" s="67" t="s">
        <v>755</v>
      </c>
      <c r="L12" s="97">
        <v>0</v>
      </c>
      <c r="M12" s="97">
        <f>L12*O12</f>
        <v>0</v>
      </c>
      <c r="N12" s="97"/>
      <c r="O12" s="98">
        <f>W12</f>
        <v>2790</v>
      </c>
      <c r="P12" s="121" t="str">
        <f>V12</f>
        <v>фикс.цена</v>
      </c>
      <c r="Q12" s="298" t="s">
        <v>747</v>
      </c>
      <c r="R12" s="298" t="s">
        <v>748</v>
      </c>
      <c r="S12" s="89">
        <v>450001</v>
      </c>
      <c r="T12" s="345">
        <v>4670033312997</v>
      </c>
      <c r="U12" s="31"/>
      <c r="V12" s="298" t="str">
        <f>VLOOKUP(R12,'Печать Заказа'!B:F,5,FALSE)</f>
        <v>фикс.цена</v>
      </c>
      <c r="W12" s="298">
        <f>IF(V12="фикс.цена",VLOOKUP(R12,'Печать Заказа'!B:F,4,FALSE),"")</f>
        <v>2790</v>
      </c>
    </row>
    <row r="13" spans="1:25" ht="25.5" customHeight="1" x14ac:dyDescent="0.25">
      <c r="B13" s="84"/>
      <c r="C13" s="484" t="str">
        <f>Q13</f>
        <v>THERMEX Bazooka 3</v>
      </c>
      <c r="D13" s="484"/>
      <c r="E13" s="484"/>
      <c r="F13" s="304" t="s">
        <v>336</v>
      </c>
      <c r="G13" s="300">
        <v>3.5</v>
      </c>
      <c r="H13" s="466" t="s">
        <v>753</v>
      </c>
      <c r="I13" s="466"/>
      <c r="J13" s="300">
        <v>30</v>
      </c>
      <c r="K13" s="67" t="s">
        <v>755</v>
      </c>
      <c r="L13" s="97">
        <v>0</v>
      </c>
      <c r="M13" s="97">
        <f>L13*O13</f>
        <v>0</v>
      </c>
      <c r="N13" s="97"/>
      <c r="O13" s="98">
        <f>W13</f>
        <v>3290</v>
      </c>
      <c r="P13" s="121" t="str">
        <f>V13</f>
        <v>фикс.цена</v>
      </c>
      <c r="Q13" s="298" t="s">
        <v>749</v>
      </c>
      <c r="R13" s="298" t="s">
        <v>750</v>
      </c>
      <c r="S13" s="89">
        <v>450002</v>
      </c>
      <c r="T13" s="345">
        <v>4670033313000</v>
      </c>
      <c r="U13" s="31"/>
      <c r="V13" s="298" t="str">
        <f>VLOOKUP(R13,'Печать Заказа'!B:F,5,FALSE)</f>
        <v>фикс.цена</v>
      </c>
      <c r="W13" s="298">
        <f>IF(V13="фикс.цена",VLOOKUP(R13,'Печать Заказа'!B:F,4,FALSE),"")</f>
        <v>3290</v>
      </c>
      <c r="Y13" s="1" t="str">
        <f>IFERROR(VLOOKUP(R13,'Печать Заказа'!B:N,13,FALSE),"")</f>
        <v/>
      </c>
    </row>
    <row r="14" spans="1:25" ht="25.5" customHeight="1" thickBot="1" x14ac:dyDescent="0.3">
      <c r="A14" s="75"/>
      <c r="B14" s="79"/>
      <c r="C14" s="489" t="str">
        <f>Q14</f>
        <v>THERMEX Bazooka 4,5</v>
      </c>
      <c r="D14" s="489"/>
      <c r="E14" s="489"/>
      <c r="F14" s="301" t="s">
        <v>336</v>
      </c>
      <c r="G14" s="301">
        <v>3.7</v>
      </c>
      <c r="H14" s="479" t="s">
        <v>763</v>
      </c>
      <c r="I14" s="479"/>
      <c r="J14" s="301">
        <v>45</v>
      </c>
      <c r="K14" s="76" t="s">
        <v>755</v>
      </c>
      <c r="L14" s="100">
        <v>0</v>
      </c>
      <c r="M14" s="100">
        <f>L14*O14</f>
        <v>0</v>
      </c>
      <c r="N14" s="100"/>
      <c r="O14" s="309">
        <f>W14</f>
        <v>3690</v>
      </c>
      <c r="P14" s="310" t="str">
        <f>V14</f>
        <v>фикс.цена</v>
      </c>
      <c r="Q14" s="298" t="s">
        <v>751</v>
      </c>
      <c r="R14" s="298" t="s">
        <v>752</v>
      </c>
      <c r="S14" s="89">
        <v>450003</v>
      </c>
      <c r="T14" s="345">
        <v>4670033313017</v>
      </c>
      <c r="U14" s="31"/>
      <c r="V14" s="298" t="str">
        <f>VLOOKUP(R14,'Печать Заказа'!B:F,5,FALSE)</f>
        <v>фикс.цена</v>
      </c>
      <c r="W14" s="298">
        <f>IF(V14="фикс.цена",VLOOKUP(R14,'Печать Заказа'!B:F,4,FALSE),"")</f>
        <v>3690</v>
      </c>
      <c r="Y14" s="1" t="str">
        <f>IFERROR(VLOOKUP(R14,'Печать Заказа'!B:N,13,FALSE),"")</f>
        <v/>
      </c>
    </row>
    <row r="15" spans="1:25" s="33" customFormat="1" ht="66" customHeight="1" thickTop="1" x14ac:dyDescent="0.25">
      <c r="A15" s="3"/>
      <c r="B15" s="62"/>
      <c r="C15" s="92" t="s">
        <v>872</v>
      </c>
      <c r="D15" s="92"/>
      <c r="E15" s="92"/>
      <c r="F15" s="92"/>
      <c r="G15" s="92"/>
      <c r="H15" s="92"/>
      <c r="I15" s="92"/>
      <c r="J15" s="92"/>
      <c r="K15" s="92"/>
      <c r="L15" s="106"/>
      <c r="M15" s="81"/>
      <c r="N15" s="81"/>
      <c r="O15" s="81"/>
      <c r="P15" s="81"/>
      <c r="Q15" s="27"/>
      <c r="R15" s="30"/>
      <c r="S15" s="30"/>
      <c r="T15" s="30"/>
      <c r="U15" s="30"/>
      <c r="V15" s="30"/>
      <c r="W15" s="30"/>
      <c r="Y15" s="69"/>
    </row>
    <row r="16" spans="1:25" ht="45" customHeight="1" x14ac:dyDescent="0.25">
      <c r="B16" s="84"/>
      <c r="C16" s="487" t="s">
        <v>59</v>
      </c>
      <c r="D16" s="487"/>
      <c r="E16" s="487"/>
      <c r="F16" s="305" t="s">
        <v>334</v>
      </c>
      <c r="G16" s="335" t="s">
        <v>258</v>
      </c>
      <c r="H16" s="471" t="s">
        <v>259</v>
      </c>
      <c r="I16" s="471"/>
      <c r="J16" s="335" t="s">
        <v>583</v>
      </c>
      <c r="K16" s="335" t="s">
        <v>187</v>
      </c>
      <c r="L16" s="480" t="s">
        <v>877</v>
      </c>
      <c r="M16" s="480"/>
      <c r="N16" s="480"/>
      <c r="O16" s="480"/>
      <c r="P16" s="480"/>
      <c r="Q16" s="28"/>
      <c r="R16" s="29"/>
      <c r="S16" s="29"/>
      <c r="T16" s="29"/>
      <c r="U16" s="29"/>
      <c r="V16" s="29"/>
      <c r="W16" s="29"/>
      <c r="Y16" s="33"/>
    </row>
    <row r="17" spans="1:25" ht="25.5" customHeight="1" x14ac:dyDescent="0.25">
      <c r="B17" s="84"/>
      <c r="C17" s="484" t="str">
        <f>Q17</f>
        <v>THERMEX Brick 2</v>
      </c>
      <c r="D17" s="484"/>
      <c r="E17" s="484"/>
      <c r="F17" s="304" t="s">
        <v>336</v>
      </c>
      <c r="G17" s="336">
        <v>1.4</v>
      </c>
      <c r="H17" s="466" t="s">
        <v>762</v>
      </c>
      <c r="I17" s="466"/>
      <c r="J17" s="336">
        <v>20</v>
      </c>
      <c r="K17" s="67" t="s">
        <v>868</v>
      </c>
      <c r="L17" s="97">
        <v>0</v>
      </c>
      <c r="M17" s="97">
        <f>L17*O17</f>
        <v>0</v>
      </c>
      <c r="N17" s="97"/>
      <c r="O17" s="98">
        <f>W17</f>
        <v>1790</v>
      </c>
      <c r="P17" s="121" t="str">
        <f>V17</f>
        <v>фикс.цена</v>
      </c>
      <c r="Q17" s="334" t="s">
        <v>855</v>
      </c>
      <c r="R17" s="334" t="s">
        <v>856</v>
      </c>
      <c r="S17" s="89">
        <v>450004</v>
      </c>
      <c r="T17" s="345">
        <v>4670033313024</v>
      </c>
      <c r="U17" s="31"/>
      <c r="V17" s="334" t="str">
        <f>VLOOKUP(R17,'Печать Заказа'!B:F,5,FALSE)</f>
        <v>фикс.цена</v>
      </c>
      <c r="W17" s="334">
        <f>IF(V17="фикс.цена",VLOOKUP(R17,'Печать Заказа'!B:F,4,FALSE),"")</f>
        <v>1790</v>
      </c>
    </row>
    <row r="18" spans="1:25" ht="25.5" customHeight="1" x14ac:dyDescent="0.25">
      <c r="B18" s="84"/>
      <c r="C18" s="484" t="str">
        <f>Q18</f>
        <v>THERMEX Brick 3</v>
      </c>
      <c r="D18" s="484"/>
      <c r="E18" s="484"/>
      <c r="F18" s="304" t="s">
        <v>336</v>
      </c>
      <c r="G18" s="336">
        <v>2.6</v>
      </c>
      <c r="H18" s="466" t="s">
        <v>753</v>
      </c>
      <c r="I18" s="466"/>
      <c r="J18" s="336">
        <v>30</v>
      </c>
      <c r="K18" s="67" t="s">
        <v>869</v>
      </c>
      <c r="L18" s="97">
        <v>0</v>
      </c>
      <c r="M18" s="97">
        <f>L18*O18</f>
        <v>0</v>
      </c>
      <c r="N18" s="97"/>
      <c r="O18" s="98">
        <f>W18</f>
        <v>2890</v>
      </c>
      <c r="P18" s="121" t="str">
        <f>V18</f>
        <v>фикс.цена</v>
      </c>
      <c r="Q18" s="334" t="s">
        <v>857</v>
      </c>
      <c r="R18" s="334" t="s">
        <v>858</v>
      </c>
      <c r="S18" s="89">
        <v>450005</v>
      </c>
      <c r="T18" s="345">
        <v>4670033313031</v>
      </c>
      <c r="U18" s="31"/>
      <c r="V18" s="334" t="str">
        <f>VLOOKUP(R18,'Печать Заказа'!B:F,5,FALSE)</f>
        <v>фикс.цена</v>
      </c>
      <c r="W18" s="334">
        <f>IF(V18="фикс.цена",VLOOKUP(R18,'Печать Заказа'!B:F,4,FALSE),"")</f>
        <v>2890</v>
      </c>
      <c r="Y18" s="1">
        <f>IFERROR(VLOOKUP(R18,'Печать Заказа'!B:N,13,FALSE),"")</f>
        <v>0</v>
      </c>
    </row>
    <row r="19" spans="1:25" ht="25.5" customHeight="1" thickBot="1" x14ac:dyDescent="0.3">
      <c r="A19" s="75"/>
      <c r="B19" s="79"/>
      <c r="C19" s="489" t="str">
        <f>Q19</f>
        <v>THERMEX Brick 5</v>
      </c>
      <c r="D19" s="489"/>
      <c r="E19" s="489"/>
      <c r="F19" s="337" t="s">
        <v>336</v>
      </c>
      <c r="G19" s="337">
        <v>5.0999999999999996</v>
      </c>
      <c r="H19" s="479" t="s">
        <v>870</v>
      </c>
      <c r="I19" s="479"/>
      <c r="J19" s="337">
        <v>50</v>
      </c>
      <c r="K19" s="76" t="s">
        <v>871</v>
      </c>
      <c r="L19" s="100">
        <v>0</v>
      </c>
      <c r="M19" s="100">
        <f>L19*O19</f>
        <v>0</v>
      </c>
      <c r="N19" s="100"/>
      <c r="O19" s="309">
        <f>W19</f>
        <v>6390</v>
      </c>
      <c r="P19" s="310" t="str">
        <f>V19</f>
        <v>фикс.цена</v>
      </c>
      <c r="Q19" s="334" t="s">
        <v>859</v>
      </c>
      <c r="R19" s="334" t="s">
        <v>860</v>
      </c>
      <c r="S19" s="89">
        <v>450006</v>
      </c>
      <c r="T19" s="345">
        <v>4670033313048</v>
      </c>
      <c r="U19" s="31"/>
      <c r="V19" s="334" t="str">
        <f>VLOOKUP(R19,'Печать Заказа'!B:F,5,FALSE)</f>
        <v>фикс.цена</v>
      </c>
      <c r="W19" s="334">
        <f>IF(V19="фикс.цена",VLOOKUP(R19,'Печать Заказа'!B:F,4,FALSE),"")</f>
        <v>6390</v>
      </c>
      <c r="Y19" s="1">
        <f>IFERROR(VLOOKUP(R19,'Печать Заказа'!B:N,13,FALSE),"")</f>
        <v>0</v>
      </c>
    </row>
    <row r="20" spans="1:25" ht="43.5" customHeight="1" thickTop="1" thickBot="1" x14ac:dyDescent="0.3">
      <c r="B20" s="82" t="s">
        <v>1093</v>
      </c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36"/>
      <c r="R20" s="37"/>
      <c r="S20" s="37"/>
      <c r="T20" s="342"/>
      <c r="U20" s="44"/>
      <c r="V20" s="37"/>
      <c r="W20" s="37"/>
      <c r="Y20" s="1" t="str">
        <f>IFERROR(VLOOKUP(#REF!,'Печать Заказа'!B:N,13,FALSE),"")</f>
        <v/>
      </c>
    </row>
    <row r="21" spans="1:25" ht="63.75" customHeight="1" thickTop="1" x14ac:dyDescent="0.25">
      <c r="B21" s="62"/>
      <c r="C21" s="92" t="s">
        <v>515</v>
      </c>
      <c r="D21" s="92"/>
      <c r="E21" s="92"/>
      <c r="F21" s="92"/>
      <c r="G21" s="92"/>
      <c r="H21" s="92"/>
      <c r="I21" s="92"/>
      <c r="J21" s="92"/>
      <c r="K21" s="92"/>
      <c r="L21" s="106"/>
      <c r="M21" s="81"/>
      <c r="N21" s="81"/>
      <c r="O21" s="81"/>
      <c r="P21" s="81"/>
      <c r="Q21" s="27"/>
      <c r="R21" s="30"/>
      <c r="S21" s="30"/>
      <c r="T21" s="346"/>
      <c r="U21" s="30"/>
      <c r="V21" s="30"/>
      <c r="W21" s="30"/>
      <c r="Y21" s="1" t="str">
        <f>IFERROR(VLOOKUP(#REF!,'Печать Заказа'!B:N,13,FALSE),"")</f>
        <v/>
      </c>
    </row>
    <row r="22" spans="1:25" ht="71.25" customHeight="1" x14ac:dyDescent="0.25">
      <c r="B22" s="84"/>
      <c r="C22" s="487" t="s">
        <v>59</v>
      </c>
      <c r="D22" s="487"/>
      <c r="E22" s="487"/>
      <c r="F22" s="177" t="s">
        <v>334</v>
      </c>
      <c r="G22" s="236" t="s">
        <v>258</v>
      </c>
      <c r="H22" s="471" t="s">
        <v>259</v>
      </c>
      <c r="I22" s="471"/>
      <c r="J22" s="251" t="s">
        <v>583</v>
      </c>
      <c r="K22" s="236" t="s">
        <v>187</v>
      </c>
      <c r="L22" s="480" t="s">
        <v>531</v>
      </c>
      <c r="M22" s="480"/>
      <c r="N22" s="480"/>
      <c r="O22" s="480"/>
      <c r="P22" s="480"/>
      <c r="Q22" s="28"/>
      <c r="R22" s="29"/>
      <c r="S22" s="29"/>
      <c r="T22" s="347"/>
      <c r="U22" s="29"/>
      <c r="V22" s="29"/>
      <c r="W22" s="29"/>
      <c r="Y22" s="1" t="str">
        <f>IFERROR(VLOOKUP(#REF!,'Печать Заказа'!B:N,13,FALSE),"")</f>
        <v/>
      </c>
    </row>
    <row r="23" spans="1:25" ht="22.5" customHeight="1" thickBot="1" x14ac:dyDescent="0.3">
      <c r="B23" s="79"/>
      <c r="C23" s="489" t="str">
        <f>Q23</f>
        <v>THERMEX Stels 2000E</v>
      </c>
      <c r="D23" s="489"/>
      <c r="E23" s="489"/>
      <c r="F23" s="244" t="s">
        <v>335</v>
      </c>
      <c r="G23" s="241">
        <v>3.3</v>
      </c>
      <c r="H23" s="479" t="s">
        <v>339</v>
      </c>
      <c r="I23" s="479"/>
      <c r="J23" s="240">
        <v>25</v>
      </c>
      <c r="K23" s="76" t="s">
        <v>529</v>
      </c>
      <c r="L23" s="100">
        <v>0</v>
      </c>
      <c r="M23" s="100">
        <f>L23*O23</f>
        <v>0</v>
      </c>
      <c r="N23" s="100"/>
      <c r="O23" s="101">
        <f>P23*(1-J3)</f>
        <v>7490</v>
      </c>
      <c r="P23" s="102">
        <f>V23</f>
        <v>7490</v>
      </c>
      <c r="Q23" s="237" t="s">
        <v>511</v>
      </c>
      <c r="R23" s="237" t="s">
        <v>512</v>
      </c>
      <c r="S23" s="237">
        <v>401003</v>
      </c>
      <c r="T23" s="345">
        <v>4670033310641</v>
      </c>
      <c r="U23" s="31"/>
      <c r="V23" s="237">
        <f>VLOOKUP(R23,'Печать Заказа'!B:F,5,FALSE)</f>
        <v>7490</v>
      </c>
      <c r="W23" s="237" t="str">
        <f>IF(V23="фикс.цена",VLOOKUP(R23,'Печать Заказа'!B:F,4,FALSE),"")</f>
        <v/>
      </c>
      <c r="Y23" s="1" t="str">
        <f>IFERROR(VLOOKUP(#REF!,'Печать Заказа'!B:N,13,FALSE),"")</f>
        <v/>
      </c>
    </row>
    <row r="24" spans="1:25" ht="15" customHeight="1" thickTop="1" x14ac:dyDescent="0.25">
      <c r="Y24" s="1" t="str">
        <f>IFERROR(VLOOKUP(R24,'Печать Заказа'!B:N,13,FALSE),"")</f>
        <v/>
      </c>
    </row>
    <row r="25" spans="1:25" ht="15" customHeight="1" x14ac:dyDescent="0.25">
      <c r="Y25" s="1" t="str">
        <f>IFERROR(VLOOKUP(R25,'Печать Заказа'!B:N,13,FALSE),"")</f>
        <v/>
      </c>
    </row>
    <row r="26" spans="1:25" ht="15" customHeight="1" x14ac:dyDescent="0.25">
      <c r="Y26" s="1" t="str">
        <f>IFERROR(VLOOKUP(R26,'Печать Заказа'!B:N,13,FALSE),"")</f>
        <v/>
      </c>
    </row>
    <row r="27" spans="1:25" ht="15" customHeight="1" x14ac:dyDescent="0.25">
      <c r="Y27" s="1" t="str">
        <f>IFERROR(VLOOKUP(R27,'Печать Заказа'!B:N,13,FALSE),"")</f>
        <v/>
      </c>
    </row>
    <row r="28" spans="1:25" ht="15" customHeight="1" x14ac:dyDescent="0.25">
      <c r="Y28" s="1" t="str">
        <f>IFERROR(VLOOKUP(R28,'Печать Заказа'!B:N,13,FALSE),"")</f>
        <v/>
      </c>
    </row>
    <row r="29" spans="1:25" ht="15" customHeight="1" x14ac:dyDescent="0.25">
      <c r="Y29" s="1" t="str">
        <f>IFERROR(VLOOKUP(R29,'Печать Заказа'!B:N,13,FALSE),"")</f>
        <v/>
      </c>
    </row>
    <row r="30" spans="1:25" ht="15" customHeight="1" x14ac:dyDescent="0.25">
      <c r="Y30" s="1" t="str">
        <f>IFERROR(VLOOKUP(R30,'Печать Заказа'!B:N,13,FALSE),"")</f>
        <v/>
      </c>
    </row>
    <row r="31" spans="1:25" ht="15" customHeight="1" x14ac:dyDescent="0.25">
      <c r="Y31" s="1" t="str">
        <f>IFERROR(VLOOKUP(R31,'Печать Заказа'!B:N,13,FALSE),"")</f>
        <v/>
      </c>
    </row>
    <row r="32" spans="1:25" ht="15" customHeight="1" x14ac:dyDescent="0.25">
      <c r="Y32" s="1" t="str">
        <f>IFERROR(VLOOKUP(R32,'Печать Заказа'!B:N,13,FALSE),"")</f>
        <v/>
      </c>
    </row>
    <row r="33" spans="25:25" ht="15" customHeight="1" x14ac:dyDescent="0.25">
      <c r="Y33" s="1" t="str">
        <f>IFERROR(VLOOKUP(R33,'Печать Заказа'!B:N,13,FALSE),"")</f>
        <v/>
      </c>
    </row>
    <row r="34" spans="25:25" ht="15" customHeight="1" x14ac:dyDescent="0.25">
      <c r="Y34" s="1" t="str">
        <f>IFERROR(VLOOKUP(R34,'Печать Заказа'!B:N,13,FALSE),"")</f>
        <v/>
      </c>
    </row>
    <row r="35" spans="25:25" ht="15" customHeight="1" x14ac:dyDescent="0.25">
      <c r="Y35" s="1" t="str">
        <f>IFERROR(VLOOKUP(R35,'Печать Заказа'!B:N,13,FALSE),"")</f>
        <v/>
      </c>
    </row>
    <row r="36" spans="25:25" ht="15" customHeight="1" x14ac:dyDescent="0.25">
      <c r="Y36" s="1" t="str">
        <f>IFERROR(VLOOKUP(R36,'Печать Заказа'!B:N,13,FALSE),"")</f>
        <v/>
      </c>
    </row>
    <row r="37" spans="25:25" ht="15" customHeight="1" x14ac:dyDescent="0.25">
      <c r="Y37" s="1" t="str">
        <f>IFERROR(VLOOKUP(R37,'Печать Заказа'!B:N,13,FALSE),"")</f>
        <v/>
      </c>
    </row>
    <row r="38" spans="25:25" ht="15" customHeight="1" x14ac:dyDescent="0.25">
      <c r="Y38" s="1" t="str">
        <f>IFERROR(VLOOKUP(R38,'Печать Заказа'!B:N,13,FALSE),"")</f>
        <v/>
      </c>
    </row>
    <row r="39" spans="25:25" ht="15" customHeight="1" x14ac:dyDescent="0.25">
      <c r="Y39" s="1" t="str">
        <f>IFERROR(VLOOKUP(R39,'Печать Заказа'!B:N,13,FALSE),"")</f>
        <v/>
      </c>
    </row>
    <row r="40" spans="25:25" ht="15" customHeight="1" x14ac:dyDescent="0.25">
      <c r="Y40" s="1" t="str">
        <f>IFERROR(VLOOKUP(R40,'Печать Заказа'!B:N,13,FALSE),"")</f>
        <v/>
      </c>
    </row>
    <row r="41" spans="25:25" ht="15" customHeight="1" x14ac:dyDescent="0.25">
      <c r="Y41" s="1" t="str">
        <f>IFERROR(VLOOKUP(R41,'Печать Заказа'!B:N,13,FALSE),"")</f>
        <v/>
      </c>
    </row>
    <row r="42" spans="25:25" ht="15" customHeight="1" x14ac:dyDescent="0.25">
      <c r="Y42" s="1" t="str">
        <f>IFERROR(VLOOKUP(R42,'Печать Заказа'!B:N,13,FALSE),"")</f>
        <v/>
      </c>
    </row>
    <row r="43" spans="25:25" ht="15" customHeight="1" x14ac:dyDescent="0.25">
      <c r="Y43" s="1" t="str">
        <f>IFERROR(VLOOKUP(R43,'Печать Заказа'!B:N,13,FALSE),"")</f>
        <v/>
      </c>
    </row>
    <row r="44" spans="25:25" ht="15" customHeight="1" x14ac:dyDescent="0.25">
      <c r="Y44" s="1" t="str">
        <f>IFERROR(VLOOKUP(R44,'Печать Заказа'!B:N,13,FALSE),"")</f>
        <v/>
      </c>
    </row>
    <row r="45" spans="25:25" ht="15" customHeight="1" x14ac:dyDescent="0.25">
      <c r="Y45" s="1" t="str">
        <f>IFERROR(VLOOKUP(R45,'Печать Заказа'!B:N,13,FALSE),"")</f>
        <v/>
      </c>
    </row>
    <row r="46" spans="25:25" ht="15" customHeight="1" x14ac:dyDescent="0.25">
      <c r="Y46" s="1" t="str">
        <f>IFERROR(VLOOKUP(R46,'Печать Заказа'!B:N,13,FALSE),"")</f>
        <v/>
      </c>
    </row>
    <row r="47" spans="25:25" ht="15" customHeight="1" x14ac:dyDescent="0.25">
      <c r="Y47" s="1" t="str">
        <f>IFERROR(VLOOKUP(R47,'Печать Заказа'!B:N,13,FALSE),"")</f>
        <v/>
      </c>
    </row>
    <row r="48" spans="25:25" ht="15" customHeight="1" x14ac:dyDescent="0.25">
      <c r="Y48" s="1" t="str">
        <f>IFERROR(VLOOKUP(R48,'Печать Заказа'!B:N,13,FALSE),"")</f>
        <v/>
      </c>
    </row>
    <row r="49" spans="25:25" ht="15" customHeight="1" x14ac:dyDescent="0.25">
      <c r="Y49" s="1" t="str">
        <f>IFERROR(VLOOKUP(R49,'Печать Заказа'!B:N,13,FALSE),"")</f>
        <v/>
      </c>
    </row>
    <row r="50" spans="25:25" ht="15" customHeight="1" x14ac:dyDescent="0.25">
      <c r="Y50" s="1" t="str">
        <f>IFERROR(VLOOKUP(R50,'Печать Заказа'!B:N,13,FALSE),"")</f>
        <v/>
      </c>
    </row>
    <row r="51" spans="25:25" ht="15" customHeight="1" x14ac:dyDescent="0.25">
      <c r="Y51" s="1" t="str">
        <f>IFERROR(VLOOKUP(R51,'Печать Заказа'!B:N,13,FALSE),"")</f>
        <v/>
      </c>
    </row>
    <row r="52" spans="25:25" ht="15" customHeight="1" x14ac:dyDescent="0.25">
      <c r="Y52" s="1" t="str">
        <f>IFERROR(VLOOKUP(R52,'Печать Заказа'!B:N,13,FALSE),"")</f>
        <v/>
      </c>
    </row>
    <row r="53" spans="25:25" ht="15" customHeight="1" x14ac:dyDescent="0.25">
      <c r="Y53" s="1" t="str">
        <f>IFERROR(VLOOKUP(R53,'Печать Заказа'!B:N,13,FALSE),"")</f>
        <v/>
      </c>
    </row>
    <row r="54" spans="25:25" ht="15" customHeight="1" x14ac:dyDescent="0.25">
      <c r="Y54" s="1" t="str">
        <f>IFERROR(VLOOKUP(R54,'Печать Заказа'!B:N,13,FALSE),"")</f>
        <v/>
      </c>
    </row>
    <row r="55" spans="25:25" ht="15" customHeight="1" x14ac:dyDescent="0.25">
      <c r="Y55" s="1" t="str">
        <f>IFERROR(VLOOKUP(R55,'Печать Заказа'!B:N,13,FALSE),"")</f>
        <v/>
      </c>
    </row>
    <row r="56" spans="25:25" ht="15" customHeight="1" x14ac:dyDescent="0.25">
      <c r="Y56" s="1" t="str">
        <f>IFERROR(VLOOKUP(R56,'Печать Заказа'!B:N,13,FALSE),"")</f>
        <v/>
      </c>
    </row>
    <row r="57" spans="25:25" ht="15" customHeight="1" x14ac:dyDescent="0.25">
      <c r="Y57" s="1" t="str">
        <f>IFERROR(VLOOKUP(R57,'Печать Заказа'!B:N,13,FALSE),"")</f>
        <v/>
      </c>
    </row>
    <row r="58" spans="25:25" ht="15" customHeight="1" x14ac:dyDescent="0.25">
      <c r="Y58" s="1" t="str">
        <f>IFERROR(VLOOKUP(R58,'Печать Заказа'!B:N,13,FALSE),"")</f>
        <v/>
      </c>
    </row>
    <row r="59" spans="25:25" ht="15" customHeight="1" x14ac:dyDescent="0.25">
      <c r="Y59" s="1" t="str">
        <f>IFERROR(VLOOKUP(R59,'Печать Заказа'!B:N,13,FALSE),"")</f>
        <v/>
      </c>
    </row>
    <row r="60" spans="25:25" ht="15" customHeight="1" x14ac:dyDescent="0.25">
      <c r="Y60" s="1" t="str">
        <f>IFERROR(VLOOKUP(R60,'Печать Заказа'!B:N,13,FALSE),"")</f>
        <v/>
      </c>
    </row>
    <row r="61" spans="25:25" ht="15" customHeight="1" x14ac:dyDescent="0.25">
      <c r="Y61" s="1" t="str">
        <f>IFERROR(VLOOKUP(R61,'Печать Заказа'!B:N,13,FALSE),"")</f>
        <v/>
      </c>
    </row>
    <row r="62" spans="25:25" ht="15" customHeight="1" x14ac:dyDescent="0.25">
      <c r="Y62" s="1" t="str">
        <f>IFERROR(VLOOKUP(R62,'Печать Заказа'!B:N,13,FALSE),"")</f>
        <v/>
      </c>
    </row>
    <row r="63" spans="25:25" ht="15" customHeight="1" x14ac:dyDescent="0.25">
      <c r="Y63" s="1" t="str">
        <f>IFERROR(VLOOKUP(R63,'Печать Заказа'!B:N,13,FALSE),"")</f>
        <v/>
      </c>
    </row>
    <row r="64" spans="25:25" ht="15" customHeight="1" x14ac:dyDescent="0.25">
      <c r="Y64" s="1" t="str">
        <f>IFERROR(VLOOKUP(R64,'Печать Заказа'!B:N,13,FALSE),"")</f>
        <v/>
      </c>
    </row>
    <row r="65" spans="25:25" ht="15" customHeight="1" x14ac:dyDescent="0.25">
      <c r="Y65" s="1" t="str">
        <f>IFERROR(VLOOKUP(R65,'Печать Заказа'!B:N,13,FALSE),"")</f>
        <v/>
      </c>
    </row>
    <row r="66" spans="25:25" ht="15" customHeight="1" x14ac:dyDescent="0.25">
      <c r="Y66" s="1" t="str">
        <f>IFERROR(VLOOKUP(R66,'Печать Заказа'!B:N,13,FALSE),"")</f>
        <v/>
      </c>
    </row>
    <row r="67" spans="25:25" ht="15" customHeight="1" x14ac:dyDescent="0.25">
      <c r="Y67" s="1" t="str">
        <f>IFERROR(VLOOKUP(R67,'Печать Заказа'!B:N,13,FALSE),"")</f>
        <v/>
      </c>
    </row>
    <row r="68" spans="25:25" ht="15" customHeight="1" x14ac:dyDescent="0.25">
      <c r="Y68" s="1" t="str">
        <f>IFERROR(VLOOKUP(R68,'Печать Заказа'!B:N,13,FALSE),"")</f>
        <v/>
      </c>
    </row>
    <row r="69" spans="25:25" ht="15" customHeight="1" x14ac:dyDescent="0.25">
      <c r="Y69" s="1" t="str">
        <f>IFERROR(VLOOKUP(R69,'Печать Заказа'!B:N,13,FALSE),"")</f>
        <v/>
      </c>
    </row>
    <row r="70" spans="25:25" ht="15" customHeight="1" x14ac:dyDescent="0.25">
      <c r="Y70" s="1" t="str">
        <f>IFERROR(VLOOKUP(R70,'Печать Заказа'!B:N,13,FALSE),"")</f>
        <v/>
      </c>
    </row>
    <row r="71" spans="25:25" ht="15" customHeight="1" x14ac:dyDescent="0.25">
      <c r="Y71" s="1" t="str">
        <f>IFERROR(VLOOKUP(R71,'Печать Заказа'!B:N,13,FALSE),"")</f>
        <v/>
      </c>
    </row>
    <row r="72" spans="25:25" ht="15" customHeight="1" x14ac:dyDescent="0.25">
      <c r="Y72" s="1" t="str">
        <f>IFERROR(VLOOKUP(R72,'Печать Заказа'!B:N,13,FALSE),"")</f>
        <v/>
      </c>
    </row>
    <row r="73" spans="25:25" ht="15" customHeight="1" x14ac:dyDescent="0.25">
      <c r="Y73" s="1" t="str">
        <f>IFERROR(VLOOKUP(R73,'Печать Заказа'!B:N,13,FALSE),"")</f>
        <v/>
      </c>
    </row>
    <row r="74" spans="25:25" ht="15" customHeight="1" x14ac:dyDescent="0.25">
      <c r="Y74" s="1" t="str">
        <f>IFERROR(VLOOKUP(R74,'Печать Заказа'!B:N,13,FALSE),"")</f>
        <v/>
      </c>
    </row>
    <row r="75" spans="25:25" ht="15" customHeight="1" x14ac:dyDescent="0.25">
      <c r="Y75" s="1" t="str">
        <f>IFERROR(VLOOKUP(R75,'Печать Заказа'!B:N,13,FALSE),"")</f>
        <v/>
      </c>
    </row>
    <row r="76" spans="25:25" ht="15" customHeight="1" x14ac:dyDescent="0.25">
      <c r="Y76" s="1" t="str">
        <f>IFERROR(VLOOKUP(R76,'Печать Заказа'!B:N,13,FALSE),"")</f>
        <v/>
      </c>
    </row>
    <row r="77" spans="25:25" ht="15" customHeight="1" x14ac:dyDescent="0.25">
      <c r="Y77" s="1" t="str">
        <f>IFERROR(VLOOKUP(R77,'Печать Заказа'!B:N,13,FALSE),"")</f>
        <v/>
      </c>
    </row>
    <row r="78" spans="25:25" ht="15" customHeight="1" x14ac:dyDescent="0.25">
      <c r="Y78" s="1" t="str">
        <f>IFERROR(VLOOKUP(R78,'Печать Заказа'!B:N,13,FALSE),"")</f>
        <v/>
      </c>
    </row>
    <row r="79" spans="25:25" ht="15" customHeight="1" x14ac:dyDescent="0.25">
      <c r="Y79" s="1" t="str">
        <f>IFERROR(VLOOKUP(R79,'Печать Заказа'!B:N,13,FALSE),"")</f>
        <v/>
      </c>
    </row>
    <row r="80" spans="25:25" ht="15" customHeight="1" x14ac:dyDescent="0.25">
      <c r="Y80" s="1" t="str">
        <f>IFERROR(VLOOKUP(R80,'Печать Заказа'!B:N,13,FALSE),"")</f>
        <v/>
      </c>
    </row>
    <row r="81" spans="25:25" ht="15" customHeight="1" x14ac:dyDescent="0.25">
      <c r="Y81" s="1" t="str">
        <f>IFERROR(VLOOKUP(R81,'Печать Заказа'!B:N,13,FALSE),"")</f>
        <v/>
      </c>
    </row>
    <row r="82" spans="25:25" ht="15" customHeight="1" x14ac:dyDescent="0.25">
      <c r="Y82" s="1" t="str">
        <f>IFERROR(VLOOKUP(R82,'Печать Заказа'!B:N,13,FALSE),"")</f>
        <v/>
      </c>
    </row>
    <row r="83" spans="25:25" ht="15" customHeight="1" x14ac:dyDescent="0.25">
      <c r="Y83" s="1" t="str">
        <f>IFERROR(VLOOKUP(R83,'Печать Заказа'!B:N,13,FALSE),"")</f>
        <v/>
      </c>
    </row>
    <row r="84" spans="25:25" ht="15" customHeight="1" x14ac:dyDescent="0.25">
      <c r="Y84" s="1" t="str">
        <f>IFERROR(VLOOKUP(R84,'Печать Заказа'!B:N,13,FALSE),"")</f>
        <v/>
      </c>
    </row>
    <row r="85" spans="25:25" ht="15" customHeight="1" x14ac:dyDescent="0.25">
      <c r="Y85" s="1" t="str">
        <f>IFERROR(VLOOKUP(R85,'Печать Заказа'!B:N,13,FALSE),"")</f>
        <v/>
      </c>
    </row>
    <row r="86" spans="25:25" ht="15" customHeight="1" x14ac:dyDescent="0.25">
      <c r="Y86" s="1" t="str">
        <f>IFERROR(VLOOKUP(R86,'Печать Заказа'!B:N,13,FALSE),"")</f>
        <v/>
      </c>
    </row>
    <row r="87" spans="25:25" ht="15" customHeight="1" x14ac:dyDescent="0.25">
      <c r="Y87" s="1" t="str">
        <f>IFERROR(VLOOKUP(R87,'Печать Заказа'!B:N,13,FALSE),"")</f>
        <v/>
      </c>
    </row>
    <row r="88" spans="25:25" ht="15" customHeight="1" x14ac:dyDescent="0.25">
      <c r="Y88" s="1" t="str">
        <f>IFERROR(VLOOKUP(R88,'Печать Заказа'!B:N,13,FALSE),"")</f>
        <v/>
      </c>
    </row>
    <row r="89" spans="25:25" ht="15" customHeight="1" x14ac:dyDescent="0.25">
      <c r="Y89" s="1" t="str">
        <f>IFERROR(VLOOKUP(R89,'Печать Заказа'!B:N,13,FALSE),"")</f>
        <v/>
      </c>
    </row>
    <row r="90" spans="25:25" ht="15" customHeight="1" x14ac:dyDescent="0.25">
      <c r="Y90" s="1" t="str">
        <f>IFERROR(VLOOKUP(R90,'Печать Заказа'!B:N,13,FALSE),"")</f>
        <v/>
      </c>
    </row>
    <row r="91" spans="25:25" ht="15" customHeight="1" x14ac:dyDescent="0.25">
      <c r="Y91" s="1" t="str">
        <f>IFERROR(VLOOKUP(R91,'Печать Заказа'!B:N,13,FALSE),"")</f>
        <v/>
      </c>
    </row>
    <row r="92" spans="25:25" ht="15" customHeight="1" x14ac:dyDescent="0.25">
      <c r="Y92" s="1" t="str">
        <f>IFERROR(VLOOKUP(R92,'Печать Заказа'!B:N,13,FALSE),"")</f>
        <v/>
      </c>
    </row>
    <row r="93" spans="25:25" ht="15" customHeight="1" x14ac:dyDescent="0.25">
      <c r="Y93" s="1" t="str">
        <f>IFERROR(VLOOKUP(R93,'Печать Заказа'!B:N,13,FALSE),"")</f>
        <v/>
      </c>
    </row>
    <row r="94" spans="25:25" ht="15" customHeight="1" x14ac:dyDescent="0.25">
      <c r="Y94" s="1" t="str">
        <f>IFERROR(VLOOKUP(R94,'Печать Заказа'!B:N,13,FALSE),"")</f>
        <v/>
      </c>
    </row>
    <row r="95" spans="25:25" ht="15" customHeight="1" x14ac:dyDescent="0.25">
      <c r="Y95" s="1" t="str">
        <f>IFERROR(VLOOKUP(R95,'Печать Заказа'!B:N,13,FALSE),"")</f>
        <v/>
      </c>
    </row>
    <row r="96" spans="25:25" ht="15" customHeight="1" x14ac:dyDescent="0.25">
      <c r="Y96" s="1" t="str">
        <f>IFERROR(VLOOKUP(R96,'Печать Заказа'!B:N,13,FALSE),"")</f>
        <v/>
      </c>
    </row>
    <row r="97" spans="25:25" ht="15" customHeight="1" x14ac:dyDescent="0.25">
      <c r="Y97" s="1" t="str">
        <f>IFERROR(VLOOKUP(R97,'Печать Заказа'!B:N,13,FALSE),"")</f>
        <v/>
      </c>
    </row>
    <row r="98" spans="25:25" ht="15" customHeight="1" x14ac:dyDescent="0.25">
      <c r="Y98" s="1" t="str">
        <f>IFERROR(VLOOKUP(R98,'Печать Заказа'!B:N,13,FALSE),"")</f>
        <v/>
      </c>
    </row>
    <row r="99" spans="25:25" ht="15" customHeight="1" x14ac:dyDescent="0.25">
      <c r="Y99" s="1" t="str">
        <f>IFERROR(VLOOKUP(R99,'Печать Заказа'!B:N,13,FALSE),"")</f>
        <v/>
      </c>
    </row>
    <row r="100" spans="25:25" ht="15" customHeight="1" x14ac:dyDescent="0.25">
      <c r="Y100" s="1" t="str">
        <f>IFERROR(VLOOKUP(R100,'Печать Заказа'!B:N,13,FALSE),"")</f>
        <v/>
      </c>
    </row>
    <row r="101" spans="25:25" ht="15" customHeight="1" x14ac:dyDescent="0.25">
      <c r="Y101" s="1" t="str">
        <f>IFERROR(VLOOKUP(R101,'Печать Заказа'!B:N,13,FALSE),"")</f>
        <v/>
      </c>
    </row>
    <row r="102" spans="25:25" ht="15" customHeight="1" x14ac:dyDescent="0.25">
      <c r="Y102" s="1" t="str">
        <f>IFERROR(VLOOKUP(R102,'Печать Заказа'!B:N,13,FALSE),"")</f>
        <v/>
      </c>
    </row>
    <row r="103" spans="25:25" ht="15" customHeight="1" x14ac:dyDescent="0.25">
      <c r="Y103" s="1" t="str">
        <f>IFERROR(VLOOKUP(R103,'Печать Заказа'!B:N,13,FALSE),"")</f>
        <v/>
      </c>
    </row>
    <row r="104" spans="25:25" ht="15" customHeight="1" x14ac:dyDescent="0.25">
      <c r="Y104" s="1" t="str">
        <f>IFERROR(VLOOKUP(R104,'Печать Заказа'!B:N,13,FALSE),"")</f>
        <v/>
      </c>
    </row>
    <row r="105" spans="25:25" ht="15" customHeight="1" x14ac:dyDescent="0.25">
      <c r="Y105" s="1" t="str">
        <f>IFERROR(VLOOKUP(R105,'Печать Заказа'!B:N,13,FALSE),"")</f>
        <v/>
      </c>
    </row>
    <row r="106" spans="25:25" ht="15" customHeight="1" x14ac:dyDescent="0.25">
      <c r="Y106" s="1" t="str">
        <f>IFERROR(VLOOKUP(R106,'Печать Заказа'!B:N,13,FALSE),"")</f>
        <v/>
      </c>
    </row>
    <row r="107" spans="25:25" ht="15" customHeight="1" x14ac:dyDescent="0.25">
      <c r="Y107" s="1" t="str">
        <f>IFERROR(VLOOKUP(R107,'Печать Заказа'!B:N,13,FALSE),"")</f>
        <v/>
      </c>
    </row>
    <row r="108" spans="25:25" ht="15" customHeight="1" x14ac:dyDescent="0.25">
      <c r="Y108" s="1" t="str">
        <f>IFERROR(VLOOKUP(R108,'Печать Заказа'!B:N,13,FALSE),"")</f>
        <v/>
      </c>
    </row>
    <row r="109" spans="25:25" ht="15" customHeight="1" x14ac:dyDescent="0.25">
      <c r="Y109" s="1" t="str">
        <f>IFERROR(VLOOKUP(R109,'Печать Заказа'!B:N,13,FALSE),"")</f>
        <v/>
      </c>
    </row>
    <row r="110" spans="25:25" ht="15" customHeight="1" x14ac:dyDescent="0.25">
      <c r="Y110" s="1" t="str">
        <f>IFERROR(VLOOKUP(R110,'Печать Заказа'!B:N,13,FALSE),"")</f>
        <v/>
      </c>
    </row>
    <row r="111" spans="25:25" ht="15" customHeight="1" x14ac:dyDescent="0.25">
      <c r="Y111" s="1" t="str">
        <f>IFERROR(VLOOKUP(R111,'Печать Заказа'!B:N,13,FALSE),"")</f>
        <v/>
      </c>
    </row>
    <row r="112" spans="25:25" ht="15" customHeight="1" x14ac:dyDescent="0.25">
      <c r="Y112" s="1" t="str">
        <f>IFERROR(VLOOKUP(R112,'Печать Заказа'!B:N,13,FALSE),"")</f>
        <v/>
      </c>
    </row>
    <row r="113" spans="25:25" ht="15" customHeight="1" x14ac:dyDescent="0.25">
      <c r="Y113" s="1" t="str">
        <f>IFERROR(VLOOKUP(R113,'Печать Заказа'!B:N,13,FALSE),"")</f>
        <v/>
      </c>
    </row>
    <row r="114" spans="25:25" ht="15" customHeight="1" x14ac:dyDescent="0.25">
      <c r="Y114" s="1" t="str">
        <f>IFERROR(VLOOKUP(R114,'Печать Заказа'!B:N,13,FALSE),"")</f>
        <v/>
      </c>
    </row>
    <row r="115" spans="25:25" ht="15" customHeight="1" x14ac:dyDescent="0.25">
      <c r="Y115" s="1" t="str">
        <f>IFERROR(VLOOKUP(R115,'Печать Заказа'!B:N,13,FALSE),"")</f>
        <v/>
      </c>
    </row>
    <row r="116" spans="25:25" ht="15" customHeight="1" x14ac:dyDescent="0.25">
      <c r="Y116" s="1" t="str">
        <f>IFERROR(VLOOKUP(R116,'Печать Заказа'!B:N,13,FALSE),"")</f>
        <v/>
      </c>
    </row>
    <row r="117" spans="25:25" ht="15" customHeight="1" x14ac:dyDescent="0.25">
      <c r="Y117" s="1" t="str">
        <f>IFERROR(VLOOKUP(R117,'Печать Заказа'!B:N,13,FALSE),"")</f>
        <v/>
      </c>
    </row>
    <row r="118" spans="25:25" ht="15" customHeight="1" x14ac:dyDescent="0.25">
      <c r="Y118" s="1" t="str">
        <f>IFERROR(VLOOKUP(R118,'Печать Заказа'!B:N,13,FALSE),"")</f>
        <v/>
      </c>
    </row>
    <row r="119" spans="25:25" ht="15" customHeight="1" x14ac:dyDescent="0.25">
      <c r="Y119" s="1" t="str">
        <f>IFERROR(VLOOKUP(R119,'Печать Заказа'!B:N,13,FALSE),"")</f>
        <v/>
      </c>
    </row>
    <row r="120" spans="25:25" ht="15" customHeight="1" x14ac:dyDescent="0.25">
      <c r="Y120" s="1" t="str">
        <f>IFERROR(VLOOKUP(R120,'Печать Заказа'!B:N,13,FALSE),"")</f>
        <v/>
      </c>
    </row>
    <row r="121" spans="25:25" ht="15" customHeight="1" x14ac:dyDescent="0.25">
      <c r="Y121" s="1" t="str">
        <f>IFERROR(VLOOKUP(R121,'Печать Заказа'!B:N,13,FALSE),"")</f>
        <v/>
      </c>
    </row>
    <row r="122" spans="25:25" ht="15" customHeight="1" x14ac:dyDescent="0.25">
      <c r="Y122" s="1" t="str">
        <f>IFERROR(VLOOKUP(R122,'Печать Заказа'!B:N,13,FALSE),"")</f>
        <v/>
      </c>
    </row>
    <row r="123" spans="25:25" ht="15" customHeight="1" x14ac:dyDescent="0.25">
      <c r="Y123" s="1" t="str">
        <f>IFERROR(VLOOKUP(R123,'Печать Заказа'!B:N,13,FALSE),"")</f>
        <v/>
      </c>
    </row>
    <row r="124" spans="25:25" ht="15" customHeight="1" x14ac:dyDescent="0.25">
      <c r="Y124" s="1" t="str">
        <f>IFERROR(VLOOKUP(R124,'Печать Заказа'!B:N,13,FALSE),"")</f>
        <v/>
      </c>
    </row>
    <row r="125" spans="25:25" ht="15" customHeight="1" x14ac:dyDescent="0.25">
      <c r="Y125" s="1" t="str">
        <f>IFERROR(VLOOKUP(R125,'Печать Заказа'!B:N,13,FALSE),"")</f>
        <v/>
      </c>
    </row>
    <row r="126" spans="25:25" ht="15" customHeight="1" x14ac:dyDescent="0.25">
      <c r="Y126" s="1" t="str">
        <f>IFERROR(VLOOKUP(R126,'Печать Заказа'!B:N,13,FALSE),"")</f>
        <v/>
      </c>
    </row>
    <row r="127" spans="25:25" ht="15" customHeight="1" x14ac:dyDescent="0.25">
      <c r="Y127" s="1" t="str">
        <f>IFERROR(VLOOKUP(R127,'Печать Заказа'!B:N,13,FALSE),"")</f>
        <v/>
      </c>
    </row>
    <row r="128" spans="25:25" ht="15" customHeight="1" x14ac:dyDescent="0.25">
      <c r="Y128" s="1" t="str">
        <f>IFERROR(VLOOKUP(R128,'Печать Заказа'!B:N,13,FALSE),"")</f>
        <v/>
      </c>
    </row>
    <row r="129" spans="25:25" ht="15" customHeight="1" x14ac:dyDescent="0.25">
      <c r="Y129" s="1" t="str">
        <f>IFERROR(VLOOKUP(R129,'Печать Заказа'!B:N,13,FALSE),"")</f>
        <v/>
      </c>
    </row>
    <row r="130" spans="25:25" ht="15" customHeight="1" x14ac:dyDescent="0.25">
      <c r="Y130" s="1" t="str">
        <f>IFERROR(VLOOKUP(R130,'Печать Заказа'!B:N,13,FALSE),"")</f>
        <v/>
      </c>
    </row>
    <row r="131" spans="25:25" ht="15" customHeight="1" x14ac:dyDescent="0.25">
      <c r="Y131" s="1" t="str">
        <f>IFERROR(VLOOKUP(R131,'Печать Заказа'!B:N,13,FALSE),"")</f>
        <v/>
      </c>
    </row>
    <row r="132" spans="25:25" ht="15" customHeight="1" x14ac:dyDescent="0.25">
      <c r="Y132" s="1" t="str">
        <f>IFERROR(VLOOKUP(R132,'Печать Заказа'!B:N,13,FALSE),"")</f>
        <v/>
      </c>
    </row>
    <row r="133" spans="25:25" ht="15" customHeight="1" x14ac:dyDescent="0.25">
      <c r="Y133" s="1" t="str">
        <f>IFERROR(VLOOKUP(R133,'Печать Заказа'!B:N,13,FALSE),"")</f>
        <v/>
      </c>
    </row>
    <row r="134" spans="25:25" ht="15" customHeight="1" x14ac:dyDescent="0.25">
      <c r="Y134" s="1" t="str">
        <f>IFERROR(VLOOKUP(R134,'Печать Заказа'!B:N,13,FALSE),"")</f>
        <v/>
      </c>
    </row>
    <row r="135" spans="25:25" ht="15" customHeight="1" x14ac:dyDescent="0.25">
      <c r="Y135" s="1" t="str">
        <f>IFERROR(VLOOKUP(R135,'Печать Заказа'!B:N,13,FALSE),"")</f>
        <v/>
      </c>
    </row>
    <row r="136" spans="25:25" ht="15" customHeight="1" x14ac:dyDescent="0.25">
      <c r="Y136" s="1" t="str">
        <f>IFERROR(VLOOKUP(R136,'Печать Заказа'!B:N,13,FALSE),"")</f>
        <v/>
      </c>
    </row>
    <row r="137" spans="25:25" ht="15" customHeight="1" x14ac:dyDescent="0.25">
      <c r="Y137" s="1" t="str">
        <f>IFERROR(VLOOKUP(R137,'Печать Заказа'!B:N,13,FALSE),"")</f>
        <v/>
      </c>
    </row>
    <row r="138" spans="25:25" ht="15" customHeight="1" x14ac:dyDescent="0.25">
      <c r="Y138" s="1" t="str">
        <f>IFERROR(VLOOKUP(R138,'Печать Заказа'!B:N,13,FALSE),"")</f>
        <v/>
      </c>
    </row>
    <row r="139" spans="25:25" ht="15" customHeight="1" x14ac:dyDescent="0.25">
      <c r="Y139" s="1" t="str">
        <f>IFERROR(VLOOKUP(R139,'Печать Заказа'!B:N,13,FALSE),"")</f>
        <v/>
      </c>
    </row>
    <row r="140" spans="25:25" ht="15" customHeight="1" x14ac:dyDescent="0.25">
      <c r="Y140" s="1" t="str">
        <f>IFERROR(VLOOKUP(R140,'Печать Заказа'!B:N,13,FALSE),"")</f>
        <v/>
      </c>
    </row>
    <row r="141" spans="25:25" ht="15" customHeight="1" x14ac:dyDescent="0.25">
      <c r="Y141" s="1" t="str">
        <f>IFERROR(VLOOKUP(R141,'Печать Заказа'!B:N,13,FALSE),"")</f>
        <v/>
      </c>
    </row>
    <row r="142" spans="25:25" ht="15" customHeight="1" x14ac:dyDescent="0.25">
      <c r="Y142" s="1" t="str">
        <f>IFERROR(VLOOKUP(R142,'Печать Заказа'!B:N,13,FALSE),"")</f>
        <v/>
      </c>
    </row>
    <row r="143" spans="25:25" ht="15" customHeight="1" x14ac:dyDescent="0.25">
      <c r="Y143" s="1" t="str">
        <f>IFERROR(VLOOKUP(R143,'Печать Заказа'!B:N,13,FALSE),"")</f>
        <v/>
      </c>
    </row>
    <row r="144" spans="25:25" ht="15" customHeight="1" x14ac:dyDescent="0.25">
      <c r="Y144" s="1" t="str">
        <f>IFERROR(VLOOKUP(R144,'Печать Заказа'!B:N,13,FALSE),"")</f>
        <v/>
      </c>
    </row>
    <row r="145" spans="25:25" ht="15" customHeight="1" x14ac:dyDescent="0.25">
      <c r="Y145" s="1" t="str">
        <f>IFERROR(VLOOKUP(R145,'Печать Заказа'!B:N,13,FALSE),"")</f>
        <v/>
      </c>
    </row>
    <row r="146" spans="25:25" ht="15" customHeight="1" x14ac:dyDescent="0.25">
      <c r="Y146" s="1" t="str">
        <f>IFERROR(VLOOKUP(R146,'Печать Заказа'!B:N,13,FALSE),"")</f>
        <v/>
      </c>
    </row>
    <row r="147" spans="25:25" ht="15" customHeight="1" x14ac:dyDescent="0.25">
      <c r="Y147" s="1" t="str">
        <f>IFERROR(VLOOKUP(R147,'Печать Заказа'!B:N,13,FALSE),"")</f>
        <v/>
      </c>
    </row>
    <row r="148" spans="25:25" ht="15" customHeight="1" x14ac:dyDescent="0.25">
      <c r="Y148" s="1" t="str">
        <f>IFERROR(VLOOKUP(R148,'Печать Заказа'!B:N,13,FALSE),"")</f>
        <v/>
      </c>
    </row>
    <row r="149" spans="25:25" ht="15" customHeight="1" x14ac:dyDescent="0.25">
      <c r="Y149" s="1" t="str">
        <f>IFERROR(VLOOKUP(R149,'Печать Заказа'!B:N,13,FALSE),"")</f>
        <v/>
      </c>
    </row>
    <row r="150" spans="25:25" ht="15" customHeight="1" x14ac:dyDescent="0.25">
      <c r="Y150" s="1" t="str">
        <f>IFERROR(VLOOKUP(R150,'Печать Заказа'!B:N,13,FALSE),"")</f>
        <v/>
      </c>
    </row>
    <row r="151" spans="25:25" ht="15" customHeight="1" x14ac:dyDescent="0.25">
      <c r="Y151" s="1" t="str">
        <f>IFERROR(VLOOKUP(R151,'Печать Заказа'!B:N,13,FALSE),"")</f>
        <v/>
      </c>
    </row>
    <row r="152" spans="25:25" ht="15" customHeight="1" x14ac:dyDescent="0.25">
      <c r="Y152" s="1" t="str">
        <f>IFERROR(VLOOKUP(R152,'Печать Заказа'!B:N,13,FALSE),"")</f>
        <v/>
      </c>
    </row>
    <row r="153" spans="25:25" ht="15" customHeight="1" x14ac:dyDescent="0.25">
      <c r="Y153" s="1" t="str">
        <f>IFERROR(VLOOKUP(R153,'Печать Заказа'!B:N,13,FALSE),"")</f>
        <v/>
      </c>
    </row>
    <row r="154" spans="25:25" ht="15" customHeight="1" x14ac:dyDescent="0.25">
      <c r="Y154" s="1" t="str">
        <f>IFERROR(VLOOKUP(R154,'Печать Заказа'!B:N,13,FALSE),"")</f>
        <v/>
      </c>
    </row>
    <row r="155" spans="25:25" ht="15" customHeight="1" x14ac:dyDescent="0.25">
      <c r="Y155" s="1" t="str">
        <f>IFERROR(VLOOKUP(R155,'Печать Заказа'!B:N,13,FALSE),"")</f>
        <v/>
      </c>
    </row>
    <row r="156" spans="25:25" ht="15" customHeight="1" x14ac:dyDescent="0.25">
      <c r="Y156" s="1" t="str">
        <f>IFERROR(VLOOKUP(R156,'Печать Заказа'!B:N,13,FALSE),"")</f>
        <v/>
      </c>
    </row>
    <row r="157" spans="25:25" ht="15" customHeight="1" x14ac:dyDescent="0.25">
      <c r="Y157" s="1" t="str">
        <f>IFERROR(VLOOKUP(R157,'Печать Заказа'!B:N,13,FALSE),"")</f>
        <v/>
      </c>
    </row>
    <row r="158" spans="25:25" ht="15" customHeight="1" x14ac:dyDescent="0.25">
      <c r="Y158" s="1" t="str">
        <f>IFERROR(VLOOKUP(R158,'Печать Заказа'!B:N,13,FALSE),"")</f>
        <v/>
      </c>
    </row>
    <row r="159" spans="25:25" ht="15" customHeight="1" x14ac:dyDescent="0.25">
      <c r="Y159" s="1" t="str">
        <f>IFERROR(VLOOKUP(R159,'Печать Заказа'!B:N,13,FALSE),"")</f>
        <v/>
      </c>
    </row>
    <row r="160" spans="25:25" ht="15" customHeight="1" x14ac:dyDescent="0.25">
      <c r="Y160" s="1" t="str">
        <f>IFERROR(VLOOKUP(R160,'Печать Заказа'!B:N,13,FALSE),"")</f>
        <v/>
      </c>
    </row>
    <row r="161" spans="25:25" ht="15" customHeight="1" x14ac:dyDescent="0.25">
      <c r="Y161" s="1" t="str">
        <f>IFERROR(VLOOKUP(R161,'Печать Заказа'!B:N,13,FALSE),"")</f>
        <v/>
      </c>
    </row>
    <row r="162" spans="25:25" ht="15" customHeight="1" x14ac:dyDescent="0.25">
      <c r="Y162" s="1" t="str">
        <f>IFERROR(VLOOKUP(R162,'Печать Заказа'!B:N,13,FALSE),"")</f>
        <v/>
      </c>
    </row>
    <row r="163" spans="25:25" ht="15" customHeight="1" x14ac:dyDescent="0.25">
      <c r="Y163" s="1" t="str">
        <f>IFERROR(VLOOKUP(R163,'Печать Заказа'!B:N,13,FALSE),"")</f>
        <v/>
      </c>
    </row>
    <row r="164" spans="25:25" ht="15" customHeight="1" x14ac:dyDescent="0.25">
      <c r="Y164" s="1" t="str">
        <f>IFERROR(VLOOKUP(R164,'Печать Заказа'!B:N,13,FALSE),"")</f>
        <v/>
      </c>
    </row>
    <row r="165" spans="25:25" ht="15" customHeight="1" x14ac:dyDescent="0.25">
      <c r="Y165" s="1" t="str">
        <f>IFERROR(VLOOKUP(R165,'Печать Заказа'!B:N,13,FALSE),"")</f>
        <v/>
      </c>
    </row>
    <row r="166" spans="25:25" ht="15" customHeight="1" x14ac:dyDescent="0.25">
      <c r="Y166" s="1" t="str">
        <f>IFERROR(VLOOKUP(R166,'Печать Заказа'!B:N,13,FALSE),"")</f>
        <v/>
      </c>
    </row>
    <row r="167" spans="25:25" ht="15" customHeight="1" x14ac:dyDescent="0.25">
      <c r="Y167" s="1" t="str">
        <f>IFERROR(VLOOKUP(R167,'Печать Заказа'!B:N,13,FALSE),"")</f>
        <v/>
      </c>
    </row>
    <row r="168" spans="25:25" ht="15" customHeight="1" x14ac:dyDescent="0.25">
      <c r="Y168" s="1" t="str">
        <f>IFERROR(VLOOKUP(R168,'Печать Заказа'!B:N,13,FALSE),"")</f>
        <v/>
      </c>
    </row>
    <row r="169" spans="25:25" ht="15" customHeight="1" x14ac:dyDescent="0.25">
      <c r="Y169" s="1" t="str">
        <f>IFERROR(VLOOKUP(R169,'Печать Заказа'!B:N,13,FALSE),"")</f>
        <v/>
      </c>
    </row>
    <row r="170" spans="25:25" ht="15" customHeight="1" x14ac:dyDescent="0.25">
      <c r="Y170" s="1" t="str">
        <f>IFERROR(VLOOKUP(R170,'Печать Заказа'!B:N,13,FALSE),"")</f>
        <v/>
      </c>
    </row>
    <row r="171" spans="25:25" ht="15" customHeight="1" x14ac:dyDescent="0.25">
      <c r="Y171" s="1" t="str">
        <f>IFERROR(VLOOKUP(R171,'Печать Заказа'!B:N,13,FALSE),"")</f>
        <v/>
      </c>
    </row>
    <row r="172" spans="25:25" ht="15" customHeight="1" x14ac:dyDescent="0.25">
      <c r="Y172" s="1" t="str">
        <f>IFERROR(VLOOKUP(R172,'Печать Заказа'!B:N,13,FALSE),"")</f>
        <v/>
      </c>
    </row>
    <row r="173" spans="25:25" ht="15" customHeight="1" x14ac:dyDescent="0.25">
      <c r="Y173" s="1" t="str">
        <f>IFERROR(VLOOKUP(R173,'Печать Заказа'!B:N,13,FALSE),"")</f>
        <v/>
      </c>
    </row>
    <row r="174" spans="25:25" ht="15" customHeight="1" x14ac:dyDescent="0.25">
      <c r="Y174" s="1" t="str">
        <f>IFERROR(VLOOKUP(R174,'Печать Заказа'!B:N,13,FALSE),"")</f>
        <v/>
      </c>
    </row>
    <row r="175" spans="25:25" ht="15" customHeight="1" x14ac:dyDescent="0.25">
      <c r="Y175" s="1" t="str">
        <f>IFERROR(VLOOKUP(R175,'Печать Заказа'!B:N,13,FALSE),"")</f>
        <v/>
      </c>
    </row>
    <row r="176" spans="25:25" ht="15" customHeight="1" x14ac:dyDescent="0.25">
      <c r="Y176" s="1" t="str">
        <f>IFERROR(VLOOKUP(R176,'Печать Заказа'!B:N,13,FALSE),"")</f>
        <v/>
      </c>
    </row>
    <row r="177" spans="25:25" ht="15" customHeight="1" x14ac:dyDescent="0.25">
      <c r="Y177" s="1" t="str">
        <f>IFERROR(VLOOKUP(R177,'Печать Заказа'!B:N,13,FALSE),"")</f>
        <v/>
      </c>
    </row>
    <row r="178" spans="25:25" ht="15" customHeight="1" x14ac:dyDescent="0.25">
      <c r="Y178" s="1" t="str">
        <f>IFERROR(VLOOKUP(R178,'Печать Заказа'!B:N,13,FALSE),"")</f>
        <v/>
      </c>
    </row>
    <row r="179" spans="25:25" ht="15" customHeight="1" x14ac:dyDescent="0.25">
      <c r="Y179" s="1" t="str">
        <f>IFERROR(VLOOKUP(R179,'Печать Заказа'!B:N,13,FALSE),"")</f>
        <v/>
      </c>
    </row>
    <row r="180" spans="25:25" ht="15" customHeight="1" x14ac:dyDescent="0.25">
      <c r="Y180" s="1" t="str">
        <f>IFERROR(VLOOKUP(R180,'Печать Заказа'!B:N,13,FALSE),"")</f>
        <v/>
      </c>
    </row>
    <row r="181" spans="25:25" ht="15" customHeight="1" x14ac:dyDescent="0.25">
      <c r="Y181" s="1" t="str">
        <f>IFERROR(VLOOKUP(R181,'Печать Заказа'!B:N,13,FALSE),"")</f>
        <v/>
      </c>
    </row>
    <row r="182" spans="25:25" ht="15" customHeight="1" x14ac:dyDescent="0.25">
      <c r="Y182" s="1" t="str">
        <f>IFERROR(VLOOKUP(R182,'Печать Заказа'!B:N,13,FALSE),"")</f>
        <v/>
      </c>
    </row>
    <row r="183" spans="25:25" ht="15" customHeight="1" x14ac:dyDescent="0.25">
      <c r="Y183" s="1" t="str">
        <f>IFERROR(VLOOKUP(R183,'Печать Заказа'!B:N,13,FALSE),"")</f>
        <v/>
      </c>
    </row>
    <row r="184" spans="25:25" ht="15" customHeight="1" x14ac:dyDescent="0.25">
      <c r="Y184" s="1" t="str">
        <f>IFERROR(VLOOKUP(R184,'Печать Заказа'!B:N,13,FALSE),"")</f>
        <v/>
      </c>
    </row>
    <row r="185" spans="25:25" ht="15" customHeight="1" x14ac:dyDescent="0.25">
      <c r="Y185" s="1" t="str">
        <f>IFERROR(VLOOKUP(R185,'Печать Заказа'!B:N,13,FALSE),"")</f>
        <v/>
      </c>
    </row>
    <row r="186" spans="25:25" ht="15" customHeight="1" x14ac:dyDescent="0.25">
      <c r="Y186" s="1" t="str">
        <f>IFERROR(VLOOKUP(R186,'Печать Заказа'!B:N,13,FALSE),"")</f>
        <v/>
      </c>
    </row>
    <row r="187" spans="25:25" ht="15" customHeight="1" x14ac:dyDescent="0.25">
      <c r="Y187" s="1" t="str">
        <f>IFERROR(VLOOKUP(R187,'Печать Заказа'!B:N,13,FALSE),"")</f>
        <v/>
      </c>
    </row>
    <row r="188" spans="25:25" ht="15" customHeight="1" x14ac:dyDescent="0.25">
      <c r="Y188" s="1" t="str">
        <f>IFERROR(VLOOKUP(R188,'Печать Заказа'!B:N,13,FALSE),"")</f>
        <v/>
      </c>
    </row>
    <row r="189" spans="25:25" ht="15" customHeight="1" x14ac:dyDescent="0.25">
      <c r="Y189" s="1" t="str">
        <f>IFERROR(VLOOKUP(R189,'Печать Заказа'!B:N,13,FALSE),"")</f>
        <v/>
      </c>
    </row>
    <row r="190" spans="25:25" ht="15" customHeight="1" x14ac:dyDescent="0.25">
      <c r="Y190" s="1" t="str">
        <f>IFERROR(VLOOKUP(R190,'Печать Заказа'!B:N,13,FALSE),"")</f>
        <v/>
      </c>
    </row>
    <row r="191" spans="25:25" ht="15" customHeight="1" x14ac:dyDescent="0.25">
      <c r="Y191" s="1" t="str">
        <f>IFERROR(VLOOKUP(R191,'Печать Заказа'!B:N,13,FALSE),"")</f>
        <v/>
      </c>
    </row>
    <row r="192" spans="25:25" ht="15" customHeight="1" x14ac:dyDescent="0.25">
      <c r="Y192" s="1" t="str">
        <f>IFERROR(VLOOKUP(R192,'Печать Заказа'!B:N,13,FALSE),"")</f>
        <v/>
      </c>
    </row>
    <row r="193" spans="25:25" ht="15" customHeight="1" x14ac:dyDescent="0.25">
      <c r="Y193" s="1" t="str">
        <f>IFERROR(VLOOKUP(R193,'Печать Заказа'!B:N,13,FALSE),"")</f>
        <v/>
      </c>
    </row>
    <row r="194" spans="25:25" ht="15" customHeight="1" x14ac:dyDescent="0.25">
      <c r="Y194" s="1" t="str">
        <f>IFERROR(VLOOKUP(R194,'Печать Заказа'!B:N,13,FALSE),"")</f>
        <v/>
      </c>
    </row>
    <row r="195" spans="25:25" ht="15" customHeight="1" x14ac:dyDescent="0.25">
      <c r="Y195" s="1" t="str">
        <f>IFERROR(VLOOKUP(R195,'Печать Заказа'!B:N,13,FALSE),"")</f>
        <v/>
      </c>
    </row>
    <row r="196" spans="25:25" ht="15" customHeight="1" x14ac:dyDescent="0.25">
      <c r="Y196" s="1" t="str">
        <f>IFERROR(VLOOKUP(R196,'Печать Заказа'!B:N,13,FALSE),"")</f>
        <v/>
      </c>
    </row>
    <row r="197" spans="25:25" ht="15" customHeight="1" x14ac:dyDescent="0.25">
      <c r="Y197" s="1" t="str">
        <f>IFERROR(VLOOKUP(R197,'Печать Заказа'!B:N,13,FALSE),"")</f>
        <v/>
      </c>
    </row>
    <row r="198" spans="25:25" ht="15" customHeight="1" x14ac:dyDescent="0.25">
      <c r="Y198" s="1" t="str">
        <f>IFERROR(VLOOKUP(R198,'Печать Заказа'!B:N,13,FALSE),"")</f>
        <v/>
      </c>
    </row>
    <row r="199" spans="25:25" ht="15" customHeight="1" x14ac:dyDescent="0.25">
      <c r="Y199" s="1" t="str">
        <f>IFERROR(VLOOKUP(R199,'Печать Заказа'!B:N,13,FALSE),"")</f>
        <v/>
      </c>
    </row>
    <row r="200" spans="25:25" ht="15" customHeight="1" x14ac:dyDescent="0.25">
      <c r="Y200" s="1" t="str">
        <f>IFERROR(VLOOKUP(R200,'Печать Заказа'!B:N,13,FALSE),"")</f>
        <v/>
      </c>
    </row>
    <row r="201" spans="25:25" ht="15" customHeight="1" x14ac:dyDescent="0.25">
      <c r="Y201" s="1" t="str">
        <f>IFERROR(VLOOKUP(R201,'Печать Заказа'!B:N,13,FALSE),"")</f>
        <v/>
      </c>
    </row>
    <row r="202" spans="25:25" ht="15" customHeight="1" x14ac:dyDescent="0.25">
      <c r="Y202" s="1" t="str">
        <f>IFERROR(VLOOKUP(R202,'Печать Заказа'!B:N,13,FALSE),"")</f>
        <v/>
      </c>
    </row>
    <row r="203" spans="25:25" ht="15" customHeight="1" x14ac:dyDescent="0.25">
      <c r="Y203" s="1" t="str">
        <f>IFERROR(VLOOKUP(R203,'Печать Заказа'!B:N,13,FALSE),"")</f>
        <v/>
      </c>
    </row>
    <row r="204" spans="25:25" ht="15" customHeight="1" x14ac:dyDescent="0.25">
      <c r="Y204" s="1" t="str">
        <f>IFERROR(VLOOKUP(R204,'Печать Заказа'!B:N,13,FALSE),"")</f>
        <v/>
      </c>
    </row>
    <row r="205" spans="25:25" ht="15" customHeight="1" x14ac:dyDescent="0.25">
      <c r="Y205" s="1" t="str">
        <f>IFERROR(VLOOKUP(R205,'Печать Заказа'!B:N,13,FALSE),"")</f>
        <v/>
      </c>
    </row>
    <row r="206" spans="25:25" ht="15" customHeight="1" x14ac:dyDescent="0.25">
      <c r="Y206" s="1" t="str">
        <f>IFERROR(VLOOKUP(R206,'Печать Заказа'!B:N,13,FALSE),"")</f>
        <v/>
      </c>
    </row>
    <row r="207" spans="25:25" ht="15" customHeight="1" x14ac:dyDescent="0.25">
      <c r="Y207" s="1" t="str">
        <f>IFERROR(VLOOKUP(R207,'Печать Заказа'!B:N,13,FALSE),"")</f>
        <v/>
      </c>
    </row>
    <row r="208" spans="25:25" ht="15" customHeight="1" x14ac:dyDescent="0.25">
      <c r="Y208" s="1" t="str">
        <f>IFERROR(VLOOKUP(R208,'Печать Заказа'!B:N,13,FALSE),"")</f>
        <v/>
      </c>
    </row>
    <row r="209" spans="25:25" ht="15" customHeight="1" x14ac:dyDescent="0.25">
      <c r="Y209" s="1" t="str">
        <f>IFERROR(VLOOKUP(R209,'Печать Заказа'!B:N,13,FALSE),"")</f>
        <v/>
      </c>
    </row>
    <row r="210" spans="25:25" ht="15" customHeight="1" x14ac:dyDescent="0.25">
      <c r="Y210" s="1" t="str">
        <f>IFERROR(VLOOKUP(R210,'Печать Заказа'!B:N,13,FALSE),"")</f>
        <v/>
      </c>
    </row>
    <row r="211" spans="25:25" ht="15" customHeight="1" x14ac:dyDescent="0.25">
      <c r="Y211" s="1" t="str">
        <f>IFERROR(VLOOKUP(R211,'Печать Заказа'!B:N,13,FALSE),"")</f>
        <v/>
      </c>
    </row>
    <row r="212" spans="25:25" ht="15" customHeight="1" x14ac:dyDescent="0.25">
      <c r="Y212" s="1" t="str">
        <f>IFERROR(VLOOKUP(R212,'Печать Заказа'!B:N,13,FALSE),"")</f>
        <v/>
      </c>
    </row>
    <row r="213" spans="25:25" ht="15" customHeight="1" x14ac:dyDescent="0.25">
      <c r="Y213" s="1" t="str">
        <f>IFERROR(VLOOKUP(R213,'Печать Заказа'!B:N,13,FALSE),"")</f>
        <v/>
      </c>
    </row>
    <row r="214" spans="25:25" ht="15" customHeight="1" x14ac:dyDescent="0.25">
      <c r="Y214" s="1" t="str">
        <f>IFERROR(VLOOKUP(R214,'Печать Заказа'!B:N,13,FALSE),"")</f>
        <v/>
      </c>
    </row>
    <row r="215" spans="25:25" ht="15" customHeight="1" x14ac:dyDescent="0.25">
      <c r="Y215" s="1" t="str">
        <f>IFERROR(VLOOKUP(R215,'Печать Заказа'!B:N,13,FALSE),"")</f>
        <v/>
      </c>
    </row>
    <row r="216" spans="25:25" ht="15" customHeight="1" x14ac:dyDescent="0.25">
      <c r="Y216" s="1" t="str">
        <f>IFERROR(VLOOKUP(R216,'Печать Заказа'!B:N,13,FALSE),"")</f>
        <v/>
      </c>
    </row>
    <row r="217" spans="25:25" ht="15" customHeight="1" x14ac:dyDescent="0.25">
      <c r="Y217" s="1" t="str">
        <f>IFERROR(VLOOKUP(R217,'Печать Заказа'!B:N,13,FALSE),"")</f>
        <v/>
      </c>
    </row>
    <row r="218" spans="25:25" ht="15" customHeight="1" x14ac:dyDescent="0.25">
      <c r="Y218" s="1" t="str">
        <f>IFERROR(VLOOKUP(R218,'Печать Заказа'!B:N,13,FALSE),"")</f>
        <v/>
      </c>
    </row>
    <row r="219" spans="25:25" ht="15" customHeight="1" x14ac:dyDescent="0.25">
      <c r="Y219" s="1" t="str">
        <f>IFERROR(VLOOKUP(R219,'Печать Заказа'!B:N,13,FALSE),"")</f>
        <v/>
      </c>
    </row>
    <row r="220" spans="25:25" ht="15" customHeight="1" x14ac:dyDescent="0.25">
      <c r="Y220" s="1" t="str">
        <f>IFERROR(VLOOKUP(R220,'Печать Заказа'!B:N,13,FALSE),"")</f>
        <v/>
      </c>
    </row>
    <row r="221" spans="25:25" ht="15" customHeight="1" x14ac:dyDescent="0.25">
      <c r="Y221" s="1" t="str">
        <f>IFERROR(VLOOKUP(R221,'Печать Заказа'!B:N,13,FALSE),"")</f>
        <v/>
      </c>
    </row>
    <row r="222" spans="25:25" ht="15" customHeight="1" x14ac:dyDescent="0.25">
      <c r="Y222" s="1" t="str">
        <f>IFERROR(VLOOKUP(R222,'Печать Заказа'!B:N,13,FALSE),"")</f>
        <v/>
      </c>
    </row>
    <row r="223" spans="25:25" ht="15" customHeight="1" x14ac:dyDescent="0.25">
      <c r="Y223" s="1" t="str">
        <f>IFERROR(VLOOKUP(R223,'Печать Заказа'!B:N,13,FALSE),"")</f>
        <v/>
      </c>
    </row>
    <row r="224" spans="25:25" ht="15" customHeight="1" x14ac:dyDescent="0.25">
      <c r="Y224" s="1" t="str">
        <f>IFERROR(VLOOKUP(R224,'Печать Заказа'!B:N,13,FALSE),"")</f>
        <v/>
      </c>
    </row>
    <row r="225" spans="25:25" ht="15" customHeight="1" x14ac:dyDescent="0.25">
      <c r="Y225" s="1" t="str">
        <f>IFERROR(VLOOKUP(R225,'Печать Заказа'!B:N,13,FALSE),"")</f>
        <v/>
      </c>
    </row>
    <row r="226" spans="25:25" ht="15" customHeight="1" x14ac:dyDescent="0.25">
      <c r="Y226" s="1" t="str">
        <f>IFERROR(VLOOKUP(R226,'Печать Заказа'!B:N,13,FALSE),"")</f>
        <v/>
      </c>
    </row>
    <row r="227" spans="25:25" ht="15" customHeight="1" x14ac:dyDescent="0.25">
      <c r="Y227" s="1" t="str">
        <f>IFERROR(VLOOKUP(R227,'Печать Заказа'!B:N,13,FALSE),"")</f>
        <v/>
      </c>
    </row>
    <row r="228" spans="25:25" ht="15" customHeight="1" x14ac:dyDescent="0.25">
      <c r="Y228" s="1" t="str">
        <f>IFERROR(VLOOKUP(R228,'Печать Заказа'!B:N,13,FALSE),"")</f>
        <v/>
      </c>
    </row>
    <row r="229" spans="25:25" ht="15" customHeight="1" x14ac:dyDescent="0.25">
      <c r="Y229" s="1" t="str">
        <f>IFERROR(VLOOKUP(R229,'Печать Заказа'!B:N,13,FALSE),"")</f>
        <v/>
      </c>
    </row>
    <row r="230" spans="25:25" ht="15" customHeight="1" x14ac:dyDescent="0.25">
      <c r="Y230" s="1" t="str">
        <f>IFERROR(VLOOKUP(R230,'Печать Заказа'!B:N,13,FALSE),"")</f>
        <v/>
      </c>
    </row>
  </sheetData>
  <protectedRanges>
    <protectedRange sqref="J3" name="Диапазон1"/>
    <protectedRange sqref="L11:L13 L16:L18 L6:L8" name="Диапазон1_5"/>
    <protectedRange sqref="L9 L19 L14" name="Диапазон1_1"/>
    <protectedRange sqref="L22" name="Диапазон1_5_1"/>
    <protectedRange sqref="L23" name="Диапазон1_1_1"/>
    <protectedRange sqref="G3" name="Диапазон1_2"/>
  </protectedRanges>
  <mergeCells count="35">
    <mergeCell ref="C22:E22"/>
    <mergeCell ref="H22:I22"/>
    <mergeCell ref="L22:P22"/>
    <mergeCell ref="C23:E23"/>
    <mergeCell ref="H23:I23"/>
    <mergeCell ref="C18:E18"/>
    <mergeCell ref="H18:I18"/>
    <mergeCell ref="C19:E19"/>
    <mergeCell ref="H19:I19"/>
    <mergeCell ref="C6:E6"/>
    <mergeCell ref="H6:I6"/>
    <mergeCell ref="C16:E16"/>
    <mergeCell ref="H16:I16"/>
    <mergeCell ref="C9:E9"/>
    <mergeCell ref="H9:I9"/>
    <mergeCell ref="C7:E7"/>
    <mergeCell ref="H7:I7"/>
    <mergeCell ref="C8:E8"/>
    <mergeCell ref="H8:I8"/>
    <mergeCell ref="L16:P16"/>
    <mergeCell ref="C17:E17"/>
    <mergeCell ref="H17:I17"/>
    <mergeCell ref="L11:P11"/>
    <mergeCell ref="H14:I14"/>
    <mergeCell ref="C11:E11"/>
    <mergeCell ref="H11:I11"/>
    <mergeCell ref="C12:E12"/>
    <mergeCell ref="H12:I12"/>
    <mergeCell ref="C13:E13"/>
    <mergeCell ref="H13:I13"/>
    <mergeCell ref="C14:E14"/>
    <mergeCell ref="L6:P6"/>
    <mergeCell ref="B1:B3"/>
    <mergeCell ref="G2:H2"/>
    <mergeCell ref="G3:H3"/>
  </mergeCells>
  <hyperlinks>
    <hyperlink ref="C2" r:id="rId1"/>
    <hyperlink ref="G2" r:id="rId2"/>
  </hyperlinks>
  <printOptions horizontalCentered="1"/>
  <pageMargins left="0" right="0" top="0.11811023622047245" bottom="0.23622047244094491" header="0.11811023622047245" footer="0.11811023622047245"/>
  <pageSetup paperSize="9" scale="47" fitToHeight="0" orientation="portrait" horizontalDpi="4294967295" verticalDpi="4294967295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Z230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AF19" sqref="AF19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14.28515625" style="5" customWidth="1"/>
    <col min="9" max="9" width="20.85546875" style="5" customWidth="1"/>
    <col min="10" max="10" width="12.5703125" style="5" customWidth="1"/>
    <col min="11" max="11" width="22.42578125" style="5" customWidth="1"/>
    <col min="12" max="12" width="10.85546875" style="8" customWidth="1"/>
    <col min="13" max="13" width="12.140625" style="8" customWidth="1"/>
    <col min="14" max="14" width="1.42578125" style="8" customWidth="1"/>
    <col min="15" max="15" width="16.85546875" style="8" customWidth="1"/>
    <col min="16" max="16" width="15.85546875" style="8" customWidth="1"/>
    <col min="17" max="17" width="45.42578125" style="9" hidden="1" customWidth="1" outlineLevel="1"/>
    <col min="18" max="18" width="16.42578125" style="11" hidden="1" customWidth="1" outlineLevel="1"/>
    <col min="19" max="19" width="14.42578125" style="11" hidden="1" customWidth="1" outlineLevel="1"/>
    <col min="20" max="20" width="20.42578125" style="11" hidden="1" customWidth="1" outlineLevel="1"/>
    <col min="21" max="21" width="11.28515625" style="11" customWidth="1" collapsed="1"/>
    <col min="22" max="22" width="15.28515625" style="11" hidden="1" customWidth="1" outlineLevel="1"/>
    <col min="23" max="23" width="10.5703125" style="11" hidden="1" customWidth="1" outlineLevel="1"/>
    <col min="24" max="24" width="10.5703125" style="1" collapsed="1"/>
    <col min="25" max="25" width="10.5703125" style="1" hidden="1" customWidth="1" outlineLevel="1"/>
    <col min="26" max="26" width="10.5703125" style="1" collapsed="1"/>
    <col min="27" max="16384" width="10.5703125" style="1"/>
  </cols>
  <sheetData>
    <row r="1" spans="1:25" s="43" customFormat="1" ht="44.25" customHeight="1" x14ac:dyDescent="0.2">
      <c r="A1" s="38"/>
      <c r="B1" s="465"/>
      <c r="C1" s="496" t="s">
        <v>1101</v>
      </c>
      <c r="D1" s="497"/>
      <c r="E1" s="497"/>
      <c r="F1" s="498"/>
      <c r="G1" s="499"/>
      <c r="H1" s="500"/>
      <c r="I1" s="39"/>
      <c r="J1" s="39"/>
      <c r="K1" s="39"/>
      <c r="L1" s="46"/>
      <c r="M1" s="40"/>
      <c r="N1" s="40"/>
      <c r="O1" s="61"/>
      <c r="P1" s="40"/>
      <c r="Q1" s="41"/>
      <c r="R1" s="42"/>
      <c r="S1" s="42"/>
      <c r="T1" s="42"/>
      <c r="U1" s="42"/>
      <c r="V1" s="42"/>
      <c r="W1" s="42"/>
    </row>
    <row r="2" spans="1:25" s="50" customFormat="1" ht="30" customHeight="1" thickBot="1" x14ac:dyDescent="0.3">
      <c r="A2" s="47"/>
      <c r="B2" s="465"/>
      <c r="C2" s="501" t="s">
        <v>1102</v>
      </c>
      <c r="D2" s="464"/>
      <c r="E2" s="464"/>
      <c r="F2" s="464"/>
      <c r="G2" s="502" t="s">
        <v>1103</v>
      </c>
      <c r="H2" s="503"/>
      <c r="I2" s="51"/>
      <c r="J2" s="295" t="s">
        <v>174</v>
      </c>
      <c r="K2" s="51"/>
      <c r="L2" s="53" t="s">
        <v>175</v>
      </c>
      <c r="M2" s="53" t="s">
        <v>176</v>
      </c>
      <c r="N2" s="53"/>
      <c r="O2" s="52"/>
      <c r="P2" s="54"/>
      <c r="Q2" s="48"/>
      <c r="R2" s="49"/>
      <c r="S2" s="49"/>
      <c r="T2" s="49"/>
      <c r="U2" s="49"/>
      <c r="V2" s="49"/>
      <c r="W2" s="49"/>
    </row>
    <row r="3" spans="1:25" ht="34.5" customHeight="1" thickBot="1" x14ac:dyDescent="0.55000000000000004">
      <c r="A3" s="2"/>
      <c r="B3" s="465"/>
      <c r="C3" s="136" t="s">
        <v>183</v>
      </c>
      <c r="D3" s="136"/>
      <c r="E3" s="136"/>
      <c r="G3" s="477"/>
      <c r="H3" s="477"/>
      <c r="I3" s="7"/>
      <c r="J3" s="149">
        <v>0</v>
      </c>
      <c r="K3" s="59" t="s">
        <v>177</v>
      </c>
      <c r="L3" s="57">
        <f>SUM(L6:L16)</f>
        <v>0</v>
      </c>
      <c r="M3" s="57">
        <f>SUM(M6:M16)</f>
        <v>0</v>
      </c>
      <c r="N3" s="60"/>
      <c r="O3" s="58" t="s">
        <v>184</v>
      </c>
      <c r="P3" s="58" t="s">
        <v>186</v>
      </c>
      <c r="Q3" s="293" t="s">
        <v>69</v>
      </c>
      <c r="R3" s="293" t="s">
        <v>70</v>
      </c>
      <c r="S3" s="293" t="s">
        <v>166</v>
      </c>
      <c r="T3" s="351" t="s">
        <v>87</v>
      </c>
      <c r="U3" s="26"/>
      <c r="V3" s="293" t="s">
        <v>145</v>
      </c>
      <c r="W3" s="293" t="s">
        <v>71</v>
      </c>
    </row>
    <row r="4" spans="1:25" ht="6.75" customHeight="1" x14ac:dyDescent="0.5">
      <c r="A4" s="2"/>
      <c r="B4" s="291"/>
      <c r="C4" s="296"/>
      <c r="D4" s="296"/>
      <c r="E4" s="296"/>
      <c r="G4" s="113"/>
      <c r="H4" s="113"/>
      <c r="I4" s="7"/>
      <c r="J4" s="114"/>
      <c r="K4" s="59"/>
      <c r="L4" s="115"/>
      <c r="M4" s="115"/>
      <c r="N4" s="115"/>
      <c r="O4" s="58"/>
      <c r="P4" s="58"/>
      <c r="Q4" s="167"/>
      <c r="R4" s="167"/>
      <c r="S4" s="167"/>
      <c r="T4" s="342"/>
      <c r="U4" s="26"/>
      <c r="V4" s="167"/>
      <c r="W4" s="167"/>
    </row>
    <row r="5" spans="1:25" s="69" customFormat="1" ht="47.25" customHeight="1" thickBot="1" x14ac:dyDescent="0.3">
      <c r="A5" s="68"/>
      <c r="B5" s="82" t="s">
        <v>745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36"/>
      <c r="R5" s="37"/>
      <c r="S5" s="37"/>
      <c r="T5" s="346"/>
      <c r="U5" s="44"/>
      <c r="V5" s="37"/>
      <c r="W5" s="37"/>
    </row>
    <row r="6" spans="1:25" s="33" customFormat="1" ht="58.5" customHeight="1" thickTop="1" x14ac:dyDescent="0.25">
      <c r="A6" s="3"/>
      <c r="C6" s="92" t="s">
        <v>1023</v>
      </c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</row>
    <row r="7" spans="1:25" ht="50.25" customHeight="1" x14ac:dyDescent="0.25">
      <c r="C7" s="91" t="s">
        <v>59</v>
      </c>
      <c r="D7" s="91"/>
      <c r="E7" s="491" t="s">
        <v>334</v>
      </c>
      <c r="F7" s="491"/>
      <c r="G7" s="406" t="s">
        <v>292</v>
      </c>
      <c r="H7" s="471" t="s">
        <v>253</v>
      </c>
      <c r="I7" s="471"/>
      <c r="J7" s="406" t="s">
        <v>738</v>
      </c>
      <c r="K7" s="406" t="s">
        <v>187</v>
      </c>
      <c r="L7" s="492" t="s">
        <v>1028</v>
      </c>
      <c r="M7" s="493"/>
      <c r="N7" s="493"/>
      <c r="O7" s="493"/>
      <c r="P7" s="494"/>
      <c r="Q7" s="28"/>
      <c r="R7" s="29"/>
      <c r="S7" s="29"/>
      <c r="T7" s="348"/>
      <c r="U7" s="29"/>
      <c r="V7" s="29"/>
      <c r="W7" s="29"/>
    </row>
    <row r="8" spans="1:25" ht="78.75" customHeight="1" thickBot="1" x14ac:dyDescent="0.3">
      <c r="C8" s="181" t="str">
        <f>Q8</f>
        <v>THERMEX Tesla 6-12 Wi-Fi</v>
      </c>
      <c r="D8" s="181"/>
      <c r="E8" s="181"/>
      <c r="F8" s="181" t="s">
        <v>335</v>
      </c>
      <c r="G8" s="404" t="s">
        <v>740</v>
      </c>
      <c r="H8" s="495" t="s">
        <v>1026</v>
      </c>
      <c r="I8" s="495"/>
      <c r="J8" s="404" t="s">
        <v>739</v>
      </c>
      <c r="K8" s="67" t="s">
        <v>1027</v>
      </c>
      <c r="L8" s="97">
        <v>0</v>
      </c>
      <c r="M8" s="97">
        <f>L8*O8</f>
        <v>0</v>
      </c>
      <c r="N8" s="97"/>
      <c r="O8" s="98">
        <f>P8*(1-$J$3)</f>
        <v>63990</v>
      </c>
      <c r="P8" s="99">
        <f>V8</f>
        <v>63990</v>
      </c>
      <c r="Q8" s="405" t="s">
        <v>1024</v>
      </c>
      <c r="R8" s="405" t="s">
        <v>1025</v>
      </c>
      <c r="S8" s="89">
        <v>511401</v>
      </c>
      <c r="T8" s="345">
        <v>4670033314533</v>
      </c>
      <c r="U8" s="31"/>
      <c r="V8" s="455">
        <f>VLOOKUP(R8,'Печать Заказа'!B:F,5,FALSE)</f>
        <v>63990</v>
      </c>
      <c r="W8" s="405" t="str">
        <f>IF(V8="фикс.цена",VLOOKUP(R8,'Печать Заказа'!B:F,4,FALSE),"")</f>
        <v/>
      </c>
      <c r="Y8" s="1" t="str">
        <f>IFERROR(VLOOKUP(R11,'Печать Заказа'!B:N,13,FALSE),"")</f>
        <v/>
      </c>
    </row>
    <row r="9" spans="1:25" ht="77.25" customHeight="1" thickTop="1" x14ac:dyDescent="0.25">
      <c r="B9" s="62"/>
      <c r="C9" s="92" t="s">
        <v>735</v>
      </c>
      <c r="D9" s="92"/>
      <c r="E9" s="439" t="s">
        <v>585</v>
      </c>
      <c r="F9" s="92"/>
      <c r="G9" s="92"/>
      <c r="H9" s="92"/>
      <c r="I9" s="92"/>
      <c r="J9" s="92"/>
      <c r="K9" s="92"/>
      <c r="L9" s="490"/>
      <c r="M9" s="490"/>
      <c r="N9" s="490"/>
      <c r="O9" s="490"/>
      <c r="P9" s="490"/>
      <c r="Q9" s="27"/>
      <c r="R9" s="30"/>
      <c r="S9" s="30"/>
      <c r="T9" s="347"/>
      <c r="U9" s="30"/>
      <c r="V9" s="30"/>
      <c r="W9" s="30"/>
      <c r="Y9" s="1" t="str">
        <f>IFERROR(VLOOKUP(#REF!,'Печать Заказа'!B:N,13,FALSE),"")</f>
        <v/>
      </c>
    </row>
    <row r="10" spans="1:25" ht="67.5" customHeight="1" x14ac:dyDescent="0.25">
      <c r="B10" s="84"/>
      <c r="C10" s="91" t="s">
        <v>59</v>
      </c>
      <c r="D10" s="91"/>
      <c r="E10" s="491" t="s">
        <v>334</v>
      </c>
      <c r="F10" s="491"/>
      <c r="G10" s="292" t="s">
        <v>292</v>
      </c>
      <c r="H10" s="471" t="s">
        <v>253</v>
      </c>
      <c r="I10" s="471"/>
      <c r="J10" s="292" t="s">
        <v>738</v>
      </c>
      <c r="K10" s="292" t="s">
        <v>187</v>
      </c>
      <c r="L10" s="492" t="s">
        <v>743</v>
      </c>
      <c r="M10" s="493"/>
      <c r="N10" s="493"/>
      <c r="O10" s="493"/>
      <c r="P10" s="494"/>
      <c r="Q10" s="28"/>
      <c r="R10" s="29"/>
      <c r="S10" s="29"/>
      <c r="T10" s="348"/>
      <c r="U10" s="29"/>
      <c r="V10" s="29"/>
      <c r="W10" s="29"/>
      <c r="Y10" s="1" t="str">
        <f>IFERROR(VLOOKUP(#REF!,'Печать Заказа'!B:N,13,FALSE),"")</f>
        <v/>
      </c>
    </row>
    <row r="11" spans="1:25" ht="15" customHeight="1" x14ac:dyDescent="0.25">
      <c r="B11" s="10"/>
      <c r="C11" s="181" t="str">
        <f>Q11</f>
        <v>THERMEX Grizzly 5-12 Wi-Fi</v>
      </c>
      <c r="D11" s="181"/>
      <c r="E11" s="181"/>
      <c r="F11" s="181" t="s">
        <v>335</v>
      </c>
      <c r="G11" s="294" t="s">
        <v>740</v>
      </c>
      <c r="H11" s="472" t="s">
        <v>736</v>
      </c>
      <c r="I11" s="472"/>
      <c r="J11" s="294" t="s">
        <v>739</v>
      </c>
      <c r="K11" s="67" t="s">
        <v>737</v>
      </c>
      <c r="L11" s="97">
        <v>0</v>
      </c>
      <c r="M11" s="97">
        <f>L11*O11</f>
        <v>0</v>
      </c>
      <c r="N11" s="97"/>
      <c r="O11" s="98">
        <f>P11*(1-$J$3)</f>
        <v>53990</v>
      </c>
      <c r="P11" s="99">
        <f>V11</f>
        <v>53990</v>
      </c>
      <c r="Q11" s="293" t="s">
        <v>734</v>
      </c>
      <c r="R11" s="293" t="s">
        <v>733</v>
      </c>
      <c r="S11" s="293">
        <v>511001</v>
      </c>
      <c r="T11" s="345">
        <v>4670033312690</v>
      </c>
      <c r="U11" s="29"/>
      <c r="V11" s="455">
        <f>VLOOKUP(R11,'Печать Заказа'!B:F,5,FALSE)</f>
        <v>53990</v>
      </c>
      <c r="W11" s="293" t="str">
        <f>IF(V11="фикс.цена",VLOOKUP(R11,'Печать Заказа'!B:F,4,FALSE),"")</f>
        <v/>
      </c>
      <c r="Y11" s="1" t="str">
        <f>IFERROR(VLOOKUP(#REF!,'Печать Заказа'!B:N,13,FALSE),"")</f>
        <v/>
      </c>
    </row>
    <row r="12" spans="1:25" ht="15" customHeight="1" thickBot="1" x14ac:dyDescent="0.3">
      <c r="B12" s="128"/>
      <c r="C12" s="407"/>
      <c r="D12" s="407"/>
      <c r="E12" s="407"/>
      <c r="F12" s="408"/>
      <c r="G12" s="128"/>
      <c r="H12" s="128"/>
      <c r="I12" s="128"/>
      <c r="J12" s="128"/>
      <c r="K12" s="128"/>
      <c r="L12" s="409"/>
      <c r="M12" s="409"/>
      <c r="N12" s="409"/>
      <c r="O12" s="409"/>
      <c r="P12" s="409"/>
      <c r="Q12" s="410"/>
      <c r="R12" s="411"/>
      <c r="S12" s="411"/>
      <c r="T12" s="411"/>
      <c r="U12" s="29"/>
      <c r="V12" s="411"/>
      <c r="W12" s="411"/>
      <c r="Y12" s="1" t="str">
        <f>IFERROR(VLOOKUP(R12,'Печать Заказа'!B:N,13,FALSE),"")</f>
        <v/>
      </c>
    </row>
    <row r="13" spans="1:25" ht="35.25" customHeight="1" thickBot="1" x14ac:dyDescent="0.3">
      <c r="B13" s="82" t="s">
        <v>1022</v>
      </c>
      <c r="U13" s="29"/>
      <c r="Y13" s="1" t="str">
        <f>IFERROR(VLOOKUP(R13,'Печать Заказа'!B:N,13,FALSE),"")</f>
        <v/>
      </c>
    </row>
    <row r="14" spans="1:25" ht="59.25" customHeight="1" thickTop="1" x14ac:dyDescent="0.25">
      <c r="B14" s="33"/>
      <c r="C14" s="92" t="s">
        <v>1023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33"/>
      <c r="R14" s="33"/>
      <c r="S14" s="33"/>
      <c r="T14" s="33"/>
      <c r="U14" s="29"/>
      <c r="V14" s="33"/>
      <c r="W14" s="33"/>
      <c r="Y14" s="1" t="str">
        <f>IFERROR(VLOOKUP(R14,'Печать Заказа'!B:N,13,FALSE),"")</f>
        <v/>
      </c>
    </row>
    <row r="15" spans="1:25" ht="69.75" customHeight="1" x14ac:dyDescent="0.25">
      <c r="C15" s="91" t="s">
        <v>59</v>
      </c>
      <c r="D15" s="91"/>
      <c r="E15" s="491" t="s">
        <v>334</v>
      </c>
      <c r="F15" s="491"/>
      <c r="G15" s="406" t="s">
        <v>292</v>
      </c>
      <c r="H15" s="471" t="s">
        <v>253</v>
      </c>
      <c r="I15" s="471"/>
      <c r="J15" s="406" t="s">
        <v>738</v>
      </c>
      <c r="K15" s="406" t="s">
        <v>187</v>
      </c>
      <c r="L15" s="492" t="s">
        <v>1032</v>
      </c>
      <c r="M15" s="493"/>
      <c r="N15" s="493"/>
      <c r="O15" s="493"/>
      <c r="P15" s="494"/>
      <c r="Q15" s="28"/>
      <c r="R15" s="29"/>
      <c r="S15" s="29"/>
      <c r="T15" s="348"/>
      <c r="U15" s="29"/>
      <c r="V15" s="29"/>
      <c r="W15" s="29"/>
      <c r="Y15" s="1" t="str">
        <f>IFERROR(VLOOKUP(#REF!,'Печать Заказа'!B:N,13,FALSE),"")</f>
        <v/>
      </c>
    </row>
    <row r="16" spans="1:25" ht="18" x14ac:dyDescent="0.25">
      <c r="C16" s="181" t="str">
        <f>Q16</f>
        <v>THERMEX Tesla 12-24 Wi-Fi</v>
      </c>
      <c r="D16" s="181"/>
      <c r="E16" s="181"/>
      <c r="F16" s="181" t="s">
        <v>335</v>
      </c>
      <c r="G16" s="404" t="s">
        <v>1031</v>
      </c>
      <c r="H16" s="495" t="s">
        <v>1034</v>
      </c>
      <c r="I16" s="495"/>
      <c r="J16" s="404" t="s">
        <v>739</v>
      </c>
      <c r="K16" s="67" t="s">
        <v>1033</v>
      </c>
      <c r="L16" s="97">
        <v>0</v>
      </c>
      <c r="M16" s="97">
        <f>L16*O16</f>
        <v>0</v>
      </c>
      <c r="N16" s="97"/>
      <c r="O16" s="98">
        <f>P16*(1-$J$3)</f>
        <v>89690</v>
      </c>
      <c r="P16" s="99">
        <f>V16</f>
        <v>89690</v>
      </c>
      <c r="Q16" s="405" t="s">
        <v>1029</v>
      </c>
      <c r="R16" s="405" t="s">
        <v>1030</v>
      </c>
      <c r="S16" s="89">
        <v>511402</v>
      </c>
      <c r="T16" s="345">
        <v>4670033314540</v>
      </c>
      <c r="U16" s="31"/>
      <c r="V16" s="455">
        <f>VLOOKUP(R16,'Печать Заказа'!B:F,5,FALSE)</f>
        <v>89690</v>
      </c>
      <c r="W16" s="405" t="str">
        <f>IF(V16="фикс.цена",VLOOKUP(R16,'Печать Заказа'!B:F,4,FALSE),"")</f>
        <v/>
      </c>
      <c r="Y16" s="1" t="str">
        <f>IFERROR(VLOOKUP(#REF!,'Печать Заказа'!B:N,13,FALSE),"")</f>
        <v/>
      </c>
    </row>
    <row r="17" spans="2:25" ht="15" customHeight="1" x14ac:dyDescent="0.25">
      <c r="Y17" s="1" t="str">
        <f>IFERROR(VLOOKUP(#REF!,'Печать Заказа'!B:N,13,FALSE),"")</f>
        <v/>
      </c>
    </row>
    <row r="18" spans="2:25" ht="15" customHeight="1" x14ac:dyDescent="0.25">
      <c r="Y18" s="1" t="str">
        <f>IFERROR(VLOOKUP(R18,'Печать Заказа'!B:N,13,FALSE),"")</f>
        <v/>
      </c>
    </row>
    <row r="19" spans="2:25" ht="15" customHeight="1" thickBot="1" x14ac:dyDescent="0.3">
      <c r="B19" s="128"/>
      <c r="C19" s="412"/>
      <c r="D19" s="412"/>
      <c r="E19" s="412"/>
      <c r="F19" s="413"/>
      <c r="G19" s="75"/>
      <c r="H19" s="75"/>
      <c r="I19" s="75"/>
      <c r="J19" s="75"/>
      <c r="K19" s="75"/>
      <c r="L19" s="414"/>
      <c r="M19" s="414"/>
      <c r="N19" s="414"/>
      <c r="O19" s="414"/>
      <c r="P19" s="414"/>
      <c r="Y19" s="1" t="str">
        <f>IFERROR(VLOOKUP(R19,'Печать Заказа'!B:N,13,FALSE),"")</f>
        <v/>
      </c>
    </row>
    <row r="20" spans="2:25" ht="15" customHeight="1" x14ac:dyDescent="0.25">
      <c r="Y20" s="1" t="str">
        <f>IFERROR(VLOOKUP(R20,'Печать Заказа'!B:N,13,FALSE),"")</f>
        <v/>
      </c>
    </row>
    <row r="21" spans="2:25" ht="15" customHeight="1" x14ac:dyDescent="0.25">
      <c r="Y21" s="1" t="str">
        <f>IFERROR(VLOOKUP(R21,'Печать Заказа'!B:N,13,FALSE),"")</f>
        <v/>
      </c>
    </row>
    <row r="22" spans="2:25" ht="15" customHeight="1" x14ac:dyDescent="0.25">
      <c r="Y22" s="1" t="str">
        <f>IFERROR(VLOOKUP(R22,'Печать Заказа'!B:N,13,FALSE),"")</f>
        <v/>
      </c>
    </row>
    <row r="23" spans="2:25" ht="15" customHeight="1" x14ac:dyDescent="0.25">
      <c r="Y23" s="1" t="str">
        <f>IFERROR(VLOOKUP(R23,'Печать Заказа'!B:N,13,FALSE),"")</f>
        <v/>
      </c>
    </row>
    <row r="24" spans="2:25" ht="15" customHeight="1" x14ac:dyDescent="0.25">
      <c r="Y24" s="1" t="str">
        <f>IFERROR(VLOOKUP(R24,'Печать Заказа'!B:N,13,FALSE),"")</f>
        <v/>
      </c>
    </row>
    <row r="25" spans="2:25" ht="15" customHeight="1" x14ac:dyDescent="0.25">
      <c r="Y25" s="1" t="str">
        <f>IFERROR(VLOOKUP(R25,'Печать Заказа'!B:N,13,FALSE),"")</f>
        <v/>
      </c>
    </row>
    <row r="26" spans="2:25" ht="15" customHeight="1" x14ac:dyDescent="0.25">
      <c r="Y26" s="1" t="str">
        <f>IFERROR(VLOOKUP(R26,'Печать Заказа'!B:N,13,FALSE),"")</f>
        <v/>
      </c>
    </row>
    <row r="27" spans="2:25" ht="15" customHeight="1" x14ac:dyDescent="0.25">
      <c r="Y27" s="1" t="str">
        <f>IFERROR(VLOOKUP(R27,'Печать Заказа'!B:N,13,FALSE),"")</f>
        <v/>
      </c>
    </row>
    <row r="28" spans="2:25" ht="15" customHeight="1" x14ac:dyDescent="0.25">
      <c r="Y28" s="1" t="str">
        <f>IFERROR(VLOOKUP(R28,'Печать Заказа'!B:N,13,FALSE),"")</f>
        <v/>
      </c>
    </row>
    <row r="29" spans="2:25" ht="15" customHeight="1" x14ac:dyDescent="0.25">
      <c r="Y29" s="1" t="str">
        <f>IFERROR(VLOOKUP(R29,'Печать Заказа'!B:N,13,FALSE),"")</f>
        <v/>
      </c>
    </row>
    <row r="30" spans="2:25" ht="15" customHeight="1" x14ac:dyDescent="0.25">
      <c r="Y30" s="1" t="str">
        <f>IFERROR(VLOOKUP(R30,'Печать Заказа'!B:N,13,FALSE),"")</f>
        <v/>
      </c>
    </row>
    <row r="31" spans="2:25" ht="15" customHeight="1" x14ac:dyDescent="0.25">
      <c r="Y31" s="1" t="str">
        <f>IFERROR(VLOOKUP(R31,'Печать Заказа'!B:N,13,FALSE),"")</f>
        <v/>
      </c>
    </row>
    <row r="32" spans="2:25" ht="15" customHeight="1" x14ac:dyDescent="0.25">
      <c r="Y32" s="1" t="str">
        <f>IFERROR(VLOOKUP(R32,'Печать Заказа'!B:N,13,FALSE),"")</f>
        <v/>
      </c>
    </row>
    <row r="33" spans="25:25" ht="15" customHeight="1" x14ac:dyDescent="0.25">
      <c r="Y33" s="1" t="str">
        <f>IFERROR(VLOOKUP(R33,'Печать Заказа'!B:N,13,FALSE),"")</f>
        <v/>
      </c>
    </row>
    <row r="34" spans="25:25" ht="15" customHeight="1" x14ac:dyDescent="0.25">
      <c r="Y34" s="1" t="str">
        <f>IFERROR(VLOOKUP(R34,'Печать Заказа'!B:N,13,FALSE),"")</f>
        <v/>
      </c>
    </row>
    <row r="35" spans="25:25" ht="15" customHeight="1" x14ac:dyDescent="0.25">
      <c r="Y35" s="1" t="str">
        <f>IFERROR(VLOOKUP(R35,'Печать Заказа'!B:N,13,FALSE),"")</f>
        <v/>
      </c>
    </row>
    <row r="36" spans="25:25" ht="15" customHeight="1" x14ac:dyDescent="0.25">
      <c r="Y36" s="1" t="str">
        <f>IFERROR(VLOOKUP(R36,'Печать Заказа'!B:N,13,FALSE),"")</f>
        <v/>
      </c>
    </row>
    <row r="37" spans="25:25" ht="15" customHeight="1" x14ac:dyDescent="0.25">
      <c r="Y37" s="1" t="str">
        <f>IFERROR(VLOOKUP(R37,'Печать Заказа'!B:N,13,FALSE),"")</f>
        <v/>
      </c>
    </row>
    <row r="38" spans="25:25" ht="15" customHeight="1" x14ac:dyDescent="0.25">
      <c r="Y38" s="1" t="str">
        <f>IFERROR(VLOOKUP(R38,'Печать Заказа'!B:N,13,FALSE),"")</f>
        <v/>
      </c>
    </row>
    <row r="39" spans="25:25" ht="15" customHeight="1" x14ac:dyDescent="0.25">
      <c r="Y39" s="1" t="str">
        <f>IFERROR(VLOOKUP(R39,'Печать Заказа'!B:N,13,FALSE),"")</f>
        <v/>
      </c>
    </row>
    <row r="40" spans="25:25" ht="15" customHeight="1" x14ac:dyDescent="0.25">
      <c r="Y40" s="1" t="str">
        <f>IFERROR(VLOOKUP(R40,'Печать Заказа'!B:N,13,FALSE),"")</f>
        <v/>
      </c>
    </row>
    <row r="41" spans="25:25" ht="15" customHeight="1" x14ac:dyDescent="0.25">
      <c r="Y41" s="1" t="str">
        <f>IFERROR(VLOOKUP(R41,'Печать Заказа'!B:N,13,FALSE),"")</f>
        <v/>
      </c>
    </row>
    <row r="42" spans="25:25" ht="15" customHeight="1" x14ac:dyDescent="0.25">
      <c r="Y42" s="1" t="str">
        <f>IFERROR(VLOOKUP(R42,'Печать Заказа'!B:N,13,FALSE),"")</f>
        <v/>
      </c>
    </row>
    <row r="43" spans="25:25" ht="15" customHeight="1" x14ac:dyDescent="0.25">
      <c r="Y43" s="1" t="str">
        <f>IFERROR(VLOOKUP(R43,'Печать Заказа'!B:N,13,FALSE),"")</f>
        <v/>
      </c>
    </row>
    <row r="44" spans="25:25" ht="15" customHeight="1" x14ac:dyDescent="0.25">
      <c r="Y44" s="1" t="str">
        <f>IFERROR(VLOOKUP(R44,'Печать Заказа'!B:N,13,FALSE),"")</f>
        <v/>
      </c>
    </row>
    <row r="45" spans="25:25" ht="15" customHeight="1" x14ac:dyDescent="0.25">
      <c r="Y45" s="1" t="str">
        <f>IFERROR(VLOOKUP(R45,'Печать Заказа'!B:N,13,FALSE),"")</f>
        <v/>
      </c>
    </row>
    <row r="46" spans="25:25" ht="15" customHeight="1" x14ac:dyDescent="0.25">
      <c r="Y46" s="1" t="str">
        <f>IFERROR(VLOOKUP(R46,'Печать Заказа'!B:N,13,FALSE),"")</f>
        <v/>
      </c>
    </row>
    <row r="47" spans="25:25" ht="15" customHeight="1" x14ac:dyDescent="0.25">
      <c r="Y47" s="1" t="str">
        <f>IFERROR(VLOOKUP(R47,'Печать Заказа'!B:N,13,FALSE),"")</f>
        <v/>
      </c>
    </row>
    <row r="48" spans="25:25" ht="15" customHeight="1" x14ac:dyDescent="0.25">
      <c r="Y48" s="1" t="str">
        <f>IFERROR(VLOOKUP(R48,'Печать Заказа'!B:N,13,FALSE),"")</f>
        <v/>
      </c>
    </row>
    <row r="49" spans="25:25" ht="15" customHeight="1" x14ac:dyDescent="0.25">
      <c r="Y49" s="1" t="str">
        <f>IFERROR(VLOOKUP(R49,'Печать Заказа'!B:N,13,FALSE),"")</f>
        <v/>
      </c>
    </row>
    <row r="50" spans="25:25" ht="15" customHeight="1" x14ac:dyDescent="0.25">
      <c r="Y50" s="1" t="str">
        <f>IFERROR(VLOOKUP(R50,'Печать Заказа'!B:N,13,FALSE),"")</f>
        <v/>
      </c>
    </row>
    <row r="51" spans="25:25" ht="15" customHeight="1" x14ac:dyDescent="0.25">
      <c r="Y51" s="1" t="str">
        <f>IFERROR(VLOOKUP(R51,'Печать Заказа'!B:N,13,FALSE),"")</f>
        <v/>
      </c>
    </row>
    <row r="52" spans="25:25" ht="15" customHeight="1" x14ac:dyDescent="0.25">
      <c r="Y52" s="1" t="str">
        <f>IFERROR(VLOOKUP(R52,'Печать Заказа'!B:N,13,FALSE),"")</f>
        <v/>
      </c>
    </row>
    <row r="53" spans="25:25" ht="15" customHeight="1" x14ac:dyDescent="0.25">
      <c r="Y53" s="1" t="str">
        <f>IFERROR(VLOOKUP(R53,'Печать Заказа'!B:N,13,FALSE),"")</f>
        <v/>
      </c>
    </row>
    <row r="54" spans="25:25" ht="15" customHeight="1" x14ac:dyDescent="0.25">
      <c r="Y54" s="1" t="str">
        <f>IFERROR(VLOOKUP(R54,'Печать Заказа'!B:N,13,FALSE),"")</f>
        <v/>
      </c>
    </row>
    <row r="55" spans="25:25" ht="15" customHeight="1" x14ac:dyDescent="0.25">
      <c r="Y55" s="1" t="str">
        <f>IFERROR(VLOOKUP(R55,'Печать Заказа'!B:N,13,FALSE),"")</f>
        <v/>
      </c>
    </row>
    <row r="56" spans="25:25" ht="15" customHeight="1" x14ac:dyDescent="0.25">
      <c r="Y56" s="1" t="str">
        <f>IFERROR(VLOOKUP(R56,'Печать Заказа'!B:N,13,FALSE),"")</f>
        <v/>
      </c>
    </row>
    <row r="57" spans="25:25" ht="15" customHeight="1" x14ac:dyDescent="0.25">
      <c r="Y57" s="1" t="str">
        <f>IFERROR(VLOOKUP(R57,'Печать Заказа'!B:N,13,FALSE),"")</f>
        <v/>
      </c>
    </row>
    <row r="58" spans="25:25" ht="15" customHeight="1" x14ac:dyDescent="0.25">
      <c r="Y58" s="1" t="str">
        <f>IFERROR(VLOOKUP(R58,'Печать Заказа'!B:N,13,FALSE),"")</f>
        <v/>
      </c>
    </row>
    <row r="59" spans="25:25" ht="15" customHeight="1" x14ac:dyDescent="0.25">
      <c r="Y59" s="1" t="str">
        <f>IFERROR(VLOOKUP(R59,'Печать Заказа'!B:N,13,FALSE),"")</f>
        <v/>
      </c>
    </row>
    <row r="60" spans="25:25" ht="15" customHeight="1" x14ac:dyDescent="0.25">
      <c r="Y60" s="1" t="str">
        <f>IFERROR(VLOOKUP(R60,'Печать Заказа'!B:N,13,FALSE),"")</f>
        <v/>
      </c>
    </row>
    <row r="61" spans="25:25" ht="15" customHeight="1" x14ac:dyDescent="0.25">
      <c r="Y61" s="1" t="str">
        <f>IFERROR(VLOOKUP(R61,'Печать Заказа'!B:N,13,FALSE),"")</f>
        <v/>
      </c>
    </row>
    <row r="62" spans="25:25" ht="15" customHeight="1" x14ac:dyDescent="0.25">
      <c r="Y62" s="1" t="str">
        <f>IFERROR(VLOOKUP(R62,'Печать Заказа'!B:N,13,FALSE),"")</f>
        <v/>
      </c>
    </row>
    <row r="63" spans="25:25" ht="15" customHeight="1" x14ac:dyDescent="0.25">
      <c r="Y63" s="1" t="str">
        <f>IFERROR(VLOOKUP(R63,'Печать Заказа'!B:N,13,FALSE),"")</f>
        <v/>
      </c>
    </row>
    <row r="64" spans="25:25" ht="15" customHeight="1" x14ac:dyDescent="0.25">
      <c r="Y64" s="1" t="str">
        <f>IFERROR(VLOOKUP(R64,'Печать Заказа'!B:N,13,FALSE),"")</f>
        <v/>
      </c>
    </row>
    <row r="65" spans="25:25" ht="15" customHeight="1" x14ac:dyDescent="0.25">
      <c r="Y65" s="1" t="str">
        <f>IFERROR(VLOOKUP(R65,'Печать Заказа'!B:N,13,FALSE),"")</f>
        <v/>
      </c>
    </row>
    <row r="66" spans="25:25" ht="15" customHeight="1" x14ac:dyDescent="0.25">
      <c r="Y66" s="1" t="str">
        <f>IFERROR(VLOOKUP(R66,'Печать Заказа'!B:N,13,FALSE),"")</f>
        <v/>
      </c>
    </row>
    <row r="67" spans="25:25" ht="15" customHeight="1" x14ac:dyDescent="0.25">
      <c r="Y67" s="1" t="str">
        <f>IFERROR(VLOOKUP(R67,'Печать Заказа'!B:N,13,FALSE),"")</f>
        <v/>
      </c>
    </row>
    <row r="68" spans="25:25" ht="15" customHeight="1" x14ac:dyDescent="0.25">
      <c r="Y68" s="1" t="str">
        <f>IFERROR(VLOOKUP(R68,'Печать Заказа'!B:N,13,FALSE),"")</f>
        <v/>
      </c>
    </row>
    <row r="69" spans="25:25" ht="15" customHeight="1" x14ac:dyDescent="0.25">
      <c r="Y69" s="1" t="str">
        <f>IFERROR(VLOOKUP(R69,'Печать Заказа'!B:N,13,FALSE),"")</f>
        <v/>
      </c>
    </row>
    <row r="70" spans="25:25" ht="15" customHeight="1" x14ac:dyDescent="0.25">
      <c r="Y70" s="1" t="str">
        <f>IFERROR(VLOOKUP(R70,'Печать Заказа'!B:N,13,FALSE),"")</f>
        <v/>
      </c>
    </row>
    <row r="71" spans="25:25" ht="15" customHeight="1" x14ac:dyDescent="0.25">
      <c r="Y71" s="1" t="str">
        <f>IFERROR(VLOOKUP(R71,'Печать Заказа'!B:N,13,FALSE),"")</f>
        <v/>
      </c>
    </row>
    <row r="72" spans="25:25" ht="15" customHeight="1" x14ac:dyDescent="0.25">
      <c r="Y72" s="1" t="str">
        <f>IFERROR(VLOOKUP(R72,'Печать Заказа'!B:N,13,FALSE),"")</f>
        <v/>
      </c>
    </row>
    <row r="73" spans="25:25" ht="15" customHeight="1" x14ac:dyDescent="0.25">
      <c r="Y73" s="1" t="str">
        <f>IFERROR(VLOOKUP(R73,'Печать Заказа'!B:N,13,FALSE),"")</f>
        <v/>
      </c>
    </row>
    <row r="74" spans="25:25" ht="15" customHeight="1" x14ac:dyDescent="0.25">
      <c r="Y74" s="1" t="str">
        <f>IFERROR(VLOOKUP(R74,'Печать Заказа'!B:N,13,FALSE),"")</f>
        <v/>
      </c>
    </row>
    <row r="75" spans="25:25" ht="15" customHeight="1" x14ac:dyDescent="0.25">
      <c r="Y75" s="1" t="str">
        <f>IFERROR(VLOOKUP(R75,'Печать Заказа'!B:N,13,FALSE),"")</f>
        <v/>
      </c>
    </row>
    <row r="76" spans="25:25" ht="15" customHeight="1" x14ac:dyDescent="0.25">
      <c r="Y76" s="1" t="str">
        <f>IFERROR(VLOOKUP(R76,'Печать Заказа'!B:N,13,FALSE),"")</f>
        <v/>
      </c>
    </row>
    <row r="77" spans="25:25" ht="15" customHeight="1" x14ac:dyDescent="0.25">
      <c r="Y77" s="1" t="str">
        <f>IFERROR(VLOOKUP(R77,'Печать Заказа'!B:N,13,FALSE),"")</f>
        <v/>
      </c>
    </row>
    <row r="78" spans="25:25" ht="15" customHeight="1" x14ac:dyDescent="0.25">
      <c r="Y78" s="1" t="str">
        <f>IFERROR(VLOOKUP(R78,'Печать Заказа'!B:N,13,FALSE),"")</f>
        <v/>
      </c>
    </row>
    <row r="79" spans="25:25" ht="15" customHeight="1" x14ac:dyDescent="0.25">
      <c r="Y79" s="1" t="str">
        <f>IFERROR(VLOOKUP(R79,'Печать Заказа'!B:N,13,FALSE),"")</f>
        <v/>
      </c>
    </row>
    <row r="80" spans="25:25" ht="15" customHeight="1" x14ac:dyDescent="0.25">
      <c r="Y80" s="1" t="str">
        <f>IFERROR(VLOOKUP(R80,'Печать Заказа'!B:N,13,FALSE),"")</f>
        <v/>
      </c>
    </row>
    <row r="81" spans="25:25" ht="15" customHeight="1" x14ac:dyDescent="0.25">
      <c r="Y81" s="1" t="str">
        <f>IFERROR(VLOOKUP(R81,'Печать Заказа'!B:N,13,FALSE),"")</f>
        <v/>
      </c>
    </row>
    <row r="82" spans="25:25" ht="15" customHeight="1" x14ac:dyDescent="0.25">
      <c r="Y82" s="1" t="str">
        <f>IFERROR(VLOOKUP(R82,'Печать Заказа'!B:N,13,FALSE),"")</f>
        <v/>
      </c>
    </row>
    <row r="83" spans="25:25" ht="15" customHeight="1" x14ac:dyDescent="0.25">
      <c r="Y83" s="1" t="str">
        <f>IFERROR(VLOOKUP(R83,'Печать Заказа'!B:N,13,FALSE),"")</f>
        <v/>
      </c>
    </row>
    <row r="84" spans="25:25" ht="15" customHeight="1" x14ac:dyDescent="0.25">
      <c r="Y84" s="1" t="str">
        <f>IFERROR(VLOOKUP(R84,'Печать Заказа'!B:N,13,FALSE),"")</f>
        <v/>
      </c>
    </row>
    <row r="85" spans="25:25" ht="15" customHeight="1" x14ac:dyDescent="0.25">
      <c r="Y85" s="1" t="str">
        <f>IFERROR(VLOOKUP(R85,'Печать Заказа'!B:N,13,FALSE),"")</f>
        <v/>
      </c>
    </row>
    <row r="86" spans="25:25" ht="15" customHeight="1" x14ac:dyDescent="0.25">
      <c r="Y86" s="1" t="str">
        <f>IFERROR(VLOOKUP(R86,'Печать Заказа'!B:N,13,FALSE),"")</f>
        <v/>
      </c>
    </row>
    <row r="87" spans="25:25" ht="15" customHeight="1" x14ac:dyDescent="0.25">
      <c r="Y87" s="1" t="str">
        <f>IFERROR(VLOOKUP(R87,'Печать Заказа'!B:N,13,FALSE),"")</f>
        <v/>
      </c>
    </row>
    <row r="88" spans="25:25" ht="15" customHeight="1" x14ac:dyDescent="0.25">
      <c r="Y88" s="1" t="str">
        <f>IFERROR(VLOOKUP(R88,'Печать Заказа'!B:N,13,FALSE),"")</f>
        <v/>
      </c>
    </row>
    <row r="89" spans="25:25" ht="15" customHeight="1" x14ac:dyDescent="0.25">
      <c r="Y89" s="1" t="str">
        <f>IFERROR(VLOOKUP(R89,'Печать Заказа'!B:N,13,FALSE),"")</f>
        <v/>
      </c>
    </row>
    <row r="90" spans="25:25" ht="15" customHeight="1" x14ac:dyDescent="0.25">
      <c r="Y90" s="1" t="str">
        <f>IFERROR(VLOOKUP(R90,'Печать Заказа'!B:N,13,FALSE),"")</f>
        <v/>
      </c>
    </row>
    <row r="91" spans="25:25" ht="15" customHeight="1" x14ac:dyDescent="0.25">
      <c r="Y91" s="1" t="str">
        <f>IFERROR(VLOOKUP(R91,'Печать Заказа'!B:N,13,FALSE),"")</f>
        <v/>
      </c>
    </row>
    <row r="92" spans="25:25" ht="15" customHeight="1" x14ac:dyDescent="0.25">
      <c r="Y92" s="1" t="str">
        <f>IFERROR(VLOOKUP(R92,'Печать Заказа'!B:N,13,FALSE),"")</f>
        <v/>
      </c>
    </row>
    <row r="93" spans="25:25" ht="15" customHeight="1" x14ac:dyDescent="0.25">
      <c r="Y93" s="1" t="str">
        <f>IFERROR(VLOOKUP(R93,'Печать Заказа'!B:N,13,FALSE),"")</f>
        <v/>
      </c>
    </row>
    <row r="94" spans="25:25" ht="15" customHeight="1" x14ac:dyDescent="0.25">
      <c r="Y94" s="1" t="str">
        <f>IFERROR(VLOOKUP(R94,'Печать Заказа'!B:N,13,FALSE),"")</f>
        <v/>
      </c>
    </row>
    <row r="95" spans="25:25" ht="15" customHeight="1" x14ac:dyDescent="0.25">
      <c r="Y95" s="1" t="str">
        <f>IFERROR(VLOOKUP(R95,'Печать Заказа'!B:N,13,FALSE),"")</f>
        <v/>
      </c>
    </row>
    <row r="96" spans="25:25" ht="15" customHeight="1" x14ac:dyDescent="0.25">
      <c r="Y96" s="1" t="str">
        <f>IFERROR(VLOOKUP(R96,'Печать Заказа'!B:N,13,FALSE),"")</f>
        <v/>
      </c>
    </row>
    <row r="97" spans="25:25" ht="15" customHeight="1" x14ac:dyDescent="0.25">
      <c r="Y97" s="1" t="str">
        <f>IFERROR(VLOOKUP(R97,'Печать Заказа'!B:N,13,FALSE),"")</f>
        <v/>
      </c>
    </row>
    <row r="98" spans="25:25" ht="15" customHeight="1" x14ac:dyDescent="0.25">
      <c r="Y98" s="1" t="str">
        <f>IFERROR(VLOOKUP(R98,'Печать Заказа'!B:N,13,FALSE),"")</f>
        <v/>
      </c>
    </row>
    <row r="99" spans="25:25" ht="15" customHeight="1" x14ac:dyDescent="0.25">
      <c r="Y99" s="1" t="str">
        <f>IFERROR(VLOOKUP(R99,'Печать Заказа'!B:N,13,FALSE),"")</f>
        <v/>
      </c>
    </row>
    <row r="100" spans="25:25" ht="15" customHeight="1" x14ac:dyDescent="0.25">
      <c r="Y100" s="1" t="str">
        <f>IFERROR(VLOOKUP(R100,'Печать Заказа'!B:N,13,FALSE),"")</f>
        <v/>
      </c>
    </row>
    <row r="101" spans="25:25" ht="15" customHeight="1" x14ac:dyDescent="0.25">
      <c r="Y101" s="1" t="str">
        <f>IFERROR(VLOOKUP(R101,'Печать Заказа'!B:N,13,FALSE),"")</f>
        <v/>
      </c>
    </row>
    <row r="102" spans="25:25" ht="15" customHeight="1" x14ac:dyDescent="0.25">
      <c r="Y102" s="1" t="str">
        <f>IFERROR(VLOOKUP(R102,'Печать Заказа'!B:N,13,FALSE),"")</f>
        <v/>
      </c>
    </row>
    <row r="103" spans="25:25" ht="15" customHeight="1" x14ac:dyDescent="0.25">
      <c r="Y103" s="1" t="str">
        <f>IFERROR(VLOOKUP(R103,'Печать Заказа'!B:N,13,FALSE),"")</f>
        <v/>
      </c>
    </row>
    <row r="104" spans="25:25" ht="15" customHeight="1" x14ac:dyDescent="0.25">
      <c r="Y104" s="1" t="str">
        <f>IFERROR(VLOOKUP(R104,'Печать Заказа'!B:N,13,FALSE),"")</f>
        <v/>
      </c>
    </row>
    <row r="105" spans="25:25" ht="15" customHeight="1" x14ac:dyDescent="0.25">
      <c r="Y105" s="1" t="str">
        <f>IFERROR(VLOOKUP(R105,'Печать Заказа'!B:N,13,FALSE),"")</f>
        <v/>
      </c>
    </row>
    <row r="106" spans="25:25" ht="15" customHeight="1" x14ac:dyDescent="0.25">
      <c r="Y106" s="1" t="str">
        <f>IFERROR(VLOOKUP(R106,'Печать Заказа'!B:N,13,FALSE),"")</f>
        <v/>
      </c>
    </row>
    <row r="107" spans="25:25" ht="15" customHeight="1" x14ac:dyDescent="0.25">
      <c r="Y107" s="1" t="str">
        <f>IFERROR(VLOOKUP(R107,'Печать Заказа'!B:N,13,FALSE),"")</f>
        <v/>
      </c>
    </row>
    <row r="108" spans="25:25" ht="15" customHeight="1" x14ac:dyDescent="0.25">
      <c r="Y108" s="1" t="str">
        <f>IFERROR(VLOOKUP(R108,'Печать Заказа'!B:N,13,FALSE),"")</f>
        <v/>
      </c>
    </row>
    <row r="109" spans="25:25" ht="15" customHeight="1" x14ac:dyDescent="0.25">
      <c r="Y109" s="1" t="str">
        <f>IFERROR(VLOOKUP(R109,'Печать Заказа'!B:N,13,FALSE),"")</f>
        <v/>
      </c>
    </row>
    <row r="110" spans="25:25" ht="15" customHeight="1" x14ac:dyDescent="0.25">
      <c r="Y110" s="1" t="str">
        <f>IFERROR(VLOOKUP(R110,'Печать Заказа'!B:N,13,FALSE),"")</f>
        <v/>
      </c>
    </row>
    <row r="111" spans="25:25" ht="15" customHeight="1" x14ac:dyDescent="0.25">
      <c r="Y111" s="1" t="str">
        <f>IFERROR(VLOOKUP(R111,'Печать Заказа'!B:N,13,FALSE),"")</f>
        <v/>
      </c>
    </row>
    <row r="112" spans="25:25" ht="15" customHeight="1" x14ac:dyDescent="0.25">
      <c r="Y112" s="1" t="str">
        <f>IFERROR(VLOOKUP(R112,'Печать Заказа'!B:N,13,FALSE),"")</f>
        <v/>
      </c>
    </row>
    <row r="113" spans="25:25" ht="15" customHeight="1" x14ac:dyDescent="0.25">
      <c r="Y113" s="1" t="str">
        <f>IFERROR(VLOOKUP(R113,'Печать Заказа'!B:N,13,FALSE),"")</f>
        <v/>
      </c>
    </row>
    <row r="114" spans="25:25" ht="15" customHeight="1" x14ac:dyDescent="0.25">
      <c r="Y114" s="1" t="str">
        <f>IFERROR(VLOOKUP(R114,'Печать Заказа'!B:N,13,FALSE),"")</f>
        <v/>
      </c>
    </row>
    <row r="115" spans="25:25" ht="15" customHeight="1" x14ac:dyDescent="0.25">
      <c r="Y115" s="1" t="str">
        <f>IFERROR(VLOOKUP(R115,'Печать Заказа'!B:N,13,FALSE),"")</f>
        <v/>
      </c>
    </row>
    <row r="116" spans="25:25" ht="15" customHeight="1" x14ac:dyDescent="0.25">
      <c r="Y116" s="1" t="str">
        <f>IFERROR(VLOOKUP(R116,'Печать Заказа'!B:N,13,FALSE),"")</f>
        <v/>
      </c>
    </row>
    <row r="117" spans="25:25" ht="15" customHeight="1" x14ac:dyDescent="0.25">
      <c r="Y117" s="1" t="str">
        <f>IFERROR(VLOOKUP(R117,'Печать Заказа'!B:N,13,FALSE),"")</f>
        <v/>
      </c>
    </row>
    <row r="118" spans="25:25" ht="15" customHeight="1" x14ac:dyDescent="0.25">
      <c r="Y118" s="1" t="str">
        <f>IFERROR(VLOOKUP(R118,'Печать Заказа'!B:N,13,FALSE),"")</f>
        <v/>
      </c>
    </row>
    <row r="119" spans="25:25" ht="15" customHeight="1" x14ac:dyDescent="0.25">
      <c r="Y119" s="1" t="str">
        <f>IFERROR(VLOOKUP(R119,'Печать Заказа'!B:N,13,FALSE),"")</f>
        <v/>
      </c>
    </row>
    <row r="120" spans="25:25" ht="15" customHeight="1" x14ac:dyDescent="0.25">
      <c r="Y120" s="1" t="str">
        <f>IFERROR(VLOOKUP(R120,'Печать Заказа'!B:N,13,FALSE),"")</f>
        <v/>
      </c>
    </row>
    <row r="121" spans="25:25" ht="15" customHeight="1" x14ac:dyDescent="0.25">
      <c r="Y121" s="1" t="str">
        <f>IFERROR(VLOOKUP(R121,'Печать Заказа'!B:N,13,FALSE),"")</f>
        <v/>
      </c>
    </row>
    <row r="122" spans="25:25" ht="15" customHeight="1" x14ac:dyDescent="0.25">
      <c r="Y122" s="1" t="str">
        <f>IFERROR(VLOOKUP(R122,'Печать Заказа'!B:N,13,FALSE),"")</f>
        <v/>
      </c>
    </row>
    <row r="123" spans="25:25" ht="15" customHeight="1" x14ac:dyDescent="0.25">
      <c r="Y123" s="1" t="str">
        <f>IFERROR(VLOOKUP(R123,'Печать Заказа'!B:N,13,FALSE),"")</f>
        <v/>
      </c>
    </row>
    <row r="124" spans="25:25" ht="15" customHeight="1" x14ac:dyDescent="0.25">
      <c r="Y124" s="1" t="str">
        <f>IFERROR(VLOOKUP(R124,'Печать Заказа'!B:N,13,FALSE),"")</f>
        <v/>
      </c>
    </row>
    <row r="125" spans="25:25" ht="15" customHeight="1" x14ac:dyDescent="0.25">
      <c r="Y125" s="1" t="str">
        <f>IFERROR(VLOOKUP(R125,'Печать Заказа'!B:N,13,FALSE),"")</f>
        <v/>
      </c>
    </row>
    <row r="126" spans="25:25" ht="15" customHeight="1" x14ac:dyDescent="0.25">
      <c r="Y126" s="1" t="str">
        <f>IFERROR(VLOOKUP(R126,'Печать Заказа'!B:N,13,FALSE),"")</f>
        <v/>
      </c>
    </row>
    <row r="127" spans="25:25" ht="15" customHeight="1" x14ac:dyDescent="0.25">
      <c r="Y127" s="1" t="str">
        <f>IFERROR(VLOOKUP(R127,'Печать Заказа'!B:N,13,FALSE),"")</f>
        <v/>
      </c>
    </row>
    <row r="128" spans="25:25" ht="15" customHeight="1" x14ac:dyDescent="0.25">
      <c r="Y128" s="1" t="str">
        <f>IFERROR(VLOOKUP(R128,'Печать Заказа'!B:N,13,FALSE),"")</f>
        <v/>
      </c>
    </row>
    <row r="129" spans="25:25" ht="15" customHeight="1" x14ac:dyDescent="0.25">
      <c r="Y129" s="1" t="str">
        <f>IFERROR(VLOOKUP(R129,'Печать Заказа'!B:N,13,FALSE),"")</f>
        <v/>
      </c>
    </row>
    <row r="130" spans="25:25" ht="15" customHeight="1" x14ac:dyDescent="0.25">
      <c r="Y130" s="1" t="str">
        <f>IFERROR(VLOOKUP(R130,'Печать Заказа'!B:N,13,FALSE),"")</f>
        <v/>
      </c>
    </row>
    <row r="131" spans="25:25" ht="15" customHeight="1" x14ac:dyDescent="0.25">
      <c r="Y131" s="1" t="str">
        <f>IFERROR(VLOOKUP(R131,'Печать Заказа'!B:N,13,FALSE),"")</f>
        <v/>
      </c>
    </row>
    <row r="132" spans="25:25" ht="15" customHeight="1" x14ac:dyDescent="0.25">
      <c r="Y132" s="1" t="str">
        <f>IFERROR(VLOOKUP(R132,'Печать Заказа'!B:N,13,FALSE),"")</f>
        <v/>
      </c>
    </row>
    <row r="133" spans="25:25" ht="15" customHeight="1" x14ac:dyDescent="0.25">
      <c r="Y133" s="1" t="str">
        <f>IFERROR(VLOOKUP(R133,'Печать Заказа'!B:N,13,FALSE),"")</f>
        <v/>
      </c>
    </row>
    <row r="134" spans="25:25" ht="15" customHeight="1" x14ac:dyDescent="0.25">
      <c r="Y134" s="1" t="str">
        <f>IFERROR(VLOOKUP(R134,'Печать Заказа'!B:N,13,FALSE),"")</f>
        <v/>
      </c>
    </row>
    <row r="135" spans="25:25" ht="15" customHeight="1" x14ac:dyDescent="0.25">
      <c r="Y135" s="1" t="str">
        <f>IFERROR(VLOOKUP(R135,'Печать Заказа'!B:N,13,FALSE),"")</f>
        <v/>
      </c>
    </row>
    <row r="136" spans="25:25" ht="15" customHeight="1" x14ac:dyDescent="0.25">
      <c r="Y136" s="1" t="str">
        <f>IFERROR(VLOOKUP(R136,'Печать Заказа'!B:N,13,FALSE),"")</f>
        <v/>
      </c>
    </row>
    <row r="137" spans="25:25" ht="15" customHeight="1" x14ac:dyDescent="0.25">
      <c r="Y137" s="1" t="str">
        <f>IFERROR(VLOOKUP(R137,'Печать Заказа'!B:N,13,FALSE),"")</f>
        <v/>
      </c>
    </row>
    <row r="138" spans="25:25" ht="15" customHeight="1" x14ac:dyDescent="0.25">
      <c r="Y138" s="1" t="str">
        <f>IFERROR(VLOOKUP(R138,'Печать Заказа'!B:N,13,FALSE),"")</f>
        <v/>
      </c>
    </row>
    <row r="139" spans="25:25" ht="15" customHeight="1" x14ac:dyDescent="0.25">
      <c r="Y139" s="1" t="str">
        <f>IFERROR(VLOOKUP(R139,'Печать Заказа'!B:N,13,FALSE),"")</f>
        <v/>
      </c>
    </row>
    <row r="140" spans="25:25" ht="15" customHeight="1" x14ac:dyDescent="0.25">
      <c r="Y140" s="1" t="str">
        <f>IFERROR(VLOOKUP(R140,'Печать Заказа'!B:N,13,FALSE),"")</f>
        <v/>
      </c>
    </row>
    <row r="141" spans="25:25" ht="15" customHeight="1" x14ac:dyDescent="0.25">
      <c r="Y141" s="1" t="str">
        <f>IFERROR(VLOOKUP(R141,'Печать Заказа'!B:N,13,FALSE),"")</f>
        <v/>
      </c>
    </row>
    <row r="142" spans="25:25" ht="15" customHeight="1" x14ac:dyDescent="0.25">
      <c r="Y142" s="1" t="str">
        <f>IFERROR(VLOOKUP(R142,'Печать Заказа'!B:N,13,FALSE),"")</f>
        <v/>
      </c>
    </row>
    <row r="143" spans="25:25" ht="15" customHeight="1" x14ac:dyDescent="0.25">
      <c r="Y143" s="1" t="str">
        <f>IFERROR(VLOOKUP(R143,'Печать Заказа'!B:N,13,FALSE),"")</f>
        <v/>
      </c>
    </row>
    <row r="144" spans="25:25" ht="15" customHeight="1" x14ac:dyDescent="0.25">
      <c r="Y144" s="1" t="str">
        <f>IFERROR(VLOOKUP(R144,'Печать Заказа'!B:N,13,FALSE),"")</f>
        <v/>
      </c>
    </row>
    <row r="145" spans="25:25" ht="15" customHeight="1" x14ac:dyDescent="0.25">
      <c r="Y145" s="1" t="str">
        <f>IFERROR(VLOOKUP(R145,'Печать Заказа'!B:N,13,FALSE),"")</f>
        <v/>
      </c>
    </row>
    <row r="146" spans="25:25" ht="15" customHeight="1" x14ac:dyDescent="0.25">
      <c r="Y146" s="1" t="str">
        <f>IFERROR(VLOOKUP(R146,'Печать Заказа'!B:N,13,FALSE),"")</f>
        <v/>
      </c>
    </row>
    <row r="147" spans="25:25" ht="15" customHeight="1" x14ac:dyDescent="0.25">
      <c r="Y147" s="1" t="str">
        <f>IFERROR(VLOOKUP(R147,'Печать Заказа'!B:N,13,FALSE),"")</f>
        <v/>
      </c>
    </row>
    <row r="148" spans="25:25" ht="15" customHeight="1" x14ac:dyDescent="0.25">
      <c r="Y148" s="1" t="str">
        <f>IFERROR(VLOOKUP(R148,'Печать Заказа'!B:N,13,FALSE),"")</f>
        <v/>
      </c>
    </row>
    <row r="149" spans="25:25" ht="15" customHeight="1" x14ac:dyDescent="0.25">
      <c r="Y149" s="1" t="str">
        <f>IFERROR(VLOOKUP(R149,'Печать Заказа'!B:N,13,FALSE),"")</f>
        <v/>
      </c>
    </row>
    <row r="150" spans="25:25" ht="15" customHeight="1" x14ac:dyDescent="0.25">
      <c r="Y150" s="1" t="str">
        <f>IFERROR(VLOOKUP(R150,'Печать Заказа'!B:N,13,FALSE),"")</f>
        <v/>
      </c>
    </row>
    <row r="151" spans="25:25" ht="15" customHeight="1" x14ac:dyDescent="0.25">
      <c r="Y151" s="1" t="str">
        <f>IFERROR(VLOOKUP(R151,'Печать Заказа'!B:N,13,FALSE),"")</f>
        <v/>
      </c>
    </row>
    <row r="152" spans="25:25" ht="15" customHeight="1" x14ac:dyDescent="0.25">
      <c r="Y152" s="1" t="str">
        <f>IFERROR(VLOOKUP(R152,'Печать Заказа'!B:N,13,FALSE),"")</f>
        <v/>
      </c>
    </row>
    <row r="153" spans="25:25" ht="15" customHeight="1" x14ac:dyDescent="0.25">
      <c r="Y153" s="1" t="str">
        <f>IFERROR(VLOOKUP(R153,'Печать Заказа'!B:N,13,FALSE),"")</f>
        <v/>
      </c>
    </row>
    <row r="154" spans="25:25" ht="15" customHeight="1" x14ac:dyDescent="0.25">
      <c r="Y154" s="1" t="str">
        <f>IFERROR(VLOOKUP(R154,'Печать Заказа'!B:N,13,FALSE),"")</f>
        <v/>
      </c>
    </row>
    <row r="155" spans="25:25" ht="15" customHeight="1" x14ac:dyDescent="0.25">
      <c r="Y155" s="1" t="str">
        <f>IFERROR(VLOOKUP(R155,'Печать Заказа'!B:N,13,FALSE),"")</f>
        <v/>
      </c>
    </row>
    <row r="156" spans="25:25" ht="15" customHeight="1" x14ac:dyDescent="0.25">
      <c r="Y156" s="1" t="str">
        <f>IFERROR(VLOOKUP(R156,'Печать Заказа'!B:N,13,FALSE),"")</f>
        <v/>
      </c>
    </row>
    <row r="157" spans="25:25" ht="15" customHeight="1" x14ac:dyDescent="0.25">
      <c r="Y157" s="1" t="str">
        <f>IFERROR(VLOOKUP(R157,'Печать Заказа'!B:N,13,FALSE),"")</f>
        <v/>
      </c>
    </row>
    <row r="158" spans="25:25" ht="15" customHeight="1" x14ac:dyDescent="0.25">
      <c r="Y158" s="1" t="str">
        <f>IFERROR(VLOOKUP(R158,'Печать Заказа'!B:N,13,FALSE),"")</f>
        <v/>
      </c>
    </row>
    <row r="159" spans="25:25" ht="15" customHeight="1" x14ac:dyDescent="0.25">
      <c r="Y159" s="1" t="str">
        <f>IFERROR(VLOOKUP(R159,'Печать Заказа'!B:N,13,FALSE),"")</f>
        <v/>
      </c>
    </row>
    <row r="160" spans="25:25" ht="15" customHeight="1" x14ac:dyDescent="0.25">
      <c r="Y160" s="1" t="str">
        <f>IFERROR(VLOOKUP(R160,'Печать Заказа'!B:N,13,FALSE),"")</f>
        <v/>
      </c>
    </row>
    <row r="161" spans="25:25" ht="15" customHeight="1" x14ac:dyDescent="0.25">
      <c r="Y161" s="1" t="str">
        <f>IFERROR(VLOOKUP(R161,'Печать Заказа'!B:N,13,FALSE),"")</f>
        <v/>
      </c>
    </row>
    <row r="162" spans="25:25" ht="15" customHeight="1" x14ac:dyDescent="0.25">
      <c r="Y162" s="1" t="str">
        <f>IFERROR(VLOOKUP(R162,'Печать Заказа'!B:N,13,FALSE),"")</f>
        <v/>
      </c>
    </row>
    <row r="163" spans="25:25" ht="15" customHeight="1" x14ac:dyDescent="0.25">
      <c r="Y163" s="1" t="str">
        <f>IFERROR(VLOOKUP(R163,'Печать Заказа'!B:N,13,FALSE),"")</f>
        <v/>
      </c>
    </row>
    <row r="164" spans="25:25" ht="15" customHeight="1" x14ac:dyDescent="0.25">
      <c r="Y164" s="1" t="str">
        <f>IFERROR(VLOOKUP(R164,'Печать Заказа'!B:N,13,FALSE),"")</f>
        <v/>
      </c>
    </row>
    <row r="165" spans="25:25" ht="15" customHeight="1" x14ac:dyDescent="0.25">
      <c r="Y165" s="1" t="str">
        <f>IFERROR(VLOOKUP(R165,'Печать Заказа'!B:N,13,FALSE),"")</f>
        <v/>
      </c>
    </row>
    <row r="166" spans="25:25" ht="15" customHeight="1" x14ac:dyDescent="0.25">
      <c r="Y166" s="1" t="str">
        <f>IFERROR(VLOOKUP(R166,'Печать Заказа'!B:N,13,FALSE),"")</f>
        <v/>
      </c>
    </row>
    <row r="167" spans="25:25" ht="15" customHeight="1" x14ac:dyDescent="0.25">
      <c r="Y167" s="1" t="str">
        <f>IFERROR(VLOOKUP(R167,'Печать Заказа'!B:N,13,FALSE),"")</f>
        <v/>
      </c>
    </row>
    <row r="168" spans="25:25" ht="15" customHeight="1" x14ac:dyDescent="0.25">
      <c r="Y168" s="1" t="str">
        <f>IFERROR(VLOOKUP(R168,'Печать Заказа'!B:N,13,FALSE),"")</f>
        <v/>
      </c>
    </row>
    <row r="169" spans="25:25" ht="15" customHeight="1" x14ac:dyDescent="0.25">
      <c r="Y169" s="1" t="str">
        <f>IFERROR(VLOOKUP(R169,'Печать Заказа'!B:N,13,FALSE),"")</f>
        <v/>
      </c>
    </row>
    <row r="170" spans="25:25" ht="15" customHeight="1" x14ac:dyDescent="0.25">
      <c r="Y170" s="1" t="str">
        <f>IFERROR(VLOOKUP(R170,'Печать Заказа'!B:N,13,FALSE),"")</f>
        <v/>
      </c>
    </row>
    <row r="171" spans="25:25" ht="15" customHeight="1" x14ac:dyDescent="0.25">
      <c r="Y171" s="1" t="str">
        <f>IFERROR(VLOOKUP(R171,'Печать Заказа'!B:N,13,FALSE),"")</f>
        <v/>
      </c>
    </row>
    <row r="172" spans="25:25" ht="15" customHeight="1" x14ac:dyDescent="0.25">
      <c r="Y172" s="1" t="str">
        <f>IFERROR(VLOOKUP(R172,'Печать Заказа'!B:N,13,FALSE),"")</f>
        <v/>
      </c>
    </row>
    <row r="173" spans="25:25" ht="15" customHeight="1" x14ac:dyDescent="0.25">
      <c r="Y173" s="1" t="str">
        <f>IFERROR(VLOOKUP(R173,'Печать Заказа'!B:N,13,FALSE),"")</f>
        <v/>
      </c>
    </row>
    <row r="174" spans="25:25" ht="15" customHeight="1" x14ac:dyDescent="0.25">
      <c r="Y174" s="1" t="str">
        <f>IFERROR(VLOOKUP(R174,'Печать Заказа'!B:N,13,FALSE),"")</f>
        <v/>
      </c>
    </row>
    <row r="175" spans="25:25" ht="15" customHeight="1" x14ac:dyDescent="0.25">
      <c r="Y175" s="1" t="str">
        <f>IFERROR(VLOOKUP(R175,'Печать Заказа'!B:N,13,FALSE),"")</f>
        <v/>
      </c>
    </row>
    <row r="176" spans="25:25" ht="15" customHeight="1" x14ac:dyDescent="0.25">
      <c r="Y176" s="1" t="str">
        <f>IFERROR(VLOOKUP(R176,'Печать Заказа'!B:N,13,FALSE),"")</f>
        <v/>
      </c>
    </row>
    <row r="177" spans="25:25" ht="15" customHeight="1" x14ac:dyDescent="0.25">
      <c r="Y177" s="1" t="str">
        <f>IFERROR(VLOOKUP(R177,'Печать Заказа'!B:N,13,FALSE),"")</f>
        <v/>
      </c>
    </row>
    <row r="178" spans="25:25" ht="15" customHeight="1" x14ac:dyDescent="0.25">
      <c r="Y178" s="1" t="str">
        <f>IFERROR(VLOOKUP(R178,'Печать Заказа'!B:N,13,FALSE),"")</f>
        <v/>
      </c>
    </row>
    <row r="179" spans="25:25" ht="15" customHeight="1" x14ac:dyDescent="0.25">
      <c r="Y179" s="1" t="str">
        <f>IFERROR(VLOOKUP(R179,'Печать Заказа'!B:N,13,FALSE),"")</f>
        <v/>
      </c>
    </row>
    <row r="180" spans="25:25" ht="15" customHeight="1" x14ac:dyDescent="0.25">
      <c r="Y180" s="1" t="str">
        <f>IFERROR(VLOOKUP(R180,'Печать Заказа'!B:N,13,FALSE),"")</f>
        <v/>
      </c>
    </row>
    <row r="181" spans="25:25" ht="15" customHeight="1" x14ac:dyDescent="0.25">
      <c r="Y181" s="1" t="str">
        <f>IFERROR(VLOOKUP(R181,'Печать Заказа'!B:N,13,FALSE),"")</f>
        <v/>
      </c>
    </row>
    <row r="182" spans="25:25" ht="15" customHeight="1" x14ac:dyDescent="0.25">
      <c r="Y182" s="1" t="str">
        <f>IFERROR(VLOOKUP(R182,'Печать Заказа'!B:N,13,FALSE),"")</f>
        <v/>
      </c>
    </row>
    <row r="183" spans="25:25" ht="15" customHeight="1" x14ac:dyDescent="0.25">
      <c r="Y183" s="1" t="str">
        <f>IFERROR(VLOOKUP(R183,'Печать Заказа'!B:N,13,FALSE),"")</f>
        <v/>
      </c>
    </row>
    <row r="184" spans="25:25" ht="15" customHeight="1" x14ac:dyDescent="0.25">
      <c r="Y184" s="1" t="str">
        <f>IFERROR(VLOOKUP(R184,'Печать Заказа'!B:N,13,FALSE),"")</f>
        <v/>
      </c>
    </row>
    <row r="185" spans="25:25" ht="15" customHeight="1" x14ac:dyDescent="0.25">
      <c r="Y185" s="1" t="str">
        <f>IFERROR(VLOOKUP(R185,'Печать Заказа'!B:N,13,FALSE),"")</f>
        <v/>
      </c>
    </row>
    <row r="186" spans="25:25" ht="15" customHeight="1" x14ac:dyDescent="0.25">
      <c r="Y186" s="1" t="str">
        <f>IFERROR(VLOOKUP(R186,'Печать Заказа'!B:N,13,FALSE),"")</f>
        <v/>
      </c>
    </row>
    <row r="187" spans="25:25" ht="15" customHeight="1" x14ac:dyDescent="0.25">
      <c r="Y187" s="1" t="str">
        <f>IFERROR(VLOOKUP(R187,'Печать Заказа'!B:N,13,FALSE),"")</f>
        <v/>
      </c>
    </row>
    <row r="188" spans="25:25" ht="15" customHeight="1" x14ac:dyDescent="0.25">
      <c r="Y188" s="1" t="str">
        <f>IFERROR(VLOOKUP(R188,'Печать Заказа'!B:N,13,FALSE),"")</f>
        <v/>
      </c>
    </row>
    <row r="189" spans="25:25" ht="15" customHeight="1" x14ac:dyDescent="0.25">
      <c r="Y189" s="1" t="str">
        <f>IFERROR(VLOOKUP(R189,'Печать Заказа'!B:N,13,FALSE),"")</f>
        <v/>
      </c>
    </row>
    <row r="190" spans="25:25" ht="15" customHeight="1" x14ac:dyDescent="0.25">
      <c r="Y190" s="1" t="str">
        <f>IFERROR(VLOOKUP(R190,'Печать Заказа'!B:N,13,FALSE),"")</f>
        <v/>
      </c>
    </row>
    <row r="191" spans="25:25" ht="15" customHeight="1" x14ac:dyDescent="0.25">
      <c r="Y191" s="1" t="str">
        <f>IFERROR(VLOOKUP(R191,'Печать Заказа'!B:N,13,FALSE),"")</f>
        <v/>
      </c>
    </row>
    <row r="192" spans="25:25" ht="15" customHeight="1" x14ac:dyDescent="0.25">
      <c r="Y192" s="1" t="str">
        <f>IFERROR(VLOOKUP(R192,'Печать Заказа'!B:N,13,FALSE),"")</f>
        <v/>
      </c>
    </row>
    <row r="193" spans="25:25" ht="15" customHeight="1" x14ac:dyDescent="0.25">
      <c r="Y193" s="1" t="str">
        <f>IFERROR(VLOOKUP(R193,'Печать Заказа'!B:N,13,FALSE),"")</f>
        <v/>
      </c>
    </row>
    <row r="194" spans="25:25" ht="15" customHeight="1" x14ac:dyDescent="0.25">
      <c r="Y194" s="1" t="str">
        <f>IFERROR(VLOOKUP(R194,'Печать Заказа'!B:N,13,FALSE),"")</f>
        <v/>
      </c>
    </row>
    <row r="195" spans="25:25" ht="15" customHeight="1" x14ac:dyDescent="0.25">
      <c r="Y195" s="1" t="str">
        <f>IFERROR(VLOOKUP(R195,'Печать Заказа'!B:N,13,FALSE),"")</f>
        <v/>
      </c>
    </row>
    <row r="196" spans="25:25" ht="15" customHeight="1" x14ac:dyDescent="0.25">
      <c r="Y196" s="1" t="str">
        <f>IFERROR(VLOOKUP(R196,'Печать Заказа'!B:N,13,FALSE),"")</f>
        <v/>
      </c>
    </row>
    <row r="197" spans="25:25" ht="15" customHeight="1" x14ac:dyDescent="0.25">
      <c r="Y197" s="1" t="str">
        <f>IFERROR(VLOOKUP(R197,'Печать Заказа'!B:N,13,FALSE),"")</f>
        <v/>
      </c>
    </row>
    <row r="198" spans="25:25" ht="15" customHeight="1" x14ac:dyDescent="0.25">
      <c r="Y198" s="1" t="str">
        <f>IFERROR(VLOOKUP(R198,'Печать Заказа'!B:N,13,FALSE),"")</f>
        <v/>
      </c>
    </row>
    <row r="199" spans="25:25" ht="15" customHeight="1" x14ac:dyDescent="0.25">
      <c r="Y199" s="1" t="str">
        <f>IFERROR(VLOOKUP(R199,'Печать Заказа'!B:N,13,FALSE),"")</f>
        <v/>
      </c>
    </row>
    <row r="200" spans="25:25" ht="15" customHeight="1" x14ac:dyDescent="0.25">
      <c r="Y200" s="1" t="str">
        <f>IFERROR(VLOOKUP(R200,'Печать Заказа'!B:N,13,FALSE),"")</f>
        <v/>
      </c>
    </row>
    <row r="201" spans="25:25" ht="15" customHeight="1" x14ac:dyDescent="0.25">
      <c r="Y201" s="1" t="str">
        <f>IFERROR(VLOOKUP(R201,'Печать Заказа'!B:N,13,FALSE),"")</f>
        <v/>
      </c>
    </row>
    <row r="202" spans="25:25" ht="15" customHeight="1" x14ac:dyDescent="0.25">
      <c r="Y202" s="1" t="str">
        <f>IFERROR(VLOOKUP(R202,'Печать Заказа'!B:N,13,FALSE),"")</f>
        <v/>
      </c>
    </row>
    <row r="203" spans="25:25" ht="15" customHeight="1" x14ac:dyDescent="0.25">
      <c r="Y203" s="1" t="str">
        <f>IFERROR(VLOOKUP(R203,'Печать Заказа'!B:N,13,FALSE),"")</f>
        <v/>
      </c>
    </row>
    <row r="204" spans="25:25" ht="15" customHeight="1" x14ac:dyDescent="0.25">
      <c r="Y204" s="1" t="str">
        <f>IFERROR(VLOOKUP(R204,'Печать Заказа'!B:N,13,FALSE),"")</f>
        <v/>
      </c>
    </row>
    <row r="205" spans="25:25" ht="15" customHeight="1" x14ac:dyDescent="0.25">
      <c r="Y205" s="1" t="str">
        <f>IFERROR(VLOOKUP(R205,'Печать Заказа'!B:N,13,FALSE),"")</f>
        <v/>
      </c>
    </row>
    <row r="206" spans="25:25" ht="15" customHeight="1" x14ac:dyDescent="0.25">
      <c r="Y206" s="1" t="str">
        <f>IFERROR(VLOOKUP(R206,'Печать Заказа'!B:N,13,FALSE),"")</f>
        <v/>
      </c>
    </row>
    <row r="207" spans="25:25" ht="15" customHeight="1" x14ac:dyDescent="0.25">
      <c r="Y207" s="1" t="str">
        <f>IFERROR(VLOOKUP(R207,'Печать Заказа'!B:N,13,FALSE),"")</f>
        <v/>
      </c>
    </row>
    <row r="208" spans="25:25" ht="15" customHeight="1" x14ac:dyDescent="0.25">
      <c r="Y208" s="1" t="str">
        <f>IFERROR(VLOOKUP(R208,'Печать Заказа'!B:N,13,FALSE),"")</f>
        <v/>
      </c>
    </row>
    <row r="209" spans="25:25" ht="15" customHeight="1" x14ac:dyDescent="0.25">
      <c r="Y209" s="1" t="str">
        <f>IFERROR(VLOOKUP(R209,'Печать Заказа'!B:N,13,FALSE),"")</f>
        <v/>
      </c>
    </row>
    <row r="210" spans="25:25" ht="15" customHeight="1" x14ac:dyDescent="0.25">
      <c r="Y210" s="1" t="str">
        <f>IFERROR(VLOOKUP(R210,'Печать Заказа'!B:N,13,FALSE),"")</f>
        <v/>
      </c>
    </row>
    <row r="211" spans="25:25" ht="15" customHeight="1" x14ac:dyDescent="0.25">
      <c r="Y211" s="1" t="str">
        <f>IFERROR(VLOOKUP(R211,'Печать Заказа'!B:N,13,FALSE),"")</f>
        <v/>
      </c>
    </row>
    <row r="212" spans="25:25" ht="15" customHeight="1" x14ac:dyDescent="0.25">
      <c r="Y212" s="1" t="str">
        <f>IFERROR(VLOOKUP(R212,'Печать Заказа'!B:N,13,FALSE),"")</f>
        <v/>
      </c>
    </row>
    <row r="213" spans="25:25" ht="15" customHeight="1" x14ac:dyDescent="0.25">
      <c r="Y213" s="1" t="str">
        <f>IFERROR(VLOOKUP(R213,'Печать Заказа'!B:N,13,FALSE),"")</f>
        <v/>
      </c>
    </row>
    <row r="214" spans="25:25" ht="15" customHeight="1" x14ac:dyDescent="0.25">
      <c r="Y214" s="1" t="str">
        <f>IFERROR(VLOOKUP(R214,'Печать Заказа'!B:N,13,FALSE),"")</f>
        <v/>
      </c>
    </row>
    <row r="215" spans="25:25" ht="15" customHeight="1" x14ac:dyDescent="0.25">
      <c r="Y215" s="1" t="str">
        <f>IFERROR(VLOOKUP(R215,'Печать Заказа'!B:N,13,FALSE),"")</f>
        <v/>
      </c>
    </row>
    <row r="216" spans="25:25" ht="15" customHeight="1" x14ac:dyDescent="0.25">
      <c r="Y216" s="1" t="str">
        <f>IFERROR(VLOOKUP(R216,'Печать Заказа'!B:N,13,FALSE),"")</f>
        <v/>
      </c>
    </row>
    <row r="217" spans="25:25" ht="15" customHeight="1" x14ac:dyDescent="0.25">
      <c r="Y217" s="1" t="str">
        <f>IFERROR(VLOOKUP(R217,'Печать Заказа'!B:N,13,FALSE),"")</f>
        <v/>
      </c>
    </row>
    <row r="218" spans="25:25" ht="15" customHeight="1" x14ac:dyDescent="0.25">
      <c r="Y218" s="1" t="str">
        <f>IFERROR(VLOOKUP(R218,'Печать Заказа'!B:N,13,FALSE),"")</f>
        <v/>
      </c>
    </row>
    <row r="219" spans="25:25" ht="15" customHeight="1" x14ac:dyDescent="0.25">
      <c r="Y219" s="1" t="str">
        <f>IFERROR(VLOOKUP(R219,'Печать Заказа'!B:N,13,FALSE),"")</f>
        <v/>
      </c>
    </row>
    <row r="220" spans="25:25" ht="15" customHeight="1" x14ac:dyDescent="0.25">
      <c r="Y220" s="1" t="str">
        <f>IFERROR(VLOOKUP(R220,'Печать Заказа'!B:N,13,FALSE),"")</f>
        <v/>
      </c>
    </row>
    <row r="221" spans="25:25" ht="15" customHeight="1" x14ac:dyDescent="0.25">
      <c r="Y221" s="1" t="str">
        <f>IFERROR(VLOOKUP(R221,'Печать Заказа'!B:N,13,FALSE),"")</f>
        <v/>
      </c>
    </row>
    <row r="222" spans="25:25" ht="15" customHeight="1" x14ac:dyDescent="0.25">
      <c r="Y222" s="1" t="str">
        <f>IFERROR(VLOOKUP(R222,'Печать Заказа'!B:N,13,FALSE),"")</f>
        <v/>
      </c>
    </row>
    <row r="223" spans="25:25" ht="15" customHeight="1" x14ac:dyDescent="0.25">
      <c r="Y223" s="1" t="str">
        <f>IFERROR(VLOOKUP(R223,'Печать Заказа'!B:N,13,FALSE),"")</f>
        <v/>
      </c>
    </row>
    <row r="224" spans="25:25" ht="15" customHeight="1" x14ac:dyDescent="0.25">
      <c r="Y224" s="1" t="str">
        <f>IFERROR(VLOOKUP(R224,'Печать Заказа'!B:N,13,FALSE),"")</f>
        <v/>
      </c>
    </row>
    <row r="225" spans="25:25" ht="15" customHeight="1" x14ac:dyDescent="0.25">
      <c r="Y225" s="1" t="str">
        <f>IFERROR(VLOOKUP(R225,'Печать Заказа'!B:N,13,FALSE),"")</f>
        <v/>
      </c>
    </row>
    <row r="226" spans="25:25" ht="15" customHeight="1" x14ac:dyDescent="0.25">
      <c r="Y226" s="1" t="str">
        <f>IFERROR(VLOOKUP(R226,'Печать Заказа'!B:N,13,FALSE),"")</f>
        <v/>
      </c>
    </row>
    <row r="227" spans="25:25" ht="15" customHeight="1" x14ac:dyDescent="0.25">
      <c r="Y227" s="1" t="str">
        <f>IFERROR(VLOOKUP(R227,'Печать Заказа'!B:N,13,FALSE),"")</f>
        <v/>
      </c>
    </row>
    <row r="228" spans="25:25" ht="15" customHeight="1" x14ac:dyDescent="0.25">
      <c r="Y228" s="1" t="str">
        <f>IFERROR(VLOOKUP(R228,'Печать Заказа'!B:N,13,FALSE),"")</f>
        <v/>
      </c>
    </row>
    <row r="229" spans="25:25" ht="15" customHeight="1" x14ac:dyDescent="0.25">
      <c r="Y229" s="1" t="str">
        <f>IFERROR(VLOOKUP(R229,'Печать Заказа'!B:N,13,FALSE),"")</f>
        <v/>
      </c>
    </row>
    <row r="230" spans="25:25" ht="15" customHeight="1" x14ac:dyDescent="0.25">
      <c r="Y230" s="1" t="str">
        <f>IFERROR(VLOOKUP(R230,'Печать Заказа'!B:N,13,FALSE),"")</f>
        <v/>
      </c>
    </row>
  </sheetData>
  <protectedRanges>
    <protectedRange sqref="J3:J4 G4" name="Диапазон1"/>
    <protectedRange sqref="L10 L7 L15" name="Диапазон1_5"/>
    <protectedRange sqref="L11 L8 L16" name="Диапазон1_1"/>
    <protectedRange sqref="G3" name="Диапазон1_2"/>
  </protectedRanges>
  <mergeCells count="16">
    <mergeCell ref="E15:F15"/>
    <mergeCell ref="H15:I15"/>
    <mergeCell ref="L15:P15"/>
    <mergeCell ref="H16:I16"/>
    <mergeCell ref="H11:I11"/>
    <mergeCell ref="B1:B3"/>
    <mergeCell ref="G2:H2"/>
    <mergeCell ref="G3:H3"/>
    <mergeCell ref="L9:P9"/>
    <mergeCell ref="E10:F10"/>
    <mergeCell ref="H10:I10"/>
    <mergeCell ref="L10:P10"/>
    <mergeCell ref="E7:F7"/>
    <mergeCell ref="H7:I7"/>
    <mergeCell ref="L7:P7"/>
    <mergeCell ref="H8:I8"/>
  </mergeCells>
  <hyperlinks>
    <hyperlink ref="E9" r:id="rId1"/>
    <hyperlink ref="C2" r:id="rId2"/>
    <hyperlink ref="G2" r:id="rId3"/>
  </hyperlinks>
  <printOptions horizontalCentered="1"/>
  <pageMargins left="0" right="0" top="0.11811023622047245" bottom="0.23622047244094491" header="0.11811023622047245" footer="0.11811023622047245"/>
  <pageSetup paperSize="9" scale="46" fitToHeight="0" orientation="portrait" horizontalDpi="4294967295" verticalDpi="4294967295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120</vt:i4>
      </vt:variant>
    </vt:vector>
  </HeadingPairs>
  <TitlesOfParts>
    <vt:vector size="132" baseType="lpstr">
      <vt:lpstr>Title</vt:lpstr>
      <vt:lpstr>НЭВН</vt:lpstr>
      <vt:lpstr>НЭВН нап.</vt:lpstr>
      <vt:lpstr>КЭВН</vt:lpstr>
      <vt:lpstr>ПЭВН</vt:lpstr>
      <vt:lpstr>ГПВН</vt:lpstr>
      <vt:lpstr>Конвекторы</vt:lpstr>
      <vt:lpstr>Тепл. пушки</vt:lpstr>
      <vt:lpstr>Котлы эл.</vt:lpstr>
      <vt:lpstr>Печать Заказа</vt:lpstr>
      <vt:lpstr>Сток</vt:lpstr>
      <vt:lpstr>Значки</vt:lpstr>
      <vt:lpstr>ARTFLOW</vt:lpstr>
      <vt:lpstr>BALANCE</vt:lpstr>
      <vt:lpstr>BASIC</vt:lpstr>
      <vt:lpstr>BAZOOKA</vt:lpstr>
      <vt:lpstr>BRAVO</vt:lpstr>
      <vt:lpstr>BRAVO_Wi_Fi</vt:lpstr>
      <vt:lpstr>BRICK</vt:lpstr>
      <vt:lpstr>CERAMIC</vt:lpstr>
      <vt:lpstr>CHAMPION_TITANIUMHEAT</vt:lpstr>
      <vt:lpstr>CHAMPION_TITANIUMHEAT___ER</vt:lpstr>
      <vt:lpstr>CHIEF</vt:lpstr>
      <vt:lpstr>CITY</vt:lpstr>
      <vt:lpstr>CLEVER</vt:lpstr>
      <vt:lpstr>КЭВН!COMBI_INOX___IRP__combi</vt:lpstr>
      <vt:lpstr>КЭВН!COMBI_INOX_PRO___IRP__combi__PRO</vt:lpstr>
      <vt:lpstr>CORUNNA</vt:lpstr>
      <vt:lpstr>COSMO_E</vt:lpstr>
      <vt:lpstr>DOUBLE</vt:lpstr>
      <vt:lpstr>DRIFT</vt:lpstr>
      <vt:lpstr>ECO_D</vt:lpstr>
      <vt:lpstr>ECO_GD</vt:lpstr>
      <vt:lpstr>ECO_PRO</vt:lpstr>
      <vt:lpstr>EDISSON_F_20_D__silver</vt:lpstr>
      <vt:lpstr>EDISSON_H_20_DL__сжиженный_газ</vt:lpstr>
      <vt:lpstr>EMERALD</vt:lpstr>
      <vt:lpstr>ETALON_Y_10_I</vt:lpstr>
      <vt:lpstr>FLAT</vt:lpstr>
      <vt:lpstr>Flat_Combi</vt:lpstr>
      <vt:lpstr>FLAT_PLUS_PRO___IF__pro_____НОВИНКА</vt:lpstr>
      <vt:lpstr>FOKUS</vt:lpstr>
      <vt:lpstr>FRAME_E</vt:lpstr>
      <vt:lpstr>FRAME_E_Wi_Fi</vt:lpstr>
      <vt:lpstr>FRAME_M</vt:lpstr>
      <vt:lpstr>FUSION</vt:lpstr>
      <vt:lpstr>GIRO</vt:lpstr>
      <vt:lpstr>GRAND</vt:lpstr>
      <vt:lpstr>GRAND_ECO</vt:lpstr>
      <vt:lpstr>GRAND_PRO</vt:lpstr>
      <vt:lpstr>GRIZZLY</vt:lpstr>
      <vt:lpstr>Grizzly1</vt:lpstr>
      <vt:lpstr>HIT_PRO___H__pro_____НОВИНКА</vt:lpstr>
      <vt:lpstr>Hotty</vt:lpstr>
      <vt:lpstr>ID_PRO_Wi_Fi</vt:lpstr>
      <vt:lpstr>IF_PRO_Wi_Fi</vt:lpstr>
      <vt:lpstr>INOX_CASK___IC_____НОВИНКА</vt:lpstr>
      <vt:lpstr>JAM</vt:lpstr>
      <vt:lpstr>KING</vt:lpstr>
      <vt:lpstr>LUMMI</vt:lpstr>
      <vt:lpstr>M_SMART___MS____НОВИНКА</vt:lpstr>
      <vt:lpstr>M_SMART_PRO___MS_PRO</vt:lpstr>
      <vt:lpstr>MINI</vt:lpstr>
      <vt:lpstr>NOBEL___N</vt:lpstr>
      <vt:lpstr>NOVA____НОВИНКА</vt:lpstr>
      <vt:lpstr>OMNIA</vt:lpstr>
      <vt:lpstr>ONYX</vt:lpstr>
      <vt:lpstr>OPTIMA</vt:lpstr>
      <vt:lpstr>OPTIMA_Wi_Fi</vt:lpstr>
      <vt:lpstr>ORIGIN</vt:lpstr>
      <vt:lpstr>PLUS</vt:lpstr>
      <vt:lpstr>POLO_2000M</vt:lpstr>
      <vt:lpstr>PRONTO_Black</vt:lpstr>
      <vt:lpstr>PRONTO_White</vt:lpstr>
      <vt:lpstr>RUBY</vt:lpstr>
      <vt:lpstr>SAFEDRY____НОВИНКА</vt:lpstr>
      <vt:lpstr>SAFEDRY___ERD</vt:lpstr>
      <vt:lpstr>SENSOR</vt:lpstr>
      <vt:lpstr>SENSOR_ART</vt:lpstr>
      <vt:lpstr>SKYLINE</vt:lpstr>
      <vt:lpstr>SMART</vt:lpstr>
      <vt:lpstr>SMARTLINE</vt:lpstr>
      <vt:lpstr>SOLO</vt:lpstr>
      <vt:lpstr>SPACE</vt:lpstr>
      <vt:lpstr>SPOT_M</vt:lpstr>
      <vt:lpstr>STELS</vt:lpstr>
      <vt:lpstr>STORM</vt:lpstr>
      <vt:lpstr>SURF__НОВИНКА</vt:lpstr>
      <vt:lpstr>Tesla</vt:lpstr>
      <vt:lpstr>THERMEX_G_28_D_Pearl_white</vt:lpstr>
      <vt:lpstr>THERMEX_H_10_O_над__11</vt:lpstr>
      <vt:lpstr>THERMEX_IBL_10_U</vt:lpstr>
      <vt:lpstr>THERMEX_IR_150_V</vt:lpstr>
      <vt:lpstr>THERMEX_MK_50_H</vt:lpstr>
      <vt:lpstr>THERMEX_Topflow_Pro_24000</vt:lpstr>
      <vt:lpstr>THERMEX_Trend_4500</vt:lpstr>
      <vt:lpstr>THERMEX_Trend_6000</vt:lpstr>
      <vt:lpstr>TOPFLOW____НОВИНКА</vt:lpstr>
      <vt:lpstr>TOPFLOW_PRO____НОВИНКА</vt:lpstr>
      <vt:lpstr>TOR_M</vt:lpstr>
      <vt:lpstr>TREND</vt:lpstr>
      <vt:lpstr>URBAN</vt:lpstr>
      <vt:lpstr>VICTORY</vt:lpstr>
      <vt:lpstr>'Котлы эл.'!XANTUS</vt:lpstr>
      <vt:lpstr>YOGA</vt:lpstr>
      <vt:lpstr>Все_изменения</vt:lpstr>
      <vt:lpstr>ГПВН</vt:lpstr>
      <vt:lpstr>ГПВН!Заголовки_для_печати</vt:lpstr>
      <vt:lpstr>Конвекторы!Заголовки_для_печати</vt:lpstr>
      <vt:lpstr>'Котлы эл.'!Заголовки_для_печати</vt:lpstr>
      <vt:lpstr>КЭВН!Заголовки_для_печати</vt:lpstr>
      <vt:lpstr>НЭВН!Заголовки_для_печати</vt:lpstr>
      <vt:lpstr>'НЭВН нап.'!Заголовки_для_печати</vt:lpstr>
      <vt:lpstr>ПЭВН!Заголовки_для_печати</vt:lpstr>
      <vt:lpstr>'Тепл. пушки'!Заголовки_для_печати</vt:lpstr>
      <vt:lpstr>Изм.</vt:lpstr>
      <vt:lpstr>Конвекторы</vt:lpstr>
      <vt:lpstr>Кран</vt:lpstr>
      <vt:lpstr>Наименование</vt:lpstr>
      <vt:lpstr>НЭВН</vt:lpstr>
      <vt:lpstr>Title!Область_печати</vt:lpstr>
      <vt:lpstr>ГПВН!Область_печати</vt:lpstr>
      <vt:lpstr>Конвекторы!Область_печати</vt:lpstr>
      <vt:lpstr>'Котлы эл.'!Область_печати</vt:lpstr>
      <vt:lpstr>КЭВН!Область_печати</vt:lpstr>
      <vt:lpstr>НЭВН!Область_печати</vt:lpstr>
      <vt:lpstr>'НЭВН нап.'!Область_печати</vt:lpstr>
      <vt:lpstr>ПЭВН!Область_печати</vt:lpstr>
      <vt:lpstr>'Тепл. пушки'!Область_печати</vt:lpstr>
      <vt:lpstr>Печать_заказа</vt:lpstr>
      <vt:lpstr>Старая_цена</vt:lpstr>
      <vt:lpstr>Электрические_одноконтурные_котлы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Иван Васильевич</dc:creator>
  <cp:lastModifiedBy>Пользователь Windows</cp:lastModifiedBy>
  <cp:lastPrinted>2022-03-05T04:42:03Z</cp:lastPrinted>
  <dcterms:created xsi:type="dcterms:W3CDTF">2015-05-15T22:22:13Z</dcterms:created>
  <dcterms:modified xsi:type="dcterms:W3CDTF">2022-03-09T08:03:23Z</dcterms:modified>
</cp:coreProperties>
</file>